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o\Desktop\Romana\Novák ing\"/>
    </mc:Choice>
  </mc:AlternateContent>
  <xr:revisionPtr revIDLastSave="0" documentId="8_{67446822-6277-4595-A0A0-68C9FE3C55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Pol'!$A$1:$Y$266</definedName>
    <definedName name="_xlnm.Print_Area" localSheetId="1">Stavba!$A$1:$J$80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9" i="1" l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65" i="12"/>
  <c r="BA72" i="12"/>
  <c r="BA59" i="12"/>
  <c r="BA38" i="12"/>
  <c r="BA29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28" i="12"/>
  <c r="I28" i="12"/>
  <c r="K28" i="12"/>
  <c r="M28" i="12"/>
  <c r="O28" i="12"/>
  <c r="Q28" i="12"/>
  <c r="V28" i="12"/>
  <c r="G32" i="12"/>
  <c r="G8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6" i="12"/>
  <c r="K36" i="12"/>
  <c r="G37" i="12"/>
  <c r="I37" i="12"/>
  <c r="I36" i="12" s="1"/>
  <c r="K37" i="12"/>
  <c r="M37" i="12"/>
  <c r="M36" i="12" s="1"/>
  <c r="O37" i="12"/>
  <c r="O36" i="12" s="1"/>
  <c r="Q37" i="12"/>
  <c r="Q36" i="12" s="1"/>
  <c r="V37" i="12"/>
  <c r="G41" i="12"/>
  <c r="M41" i="12" s="1"/>
  <c r="I41" i="12"/>
  <c r="K41" i="12"/>
  <c r="O41" i="12"/>
  <c r="Q41" i="12"/>
  <c r="V41" i="12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Q44" i="12"/>
  <c r="V44" i="12"/>
  <c r="V36" i="12" s="1"/>
  <c r="Q46" i="12"/>
  <c r="G47" i="12"/>
  <c r="G46" i="12" s="1"/>
  <c r="I47" i="12"/>
  <c r="I46" i="12" s="1"/>
  <c r="K47" i="12"/>
  <c r="K46" i="12" s="1"/>
  <c r="O47" i="12"/>
  <c r="O46" i="12" s="1"/>
  <c r="Q47" i="12"/>
  <c r="V47" i="12"/>
  <c r="V46" i="12" s="1"/>
  <c r="I48" i="12"/>
  <c r="Q48" i="12"/>
  <c r="G49" i="12"/>
  <c r="G48" i="12" s="1"/>
  <c r="I49" i="12"/>
  <c r="K49" i="12"/>
  <c r="K48" i="12" s="1"/>
  <c r="O49" i="12"/>
  <c r="O48" i="12" s="1"/>
  <c r="Q49" i="12"/>
  <c r="V49" i="12"/>
  <c r="V48" i="12" s="1"/>
  <c r="G52" i="12"/>
  <c r="I52" i="12"/>
  <c r="K52" i="12"/>
  <c r="M52" i="12"/>
  <c r="O52" i="12"/>
  <c r="Q52" i="12"/>
  <c r="V52" i="12"/>
  <c r="G55" i="12"/>
  <c r="O55" i="12"/>
  <c r="G56" i="12"/>
  <c r="I56" i="12"/>
  <c r="I55" i="12" s="1"/>
  <c r="K56" i="12"/>
  <c r="M56" i="12"/>
  <c r="M55" i="12" s="1"/>
  <c r="O56" i="12"/>
  <c r="Q56" i="12"/>
  <c r="Q55" i="12" s="1"/>
  <c r="V56" i="12"/>
  <c r="V55" i="12" s="1"/>
  <c r="G58" i="12"/>
  <c r="M58" i="12" s="1"/>
  <c r="I58" i="12"/>
  <c r="K58" i="12"/>
  <c r="K55" i="12" s="1"/>
  <c r="O58" i="12"/>
  <c r="Q58" i="12"/>
  <c r="V58" i="12"/>
  <c r="G61" i="12"/>
  <c r="I61" i="12"/>
  <c r="K61" i="12"/>
  <c r="M61" i="12"/>
  <c r="O61" i="12"/>
  <c r="Q61" i="12"/>
  <c r="V61" i="12"/>
  <c r="G62" i="12"/>
  <c r="G63" i="12"/>
  <c r="M63" i="12" s="1"/>
  <c r="I63" i="12"/>
  <c r="I62" i="12" s="1"/>
  <c r="K63" i="12"/>
  <c r="K62" i="12" s="1"/>
  <c r="O63" i="12"/>
  <c r="Q63" i="12"/>
  <c r="Q62" i="12" s="1"/>
  <c r="V63" i="12"/>
  <c r="G67" i="12"/>
  <c r="M67" i="12" s="1"/>
  <c r="I67" i="12"/>
  <c r="K67" i="12"/>
  <c r="O67" i="12"/>
  <c r="Q67" i="12"/>
  <c r="V67" i="12"/>
  <c r="V62" i="12" s="1"/>
  <c r="G71" i="12"/>
  <c r="I71" i="12"/>
  <c r="K71" i="12"/>
  <c r="M71" i="12"/>
  <c r="O71" i="12"/>
  <c r="Q71" i="12"/>
  <c r="V71" i="12"/>
  <c r="G75" i="12"/>
  <c r="M75" i="12" s="1"/>
  <c r="I75" i="12"/>
  <c r="K75" i="12"/>
  <c r="O75" i="12"/>
  <c r="O62" i="12" s="1"/>
  <c r="Q75" i="12"/>
  <c r="V75" i="12"/>
  <c r="G76" i="12"/>
  <c r="I76" i="12"/>
  <c r="Q76" i="12"/>
  <c r="G77" i="12"/>
  <c r="M77" i="12" s="1"/>
  <c r="M76" i="12" s="1"/>
  <c r="I77" i="12"/>
  <c r="K77" i="12"/>
  <c r="K76" i="12" s="1"/>
  <c r="O77" i="12"/>
  <c r="O76" i="12" s="1"/>
  <c r="Q77" i="12"/>
  <c r="V77" i="12"/>
  <c r="V76" i="12" s="1"/>
  <c r="G81" i="12"/>
  <c r="G80" i="12" s="1"/>
  <c r="I81" i="12"/>
  <c r="I80" i="12" s="1"/>
  <c r="K81" i="12"/>
  <c r="O81" i="12"/>
  <c r="O80" i="12" s="1"/>
  <c r="Q81" i="12"/>
  <c r="V81" i="12"/>
  <c r="V80" i="12" s="1"/>
  <c r="G82" i="12"/>
  <c r="M82" i="12" s="1"/>
  <c r="I82" i="12"/>
  <c r="K82" i="12"/>
  <c r="K80" i="12" s="1"/>
  <c r="O82" i="12"/>
  <c r="Q82" i="12"/>
  <c r="Q80" i="12" s="1"/>
  <c r="V82" i="12"/>
  <c r="K84" i="12"/>
  <c r="V84" i="12"/>
  <c r="G85" i="12"/>
  <c r="I85" i="12"/>
  <c r="I84" i="12" s="1"/>
  <c r="K85" i="12"/>
  <c r="M85" i="12"/>
  <c r="O85" i="12"/>
  <c r="O84" i="12" s="1"/>
  <c r="Q85" i="12"/>
  <c r="V85" i="12"/>
  <c r="G86" i="12"/>
  <c r="G84" i="12" s="1"/>
  <c r="I86" i="12"/>
  <c r="K86" i="12"/>
  <c r="O86" i="12"/>
  <c r="Q86" i="12"/>
  <c r="Q84" i="12" s="1"/>
  <c r="V86" i="12"/>
  <c r="G87" i="12"/>
  <c r="I87" i="12"/>
  <c r="K87" i="12"/>
  <c r="M87" i="12"/>
  <c r="O87" i="12"/>
  <c r="Q87" i="12"/>
  <c r="V87" i="12"/>
  <c r="G89" i="12"/>
  <c r="G88" i="12" s="1"/>
  <c r="I89" i="12"/>
  <c r="K89" i="12"/>
  <c r="M89" i="12"/>
  <c r="O89" i="12"/>
  <c r="Q89" i="12"/>
  <c r="Q88" i="12" s="1"/>
  <c r="V89" i="12"/>
  <c r="G92" i="12"/>
  <c r="M92" i="12" s="1"/>
  <c r="I92" i="12"/>
  <c r="I88" i="12" s="1"/>
  <c r="K92" i="12"/>
  <c r="O92" i="12"/>
  <c r="O88" i="12" s="1"/>
  <c r="Q92" i="12"/>
  <c r="V92" i="12"/>
  <c r="G94" i="12"/>
  <c r="M94" i="12" s="1"/>
  <c r="I94" i="12"/>
  <c r="K94" i="12"/>
  <c r="O94" i="12"/>
  <c r="Q94" i="12"/>
  <c r="V94" i="12"/>
  <c r="G97" i="12"/>
  <c r="M97" i="12" s="1"/>
  <c r="I97" i="12"/>
  <c r="K97" i="12"/>
  <c r="K88" i="12" s="1"/>
  <c r="O97" i="12"/>
  <c r="Q97" i="12"/>
  <c r="V97" i="12"/>
  <c r="G100" i="12"/>
  <c r="I100" i="12"/>
  <c r="K100" i="12"/>
  <c r="M100" i="12"/>
  <c r="O100" i="12"/>
  <c r="Q100" i="12"/>
  <c r="V100" i="12"/>
  <c r="G102" i="12"/>
  <c r="M102" i="12" s="1"/>
  <c r="I102" i="12"/>
  <c r="K102" i="12"/>
  <c r="O102" i="12"/>
  <c r="Q102" i="12"/>
  <c r="V102" i="12"/>
  <c r="G105" i="12"/>
  <c r="I105" i="12"/>
  <c r="K105" i="12"/>
  <c r="M105" i="12"/>
  <c r="O105" i="12"/>
  <c r="Q105" i="12"/>
  <c r="V105" i="12"/>
  <c r="G108" i="12"/>
  <c r="M108" i="12" s="1"/>
  <c r="I108" i="12"/>
  <c r="K108" i="12"/>
  <c r="O108" i="12"/>
  <c r="Q108" i="12"/>
  <c r="V108" i="12"/>
  <c r="V88" i="12" s="1"/>
  <c r="K113" i="12"/>
  <c r="Q113" i="12"/>
  <c r="G114" i="12"/>
  <c r="G113" i="12" s="1"/>
  <c r="I114" i="12"/>
  <c r="I113" i="12" s="1"/>
  <c r="K114" i="12"/>
  <c r="O114" i="12"/>
  <c r="O113" i="12" s="1"/>
  <c r="Q114" i="12"/>
  <c r="V114" i="12"/>
  <c r="V113" i="12" s="1"/>
  <c r="I116" i="12"/>
  <c r="G117" i="12"/>
  <c r="G116" i="12" s="1"/>
  <c r="I117" i="12"/>
  <c r="K117" i="12"/>
  <c r="K116" i="12" s="1"/>
  <c r="O117" i="12"/>
  <c r="Q117" i="12"/>
  <c r="V117" i="12"/>
  <c r="V116" i="12" s="1"/>
  <c r="G120" i="12"/>
  <c r="I120" i="12"/>
  <c r="K120" i="12"/>
  <c r="M120" i="12"/>
  <c r="O120" i="12"/>
  <c r="O116" i="12" s="1"/>
  <c r="Q120" i="12"/>
  <c r="V120" i="12"/>
  <c r="G123" i="12"/>
  <c r="M123" i="12" s="1"/>
  <c r="I123" i="12"/>
  <c r="K123" i="12"/>
  <c r="O123" i="12"/>
  <c r="Q123" i="12"/>
  <c r="V123" i="12"/>
  <c r="G126" i="12"/>
  <c r="I126" i="12"/>
  <c r="K126" i="12"/>
  <c r="M126" i="12"/>
  <c r="O126" i="12"/>
  <c r="Q126" i="12"/>
  <c r="Q116" i="12" s="1"/>
  <c r="V126" i="12"/>
  <c r="G128" i="12"/>
  <c r="M128" i="12" s="1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2" i="12"/>
  <c r="M132" i="12" s="1"/>
  <c r="I132" i="12"/>
  <c r="K132" i="12"/>
  <c r="O132" i="12"/>
  <c r="Q132" i="12"/>
  <c r="V132" i="12"/>
  <c r="I134" i="12"/>
  <c r="G135" i="12"/>
  <c r="G134" i="12" s="1"/>
  <c r="I135" i="12"/>
  <c r="K135" i="12"/>
  <c r="K134" i="12" s="1"/>
  <c r="O135" i="12"/>
  <c r="Q135" i="12"/>
  <c r="V135" i="12"/>
  <c r="V134" i="12" s="1"/>
  <c r="G138" i="12"/>
  <c r="I138" i="12"/>
  <c r="K138" i="12"/>
  <c r="M138" i="12"/>
  <c r="O138" i="12"/>
  <c r="O134" i="12" s="1"/>
  <c r="Q138" i="12"/>
  <c r="V138" i="12"/>
  <c r="G141" i="12"/>
  <c r="M141" i="12" s="1"/>
  <c r="I141" i="12"/>
  <c r="K141" i="12"/>
  <c r="O141" i="12"/>
  <c r="Q141" i="12"/>
  <c r="V141" i="12"/>
  <c r="G142" i="12"/>
  <c r="I142" i="12"/>
  <c r="K142" i="12"/>
  <c r="M142" i="12"/>
  <c r="O142" i="12"/>
  <c r="Q142" i="12"/>
  <c r="Q134" i="12" s="1"/>
  <c r="V142" i="12"/>
  <c r="G143" i="12"/>
  <c r="M143" i="12" s="1"/>
  <c r="I143" i="12"/>
  <c r="K143" i="12"/>
  <c r="O143" i="12"/>
  <c r="Q143" i="12"/>
  <c r="V143" i="12"/>
  <c r="G146" i="12"/>
  <c r="I146" i="12"/>
  <c r="K146" i="12"/>
  <c r="M146" i="12"/>
  <c r="O146" i="12"/>
  <c r="Q146" i="12"/>
  <c r="V146" i="12"/>
  <c r="G148" i="12"/>
  <c r="M148" i="12" s="1"/>
  <c r="I148" i="12"/>
  <c r="K148" i="12"/>
  <c r="O148" i="12"/>
  <c r="Q148" i="12"/>
  <c r="V148" i="12"/>
  <c r="I150" i="12"/>
  <c r="Q150" i="12"/>
  <c r="G151" i="12"/>
  <c r="G150" i="12" s="1"/>
  <c r="I151" i="12"/>
  <c r="K151" i="12"/>
  <c r="K150" i="12" s="1"/>
  <c r="O151" i="12"/>
  <c r="O150" i="12" s="1"/>
  <c r="Q151" i="12"/>
  <c r="V151" i="12"/>
  <c r="V150" i="12" s="1"/>
  <c r="G155" i="12"/>
  <c r="I155" i="12"/>
  <c r="K155" i="12"/>
  <c r="M155" i="12"/>
  <c r="O155" i="12"/>
  <c r="Q155" i="12"/>
  <c r="V155" i="12"/>
  <c r="G158" i="12"/>
  <c r="I158" i="12"/>
  <c r="I157" i="12" s="1"/>
  <c r="K158" i="12"/>
  <c r="M158" i="12"/>
  <c r="O158" i="12"/>
  <c r="Q158" i="12"/>
  <c r="Q157" i="12" s="1"/>
  <c r="V158" i="12"/>
  <c r="V157" i="12" s="1"/>
  <c r="G159" i="12"/>
  <c r="M159" i="12" s="1"/>
  <c r="I159" i="12"/>
  <c r="K159" i="12"/>
  <c r="K157" i="12" s="1"/>
  <c r="O159" i="12"/>
  <c r="Q159" i="12"/>
  <c r="V159" i="12"/>
  <c r="G160" i="12"/>
  <c r="I160" i="12"/>
  <c r="K160" i="12"/>
  <c r="M160" i="12"/>
  <c r="O160" i="12"/>
  <c r="Q160" i="12"/>
  <c r="V160" i="12"/>
  <c r="G161" i="12"/>
  <c r="G157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O157" i="12" s="1"/>
  <c r="Q165" i="12"/>
  <c r="V165" i="12"/>
  <c r="G166" i="12"/>
  <c r="I166" i="12"/>
  <c r="K166" i="12"/>
  <c r="M166" i="12"/>
  <c r="O166" i="12"/>
  <c r="Q166" i="12"/>
  <c r="V166" i="12"/>
  <c r="G167" i="12"/>
  <c r="M167" i="12" s="1"/>
  <c r="I167" i="12"/>
  <c r="K167" i="12"/>
  <c r="O167" i="12"/>
  <c r="Q167" i="12"/>
  <c r="V167" i="12"/>
  <c r="G170" i="12"/>
  <c r="G169" i="12" s="1"/>
  <c r="I170" i="12"/>
  <c r="I169" i="12" s="1"/>
  <c r="K170" i="12"/>
  <c r="K169" i="12" s="1"/>
  <c r="O170" i="12"/>
  <c r="O169" i="12" s="1"/>
  <c r="Q170" i="12"/>
  <c r="V170" i="12"/>
  <c r="V169" i="12" s="1"/>
  <c r="G171" i="12"/>
  <c r="M171" i="12" s="1"/>
  <c r="I171" i="12"/>
  <c r="K171" i="12"/>
  <c r="O171" i="12"/>
  <c r="Q171" i="12"/>
  <c r="Q169" i="12" s="1"/>
  <c r="V171" i="12"/>
  <c r="G172" i="12"/>
  <c r="M172" i="12" s="1"/>
  <c r="I172" i="12"/>
  <c r="K172" i="12"/>
  <c r="O172" i="12"/>
  <c r="Q172" i="12"/>
  <c r="V172" i="12"/>
  <c r="G173" i="12"/>
  <c r="I173" i="12"/>
  <c r="K173" i="12"/>
  <c r="M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I177" i="12"/>
  <c r="K177" i="12"/>
  <c r="M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I179" i="12"/>
  <c r="Q179" i="12"/>
  <c r="G180" i="12"/>
  <c r="M180" i="12" s="1"/>
  <c r="M179" i="12" s="1"/>
  <c r="I180" i="12"/>
  <c r="K180" i="12"/>
  <c r="K179" i="12" s="1"/>
  <c r="O180" i="12"/>
  <c r="O179" i="12" s="1"/>
  <c r="Q180" i="12"/>
  <c r="V180" i="12"/>
  <c r="V179" i="12" s="1"/>
  <c r="G181" i="12"/>
  <c r="I181" i="12"/>
  <c r="K181" i="12"/>
  <c r="M181" i="12"/>
  <c r="O181" i="12"/>
  <c r="Q181" i="12"/>
  <c r="V181" i="12"/>
  <c r="G183" i="12"/>
  <c r="O183" i="12"/>
  <c r="G184" i="12"/>
  <c r="I184" i="12"/>
  <c r="I183" i="12" s="1"/>
  <c r="K184" i="12"/>
  <c r="M184" i="12"/>
  <c r="O184" i="12"/>
  <c r="Q184" i="12"/>
  <c r="Q183" i="12" s="1"/>
  <c r="V184" i="12"/>
  <c r="V183" i="12" s="1"/>
  <c r="G188" i="12"/>
  <c r="M188" i="12" s="1"/>
  <c r="M183" i="12" s="1"/>
  <c r="I188" i="12"/>
  <c r="K188" i="12"/>
  <c r="K183" i="12" s="1"/>
  <c r="O188" i="12"/>
  <c r="Q188" i="12"/>
  <c r="V188" i="12"/>
  <c r="G191" i="12"/>
  <c r="G190" i="12" s="1"/>
  <c r="I191" i="12"/>
  <c r="I190" i="12" s="1"/>
  <c r="K191" i="12"/>
  <c r="K190" i="12" s="1"/>
  <c r="O191" i="12"/>
  <c r="O190" i="12" s="1"/>
  <c r="Q191" i="12"/>
  <c r="V191" i="12"/>
  <c r="G192" i="12"/>
  <c r="M192" i="12" s="1"/>
  <c r="I192" i="12"/>
  <c r="K192" i="12"/>
  <c r="O192" i="12"/>
  <c r="Q192" i="12"/>
  <c r="Q190" i="12" s="1"/>
  <c r="V192" i="12"/>
  <c r="G199" i="12"/>
  <c r="I199" i="12"/>
  <c r="K199" i="12"/>
  <c r="M199" i="12"/>
  <c r="O199" i="12"/>
  <c r="Q199" i="12"/>
  <c r="V199" i="12"/>
  <c r="V190" i="12" s="1"/>
  <c r="G200" i="12"/>
  <c r="I200" i="12"/>
  <c r="K200" i="12"/>
  <c r="M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I202" i="12"/>
  <c r="K202" i="12"/>
  <c r="M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I204" i="12"/>
  <c r="K204" i="12"/>
  <c r="M204" i="12"/>
  <c r="O204" i="12"/>
  <c r="Q204" i="12"/>
  <c r="V204" i="12"/>
  <c r="G206" i="12"/>
  <c r="G207" i="12"/>
  <c r="M207" i="12" s="1"/>
  <c r="I207" i="12"/>
  <c r="I206" i="12" s="1"/>
  <c r="K207" i="12"/>
  <c r="K206" i="12" s="1"/>
  <c r="O207" i="12"/>
  <c r="Q207" i="12"/>
  <c r="Q206" i="12" s="1"/>
  <c r="V207" i="12"/>
  <c r="G208" i="12"/>
  <c r="I208" i="12"/>
  <c r="K208" i="12"/>
  <c r="M208" i="12"/>
  <c r="O208" i="12"/>
  <c r="Q208" i="12"/>
  <c r="V208" i="12"/>
  <c r="V206" i="12" s="1"/>
  <c r="G210" i="12"/>
  <c r="I210" i="12"/>
  <c r="K210" i="12"/>
  <c r="M210" i="12"/>
  <c r="O210" i="12"/>
  <c r="Q210" i="12"/>
  <c r="V210" i="12"/>
  <c r="G211" i="12"/>
  <c r="M211" i="12" s="1"/>
  <c r="I211" i="12"/>
  <c r="K211" i="12"/>
  <c r="O211" i="12"/>
  <c r="O206" i="12" s="1"/>
  <c r="Q211" i="12"/>
  <c r="V211" i="12"/>
  <c r="G212" i="12"/>
  <c r="I212" i="12"/>
  <c r="K212" i="12"/>
  <c r="M212" i="12"/>
  <c r="O212" i="12"/>
  <c r="Q212" i="12"/>
  <c r="V212" i="12"/>
  <c r="V214" i="12"/>
  <c r="G215" i="12"/>
  <c r="G214" i="12" s="1"/>
  <c r="I215" i="12"/>
  <c r="I214" i="12" s="1"/>
  <c r="K215" i="12"/>
  <c r="M215" i="12"/>
  <c r="M214" i="12" s="1"/>
  <c r="O215" i="12"/>
  <c r="Q215" i="12"/>
  <c r="V215" i="12"/>
  <c r="G217" i="12"/>
  <c r="M217" i="12" s="1"/>
  <c r="I217" i="12"/>
  <c r="K217" i="12"/>
  <c r="O217" i="12"/>
  <c r="O214" i="12" s="1"/>
  <c r="Q217" i="12"/>
  <c r="V217" i="12"/>
  <c r="G220" i="12"/>
  <c r="M220" i="12" s="1"/>
  <c r="I220" i="12"/>
  <c r="K220" i="12"/>
  <c r="O220" i="12"/>
  <c r="Q220" i="12"/>
  <c r="Q214" i="12" s="1"/>
  <c r="V220" i="12"/>
  <c r="G223" i="12"/>
  <c r="I223" i="12"/>
  <c r="K223" i="12"/>
  <c r="K214" i="12" s="1"/>
  <c r="M223" i="12"/>
  <c r="O223" i="12"/>
  <c r="Q223" i="12"/>
  <c r="V223" i="12"/>
  <c r="G226" i="12"/>
  <c r="G225" i="12" s="1"/>
  <c r="I226" i="12"/>
  <c r="K226" i="12"/>
  <c r="O226" i="12"/>
  <c r="O225" i="12" s="1"/>
  <c r="Q226" i="12"/>
  <c r="Q225" i="12" s="1"/>
  <c r="V226" i="12"/>
  <c r="V225" i="12" s="1"/>
  <c r="G230" i="12"/>
  <c r="I230" i="12"/>
  <c r="I225" i="12" s="1"/>
  <c r="K230" i="12"/>
  <c r="M230" i="12"/>
  <c r="O230" i="12"/>
  <c r="Q230" i="12"/>
  <c r="V230" i="12"/>
  <c r="G232" i="12"/>
  <c r="M232" i="12" s="1"/>
  <c r="I232" i="12"/>
  <c r="K232" i="12"/>
  <c r="K225" i="12" s="1"/>
  <c r="O232" i="12"/>
  <c r="Q232" i="12"/>
  <c r="V232" i="12"/>
  <c r="G235" i="12"/>
  <c r="G234" i="12" s="1"/>
  <c r="I235" i="12"/>
  <c r="I234" i="12" s="1"/>
  <c r="K235" i="12"/>
  <c r="K234" i="12" s="1"/>
  <c r="O235" i="12"/>
  <c r="O234" i="12" s="1"/>
  <c r="Q235" i="12"/>
  <c r="V235" i="12"/>
  <c r="G236" i="12"/>
  <c r="M236" i="12" s="1"/>
  <c r="I236" i="12"/>
  <c r="K236" i="12"/>
  <c r="O236" i="12"/>
  <c r="Q236" i="12"/>
  <c r="Q234" i="12" s="1"/>
  <c r="V236" i="12"/>
  <c r="G237" i="12"/>
  <c r="I237" i="12"/>
  <c r="K237" i="12"/>
  <c r="M237" i="12"/>
  <c r="O237" i="12"/>
  <c r="Q237" i="12"/>
  <c r="V237" i="12"/>
  <c r="V234" i="12" s="1"/>
  <c r="G238" i="12"/>
  <c r="I238" i="12"/>
  <c r="K238" i="12"/>
  <c r="M238" i="12"/>
  <c r="O238" i="12"/>
  <c r="Q238" i="12"/>
  <c r="V238" i="12"/>
  <c r="G239" i="12"/>
  <c r="M239" i="12" s="1"/>
  <c r="I239" i="12"/>
  <c r="K239" i="12"/>
  <c r="O239" i="12"/>
  <c r="Q239" i="12"/>
  <c r="V239" i="12"/>
  <c r="I240" i="12"/>
  <c r="Q240" i="12"/>
  <c r="G241" i="12"/>
  <c r="M241" i="12" s="1"/>
  <c r="M240" i="12" s="1"/>
  <c r="I241" i="12"/>
  <c r="K241" i="12"/>
  <c r="K240" i="12" s="1"/>
  <c r="O241" i="12"/>
  <c r="Q241" i="12"/>
  <c r="V241" i="12"/>
  <c r="V240" i="12" s="1"/>
  <c r="G243" i="12"/>
  <c r="I243" i="12"/>
  <c r="K243" i="12"/>
  <c r="M243" i="12"/>
  <c r="O243" i="12"/>
  <c r="Q243" i="12"/>
  <c r="V243" i="12"/>
  <c r="G245" i="12"/>
  <c r="M245" i="12" s="1"/>
  <c r="I245" i="12"/>
  <c r="K245" i="12"/>
  <c r="O245" i="12"/>
  <c r="O240" i="12" s="1"/>
  <c r="Q245" i="12"/>
  <c r="V245" i="12"/>
  <c r="G246" i="12"/>
  <c r="I246" i="12"/>
  <c r="Q246" i="12"/>
  <c r="G247" i="12"/>
  <c r="I247" i="12"/>
  <c r="K247" i="12"/>
  <c r="K246" i="12" s="1"/>
  <c r="M247" i="12"/>
  <c r="M246" i="12" s="1"/>
  <c r="O247" i="12"/>
  <c r="O246" i="12" s="1"/>
  <c r="Q247" i="12"/>
  <c r="V247" i="12"/>
  <c r="V246" i="12" s="1"/>
  <c r="G251" i="12"/>
  <c r="G250" i="12" s="1"/>
  <c r="I251" i="12"/>
  <c r="K251" i="12"/>
  <c r="O251" i="12"/>
  <c r="O250" i="12" s="1"/>
  <c r="Q251" i="12"/>
  <c r="Q250" i="12" s="1"/>
  <c r="V251" i="12"/>
  <c r="V250" i="12" s="1"/>
  <c r="G252" i="12"/>
  <c r="I252" i="12"/>
  <c r="I250" i="12" s="1"/>
  <c r="K252" i="12"/>
  <c r="M252" i="12"/>
  <c r="O252" i="12"/>
  <c r="Q252" i="12"/>
  <c r="V252" i="12"/>
  <c r="G253" i="12"/>
  <c r="M253" i="12" s="1"/>
  <c r="I253" i="12"/>
  <c r="K253" i="12"/>
  <c r="K250" i="12" s="1"/>
  <c r="O253" i="12"/>
  <c r="Q253" i="12"/>
  <c r="V253" i="12"/>
  <c r="G254" i="12"/>
  <c r="I254" i="12"/>
  <c r="K254" i="12"/>
  <c r="M254" i="12"/>
  <c r="O254" i="12"/>
  <c r="Q254" i="12"/>
  <c r="V254" i="12"/>
  <c r="G255" i="12"/>
  <c r="M255" i="12" s="1"/>
  <c r="I255" i="12"/>
  <c r="K255" i="12"/>
  <c r="O255" i="12"/>
  <c r="Q255" i="12"/>
  <c r="V255" i="12"/>
  <c r="G256" i="12"/>
  <c r="M256" i="12" s="1"/>
  <c r="I256" i="12"/>
  <c r="K256" i="12"/>
  <c r="O256" i="12"/>
  <c r="Q256" i="12"/>
  <c r="V256" i="12"/>
  <c r="K257" i="12"/>
  <c r="G258" i="12"/>
  <c r="I258" i="12"/>
  <c r="K258" i="12"/>
  <c r="M258" i="12"/>
  <c r="O258" i="12"/>
  <c r="O257" i="12" s="1"/>
  <c r="Q258" i="12"/>
  <c r="Q257" i="12" s="1"/>
  <c r="V258" i="12"/>
  <c r="G259" i="12"/>
  <c r="G257" i="12" s="1"/>
  <c r="I259" i="12"/>
  <c r="K259" i="12"/>
  <c r="O259" i="12"/>
  <c r="Q259" i="12"/>
  <c r="V259" i="12"/>
  <c r="G260" i="12"/>
  <c r="I260" i="12"/>
  <c r="I257" i="12" s="1"/>
  <c r="K260" i="12"/>
  <c r="M260" i="12"/>
  <c r="O260" i="12"/>
  <c r="Q260" i="12"/>
  <c r="V260" i="12"/>
  <c r="G261" i="12"/>
  <c r="M261" i="12" s="1"/>
  <c r="I261" i="12"/>
  <c r="K261" i="12"/>
  <c r="O261" i="12"/>
  <c r="Q261" i="12"/>
  <c r="V261" i="12"/>
  <c r="V257" i="12" s="1"/>
  <c r="G262" i="12"/>
  <c r="I262" i="12"/>
  <c r="K262" i="12"/>
  <c r="M262" i="12"/>
  <c r="O262" i="12"/>
  <c r="Q262" i="12"/>
  <c r="V262" i="12"/>
  <c r="G263" i="12"/>
  <c r="M263" i="12" s="1"/>
  <c r="I263" i="12"/>
  <c r="K263" i="12"/>
  <c r="O263" i="12"/>
  <c r="Q263" i="12"/>
  <c r="V263" i="12"/>
  <c r="AE265" i="12"/>
  <c r="AF265" i="12"/>
  <c r="I20" i="1"/>
  <c r="I19" i="1"/>
  <c r="I18" i="1"/>
  <c r="I17" i="1"/>
  <c r="I16" i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I80" i="1" l="1"/>
  <c r="J79" i="1" s="1"/>
  <c r="J58" i="1"/>
  <c r="J75" i="1"/>
  <c r="J55" i="1"/>
  <c r="J59" i="1"/>
  <c r="J67" i="1"/>
  <c r="J71" i="1"/>
  <c r="J60" i="1"/>
  <c r="J64" i="1"/>
  <c r="J68" i="1"/>
  <c r="J72" i="1"/>
  <c r="J57" i="1"/>
  <c r="J61" i="1"/>
  <c r="J73" i="1"/>
  <c r="J77" i="1"/>
  <c r="J74" i="1"/>
  <c r="A27" i="1"/>
  <c r="M62" i="12"/>
  <c r="M206" i="12"/>
  <c r="M88" i="12"/>
  <c r="M157" i="12"/>
  <c r="G240" i="12"/>
  <c r="M235" i="12"/>
  <c r="M234" i="12" s="1"/>
  <c r="M191" i="12"/>
  <c r="M190" i="12" s="1"/>
  <c r="M170" i="12"/>
  <c r="M169" i="12" s="1"/>
  <c r="M161" i="12"/>
  <c r="M114" i="12"/>
  <c r="M113" i="12" s="1"/>
  <c r="M81" i="12"/>
  <c r="M80" i="12" s="1"/>
  <c r="M47" i="12"/>
  <c r="M46" i="12" s="1"/>
  <c r="M32" i="12"/>
  <c r="M8" i="12" s="1"/>
  <c r="M151" i="12"/>
  <c r="M150" i="12" s="1"/>
  <c r="M135" i="12"/>
  <c r="M134" i="12" s="1"/>
  <c r="M117" i="12"/>
  <c r="M116" i="12" s="1"/>
  <c r="M49" i="12"/>
  <c r="M48" i="12" s="1"/>
  <c r="M226" i="12"/>
  <c r="M225" i="12" s="1"/>
  <c r="M86" i="12"/>
  <c r="M84" i="12" s="1"/>
  <c r="M259" i="12"/>
  <c r="M257" i="12" s="1"/>
  <c r="M251" i="12"/>
  <c r="M250" i="12" s="1"/>
  <c r="I21" i="1"/>
  <c r="J78" i="1"/>
  <c r="J42" i="1"/>
  <c r="J39" i="1"/>
  <c r="J43" i="1" s="1"/>
  <c r="J41" i="1"/>
  <c r="J69" i="1" l="1"/>
  <c r="J56" i="1"/>
  <c r="J70" i="1"/>
  <c r="J65" i="1"/>
  <c r="J76" i="1"/>
  <c r="J54" i="1"/>
  <c r="J66" i="1"/>
  <c r="J53" i="1"/>
  <c r="J63" i="1"/>
  <c r="J62" i="1"/>
  <c r="G28" i="1"/>
  <c r="G27" i="1" s="1"/>
  <c r="G29" i="1" s="1"/>
  <c r="A28" i="1"/>
  <c r="J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</author>
  </authors>
  <commentList>
    <comment ref="S6" authorId="0" shapeId="0" xr:uid="{84748440-42C1-496A-8993-6F4DFB63719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3DE44CE-9FC6-4287-81BA-0C5E1409C82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<sst xmlns="http://schemas.openxmlformats.org/spreadsheetml/2006/main" count="1561" uniqueCount="512">
  <si>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</si>
  <si>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</si>
  <si>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</si>
  <si>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</si>
  <si>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</si>
  <si>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</si>
  <si>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</si>
  <si>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</si>
  <si>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</si>
  <si>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</si>
  <si>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</si>
  <si>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</si>
  <si>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</si>
  <si>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</si>
  <si>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</si>
  <si>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</si>
  <si>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</si>
  <si>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</si>
  <si>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</si>
  <si>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</si>
  <si>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</si>
  <si>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</si>
  <si>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</si>
  <si>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</si>
  <si>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</si>
  <si>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</si>
  <si>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</si>
  <si>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</si>
  <si>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</si>
  <si>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</si>
  <si>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</si>
  <si>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</si>
  <si>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</si>
  <si>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</si>
  <si>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</si>
  <si>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</si>
  <si>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</si>
  <si>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</si>
  <si>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</si>
  <si>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</si>
  <si>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</si>
  <si>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</si>
  <si>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</si>
  <si>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</si>
  <si>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Stavební úpravy - konstrukce podlahy na zemině</t>
  </si>
  <si>
    <t>Objekt:</t>
  </si>
  <si>
    <t>Rozpočet:</t>
  </si>
  <si>
    <t>2024-027</t>
  </si>
  <si>
    <t>ZŠ a MŠ Huga Sáňky Rudice - tělocvična</t>
  </si>
  <si>
    <t>Stavba</t>
  </si>
  <si>
    <t>Stavební objekt</t>
  </si>
  <si>
    <t>Celkem za stavbu</t>
  </si>
  <si>
    <t>CZK</t>
  </si>
  <si>
    <t>#POPS</t>
  </si>
  <si>
    <t>Popis stavby: 2024-027 - ZŠ a MŠ Huga Sáňky Rudice - tělocvična</t>
  </si>
  <si>
    <t>#POPO</t>
  </si>
  <si>
    <t>Popis objektu: 01 - Stavební úpravy - konstrukce podlahy na zemině</t>
  </si>
  <si>
    <t>#POPR</t>
  </si>
  <si>
    <t>Popis rozpočtu: 01 - Stavební úpravy - konstrukce podlahy na zemině</t>
  </si>
  <si>
    <t>Rekapitulace dílů</t>
  </si>
  <si>
    <t>Typ dílu</t>
  </si>
  <si>
    <t>1</t>
  </si>
  <si>
    <t>Zemní práce</t>
  </si>
  <si>
    <t>2</t>
  </si>
  <si>
    <t>Základy a zvláštní zakládání</t>
  </si>
  <si>
    <t>416</t>
  </si>
  <si>
    <t>Podhledy a mezistropy montované lehké</t>
  </si>
  <si>
    <t>5</t>
  </si>
  <si>
    <t>Komunikace</t>
  </si>
  <si>
    <t>61</t>
  </si>
  <si>
    <t>Úpravy povrchů vnitřní</t>
  </si>
  <si>
    <t>63</t>
  </si>
  <si>
    <t>Podlahy a podlahové konstrukce</t>
  </si>
  <si>
    <t>635</t>
  </si>
  <si>
    <t>Suché podlahy</t>
  </si>
  <si>
    <t>8</t>
  </si>
  <si>
    <t>Trubní vedení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</si>
  <si>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</si>
  <si>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</si>
  <si>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</si>
  <si>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</si>
  <si>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</si>
  <si>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</si>
  <si>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</si>
  <si>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</si>
  <si>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</si>
  <si>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</si>
  <si>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</si>
  <si>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</si>
  <si>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728</t>
  </si>
  <si>
    <t>Vzduchotechnika</t>
  </si>
  <si>
    <t>740</t>
  </si>
  <si>
    <t>Sportovní vybavení</t>
  </si>
  <si>
    <t>762</t>
  </si>
  <si>
    <t>Konstrukce tesařské</t>
  </si>
  <si>
    <t>763</t>
  </si>
  <si>
    <t>Dřevostavby</t>
  </si>
  <si>
    <t>766</t>
  </si>
  <si>
    <t>Konstrukce truhlářské</t>
  </si>
  <si>
    <t>767</t>
  </si>
  <si>
    <t>Konstrukce zámečnické</t>
  </si>
  <si>
    <t>775</t>
  </si>
  <si>
    <t>Podlahy vlysové a parketové</t>
  </si>
  <si>
    <t>776</t>
  </si>
  <si>
    <t>Podlahy povlakové</t>
  </si>
  <si>
    <t>783</t>
  </si>
  <si>
    <t>Nátěry</t>
  </si>
  <si>
    <t>784</t>
  </si>
  <si>
    <t>Malby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</si>
  <si>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</si>
  <si>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</si>
  <si>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</si>
  <si>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</si>
  <si>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</si>
  <si>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</si>
  <si>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</si>
  <si>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</si>
  <si>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</si>
  <si>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</si>
  <si>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</si>
  <si>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</si>
  <si>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</si>
  <si>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</si>
  <si>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</si>
  <si>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</si>
  <si>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</si>
  <si>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</si>
  <si>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</si>
  <si>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</si>
  <si>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</si>
  <si>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</si>
  <si>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</si>
  <si>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</si>
  <si>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</si>
  <si>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</si>
  <si>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</si>
  <si>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</si>
  <si>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</si>
  <si>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</si>
  <si>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</si>
  <si>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</si>
  <si>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</si>
  <si>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</si>
  <si>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</si>
  <si>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</si>
  <si>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139711101RT4</t>
  </si>
  <si>
    <t>Vykopávka v uzavřených prostorách v hornině 4</t>
  </si>
  <si>
    <t>m3</t>
  </si>
  <si>
    <t>800-1</t>
  </si>
  <si>
    <t>RTS 24/ I</t>
  </si>
  <si>
    <t>Práce</t>
  </si>
  <si>
    <t>Běžná</t>
  </si>
  <si>
    <t>POL1_</t>
  </si>
  <si>
    <t>s naložením výkopku na dopravní prostředek</t>
  </si>
  <si>
    <t>SPI</t>
  </si>
  <si>
    <t>1.01 : (9,356+9,356+7,29+7,29)*0,3*0,295</t>
  </si>
  <si>
    <t>VV</t>
  </si>
  <si>
    <t>9,356*7,29*0,22</t>
  </si>
  <si>
    <t>Mezisoučet</t>
  </si>
  <si>
    <t>1.02 : (5,412+5,412+2,91+2,91)*0,3*0,295</t>
  </si>
  <si>
    <t>5,412*2,31*0,22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</si>
  <si>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</si>
  <si>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</si>
  <si>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</si>
  <si>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</si>
  <si>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</si>
  <si>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>22,17487*40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</si>
  <si>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</si>
  <si>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</si>
  <si>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</si>
  <si>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</si>
  <si>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  z horniny 1 až 4, kolečkem</t>
  </si>
  <si>
    <t>22,17487*4</t>
  </si>
  <si>
    <t>167101101R00</t>
  </si>
  <si>
    <t>Nakládání, skládání, překládání neulehlého výkopku nakládání výkopku  do 100 m3, z horniny 1 až 4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</si>
  <si>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</si>
  <si>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</si>
  <si>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</si>
  <si>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1.01 - N2 : (9,356+9,356+7,29+7,29)*0,3*0,2</t>
  </si>
  <si>
    <t>1.02 - N2 : (5,412+5,412+2,91+2,91)*0,3*0,2</t>
  </si>
  <si>
    <t>199000002R00</t>
  </si>
  <si>
    <t>Poplatky za skládku horniny 1- 4, skupina 17 05 04 z Katalogu odpadů</t>
  </si>
  <si>
    <t>583426831R</t>
  </si>
  <si>
    <t>Kamenivo stanovené přírodní; drcené; 16/32; OH = 2,64 Mg/m3; droba</t>
  </si>
  <si>
    <t>t</t>
  </si>
  <si>
    <t>SPCM</t>
  </si>
  <si>
    <t>Specifikace</t>
  </si>
  <si>
    <t>POL3_</t>
  </si>
  <si>
    <t>1.01 - N2 : (9,356+9,356+7,29+7,29)*0,3*0,2*2,2</t>
  </si>
  <si>
    <t>1.02 - N2 : (5,412+5,412+2,91+2,91)*0,3*0,2*2,2</t>
  </si>
  <si>
    <t>215901101RT5</t>
  </si>
  <si>
    <t>Zhutnění podloží z rostlé horniny 1 až 4 pod násypy z hornin soudržných do 92% PS a nesoudržných  sypkých relativní ulehlosti l(d) do 0,8 vibrační deskou</t>
  </si>
  <si>
    <t>m2</t>
  </si>
  <si>
    <t>z rostlé horniny tř.1 - 4 pod násypy z hornin soudržných do 92% PS a hornin nesoudržných sypkých relativní ulehlosti I(d) do 0,8</t>
  </si>
  <si>
    <t>6,012*2,91</t>
  </si>
  <si>
    <t>(6,69+0,3+0,3)*(0,3+9,356+0,3)</t>
  </si>
  <si>
    <t>281606212R00</t>
  </si>
  <si>
    <t>Injektování zdiva proti vzlínající vlhkosti cihelného, tloušťky do 600 mm, nízkotlakovou injektáží, silikonovou injektážní hmotou</t>
  </si>
  <si>
    <t>m</t>
  </si>
  <si>
    <t>801-4</t>
  </si>
  <si>
    <t>viz. v.č.8 : 55</t>
  </si>
  <si>
    <t>281606214R00</t>
  </si>
  <si>
    <t>Injektování zdiva proti vzlínající vlhkosti cihelného, tloušťky do 1000 mm, nízkotlakovou injektáží, silikonovou injektážní hmotou</t>
  </si>
  <si>
    <t>289970111R00</t>
  </si>
  <si>
    <t>Geotextílie separační, filtrační, zpevňující polypropylén, 300 g/m2</t>
  </si>
  <si>
    <t>800-2</t>
  </si>
  <si>
    <t>49*0,5</t>
  </si>
  <si>
    <t>416021126R00</t>
  </si>
  <si>
    <t>Podhledy na kovové konstrukci opláštěné deskami sádrokartonovými nosná konstrukce z profilů CD s přímým uchycením 1x deska, tloušťky 15 mm, protipožární, s minerální izolací tl. 40 mm</t>
  </si>
  <si>
    <t>801-1</t>
  </si>
  <si>
    <t>564841112RT2</t>
  </si>
  <si>
    <t>Podklad ze štěrkodrti s rozprostřením a zhutněním frakce 0-32 mm, tloušťka po zhutnění 130 mm</t>
  </si>
  <si>
    <t>822-1</t>
  </si>
  <si>
    <t>N1 : 5,412*2,31</t>
  </si>
  <si>
    <t>9,356*6,69</t>
  </si>
  <si>
    <t>589651111R00</t>
  </si>
  <si>
    <t>Kryt proch pro tělovýchovu polyuretanový dvouvrstvý povrch z granulátu a vrchního nástřiku</t>
  </si>
  <si>
    <t>823-1</t>
  </si>
  <si>
    <t>Indiv</t>
  </si>
  <si>
    <t>P3 : 75,35+18,97</t>
  </si>
  <si>
    <t>P4 : 0,955*0,645</t>
  </si>
  <si>
    <t>612403388RT1</t>
  </si>
  <si>
    <t>Hrubá výplň rýh ve stěnách, jakoukoliv maltou maltou ze suchých směsí  150 x 150 mm</t>
  </si>
  <si>
    <t>jakékoliv šířky rýhy,</t>
  </si>
  <si>
    <t>612430031RA0</t>
  </si>
  <si>
    <t>Sanační omítky tloušťky 25 mm, dvouvrstvá, zasolení vysoké</t>
  </si>
  <si>
    <t>AP-HSV</t>
  </si>
  <si>
    <t>Agregovaná položka</t>
  </si>
  <si>
    <t>POL2_</t>
  </si>
  <si>
    <t>očištění podkladu ocelovými kartáči, provedení sanační omítky dle předpisu výrobce, dodávka hmot, pomocné lešení.</t>
  </si>
  <si>
    <t>6,012*1,5</t>
  </si>
  <si>
    <t>612471101RAA</t>
  </si>
  <si>
    <t>Omítka vnitřní, stěn, ze suchých směsí vápenocementová, třívrstvá, postřik,tloušťka jádra 10 mm, štuk, montáž a demontáž pomocného lešení</t>
  </si>
  <si>
    <t>631313621R00</t>
  </si>
  <si>
    <t xml:space="preserve">Mazanina z betonu prostého tl. přes 80 do 120 mm třídy C 20/25,  </t>
  </si>
  <si>
    <t>(z kameniva) hlazená dřevěným hladítkem</t>
  </si>
  <si>
    <t>P3 : (75,35+18,97)*0,1</t>
  </si>
  <si>
    <t>P4 : 0,955*0,645*0,1</t>
  </si>
  <si>
    <t>631361921RT4</t>
  </si>
  <si>
    <t>Výztuž mazanin z betonů a z lehkých betonů ze svařovaných sítí průměr drátu 6 mm, velikost oka 100/100 mm</t>
  </si>
  <si>
    <t>včetně distančních prvků</t>
  </si>
  <si>
    <t>P3 : (75,35+18,97)*0,1*0,0044*1,15</t>
  </si>
  <si>
    <t>P4 : 0,955*0,645*0,1*0,0044*1,15</t>
  </si>
  <si>
    <t>631591105R00</t>
  </si>
  <si>
    <t>Násyp pod podlahy z lehkých materiálů z granulátu z pěnového skla</t>
  </si>
  <si>
    <t>pod  mazaniny a dlažby, popř. na plochých střechách vodorovný nebo ve spádu s udusáním a urovnáním povrchu</t>
  </si>
  <si>
    <t>P3 : (75,35+18,97)*0,02</t>
  </si>
  <si>
    <t>P4 : 0,955*0,645*0,02</t>
  </si>
  <si>
    <t>63-01</t>
  </si>
  <si>
    <t>Vysoušení podkladního betonu před natavováním asf. pásů</t>
  </si>
  <si>
    <t>den</t>
  </si>
  <si>
    <t>Vlastní</t>
  </si>
  <si>
    <t>635111035R00</t>
  </si>
  <si>
    <t>Suché podlahy ze sádrovláknitých desek 2x12,5 mm + minerální izolace tl.20 mm</t>
  </si>
  <si>
    <t>871318111R00</t>
  </si>
  <si>
    <t>Kladení drenážního potrubí z plastických hmot</t>
  </si>
  <si>
    <t>28611211R</t>
  </si>
  <si>
    <t>Trubka plastová drenážní spoj: hrdlový; potrubí: jednovrstvé; materiál: PVC-U; stěna: C1; povrch: korugovaný; ohebná; DN/ID = 100; SN 4; perforování: LP; vsakovací plocha = 50,0 cm2/m</t>
  </si>
  <si>
    <t>49*1,1</t>
  </si>
  <si>
    <t>953946111R00</t>
  </si>
  <si>
    <t>Doplňující konstrukce Osazení ventilačních mřížek bez dodávky ventilač. mřížky</t>
  </si>
  <si>
    <t>kus</t>
  </si>
  <si>
    <t>95-01</t>
  </si>
  <si>
    <t>Dodávka plastové venitlační mřížky 150/300mm</t>
  </si>
  <si>
    <t>95-02</t>
  </si>
  <si>
    <t>Dodávka plastové ventilační mřížky 150/150mm</t>
  </si>
  <si>
    <t>961021311R00</t>
  </si>
  <si>
    <t>Bourání základů ze zdiva kamenného a smíšeného ze zdiva kamenného</t>
  </si>
  <si>
    <t>801-3</t>
  </si>
  <si>
    <t>nebo vybourání otvorů průřezové plochy přes 4 m2 v základech,</t>
  </si>
  <si>
    <t>P1 : 0,955*0,645*0,24</t>
  </si>
  <si>
    <t>965042121RT2</t>
  </si>
  <si>
    <t>Bourání podkladů pod dlažby nebo litých celistvých dlažeb a mazanin  betonových nebo z litého asfaltu, tloušťky do 100 mm, plochy do 1 m2</t>
  </si>
  <si>
    <t>P1 : 0,955*0,645*0,1</t>
  </si>
  <si>
    <t>965042141RT1</t>
  </si>
  <si>
    <t>Bourání podkladů pod dlažby nebo litých celistvých dlažeb a mazanin  betonových nebo z litého asfaltu, tloušťky do 100 mm, plochy přes 4 m2</t>
  </si>
  <si>
    <t>1.01 : 75,35*0,05</t>
  </si>
  <si>
    <t>1.02 : 18,97*0,05</t>
  </si>
  <si>
    <t>965042141RT2</t>
  </si>
  <si>
    <t>1.01 : 75,35*0,1</t>
  </si>
  <si>
    <t>1.02 : 18,97*0,1</t>
  </si>
  <si>
    <t>970031130R00</t>
  </si>
  <si>
    <t>Jádrové vrtání, kruhové prostupy v cihelném zdivu jádrové vrtání, do D 130 mm</t>
  </si>
  <si>
    <t>0,85+0,85</t>
  </si>
  <si>
    <t>970031200R00</t>
  </si>
  <si>
    <t>Jádrové vrtání, kruhové prostupy v cihelném zdivu jádrové vrtání, do D 200 mm</t>
  </si>
  <si>
    <t>0,855*2</t>
  </si>
  <si>
    <t>0,645*6</t>
  </si>
  <si>
    <t>974031264R00</t>
  </si>
  <si>
    <t>Vysekání rýh v jakémkoliv zdivu cihelném v prostoru přilehlém ke stropní konstrukci  do hloubky 150 mm, šířky do 150 mm</t>
  </si>
  <si>
    <t>Zasekání stoupacího ventilačního potrubí do zdiva.</t>
  </si>
  <si>
    <t>POP</t>
  </si>
  <si>
    <t>viz. v.č. 8</t>
  </si>
  <si>
    <t>978013191R00</t>
  </si>
  <si>
    <t>Otlučení omítek vápenných nebo vápenocementových vnitřních s vyškrabáním spár, s očištěním zdiva stěn, v rozsahu do 100 %</t>
  </si>
  <si>
    <t>po obdovu místrnosti viz. v.č.2</t>
  </si>
  <si>
    <t>1.01 : (7,29+7,29+9,955+9,955)*0,315</t>
  </si>
  <si>
    <t>1.01 : (7,29+7,29+9,955+9,955)*3,877</t>
  </si>
  <si>
    <t>1.02 : (6,47+6,47+3,15+3,15)*4,15</t>
  </si>
  <si>
    <t>999281108R00</t>
  </si>
  <si>
    <t xml:space="preserve">Přesun hmot pro opravy a údržbu objektů pro opravy a údržbu dosavadních objektů včetně vnějších plášťů  výšky do 12 m,  </t>
  </si>
  <si>
    <t>Přesun hmot</t>
  </si>
  <si>
    <t>POL7_</t>
  </si>
  <si>
    <t>oborů 801, 803, 811 a 812</t>
  </si>
  <si>
    <t>711111001RZ1</t>
  </si>
  <si>
    <t>Provedení izolace proti zemní vlhkosti natěradly za studena na ploše vodorovné nátěrem penetračním, 1 x nátěr, včetně dodávky penetračního laku ALP</t>
  </si>
  <si>
    <t>800-711</t>
  </si>
  <si>
    <t>711141559RT2</t>
  </si>
  <si>
    <t xml:space="preserve">Provedení izolace proti zemní vlhkosti pásy přitavením vodorovná, 2 vrstvy, bez dodávky izolačních pásů,  </t>
  </si>
  <si>
    <t>711140101R00</t>
  </si>
  <si>
    <t>Odstranění izolace proti vodě - pásy přitavením vodorovné, 1 vrstva</t>
  </si>
  <si>
    <t>1.01 : 75,35</t>
  </si>
  <si>
    <t>1.02 : 18,97</t>
  </si>
  <si>
    <t>711212015RT1</t>
  </si>
  <si>
    <t>Izolace proti vodě stěrka hydroizolační vyztužená tkaninou bitumenová, proti tlakové vodě</t>
  </si>
  <si>
    <t>47*0,41</t>
  </si>
  <si>
    <t>711-01</t>
  </si>
  <si>
    <t>D+M fabionu z trojhranného natavitelného bitumenového pásu</t>
  </si>
  <si>
    <t>62852265R</t>
  </si>
  <si>
    <t>Pás hydroizolační asfaltový tl = 4,0 mm; funkce: protiradonová, parobrzdná; nosná vložka: skelná tkanina; asfalt: modifikovaný; horní strana: minerální posyp; spodní strana: spalitelná fólie</t>
  </si>
  <si>
    <t>P3 : (75,35+18,97)*2*1,1</t>
  </si>
  <si>
    <t>P4 : 0,955*0,645*2*1,1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</si>
  <si>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</si>
  <si>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</si>
  <si>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</si>
  <si>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713121121R00</t>
  </si>
  <si>
    <t>Montáž tepelné izolace podlah  dvouvrstvá, bez dodávky materiálu</t>
  </si>
  <si>
    <t>800-713</t>
  </si>
  <si>
    <t>713191100RT9</t>
  </si>
  <si>
    <t>Izolace tepelné běžných konstrukcí - doplňky položení separační fólie, včetně dodávky PE fólie</t>
  </si>
  <si>
    <t>713191221R00</t>
  </si>
  <si>
    <t>Izolace tepelné běžných konstrukcí - doplňky obložení stěn pásky 100 mm, včetně dodávky materiálu</t>
  </si>
  <si>
    <t>713-01</t>
  </si>
  <si>
    <t>D+M podlahového pásku z MW tl. 15mm viz. v.č. 15</t>
  </si>
  <si>
    <t>28375706R</t>
  </si>
  <si>
    <t>Výrobek izolační pro budovy z pěnového polystyrenu (EPS) tvar: deska; OH = 30 kg/m3; lambda = 0,034 W/(m.K); pevnost v tlaku CS 200 kPa</t>
  </si>
  <si>
    <t>P3 : (75,35+18,97)*0,08*1,1</t>
  </si>
  <si>
    <t>P4 : 0,955*0,645*0,04</t>
  </si>
  <si>
    <t>28375973R</t>
  </si>
  <si>
    <t>Výrobek izolační pro budovy z pěnového polystyrenu (EPS) tvar: spádová deska; označení: S; OH = 30 kg/m3; lambda = 0,034 W/(m.K); pevnost v tlaku CS 200 kPa</t>
  </si>
  <si>
    <t>P4 : 0,955*0,645*0,07</t>
  </si>
  <si>
    <t>998713201R00</t>
  </si>
  <si>
    <t>Přesun hmot pro izolace tepelné v objektech výšky do 6 m</t>
  </si>
  <si>
    <t>50 m vodorovně</t>
  </si>
  <si>
    <t>721176222R00</t>
  </si>
  <si>
    <t>Potrubí KG svodné (ležaté) v zemi vnější průměr D 110 mm, tloušťka stěny 3,2 mm, DN 100</t>
  </si>
  <si>
    <t>800-721</t>
  </si>
  <si>
    <t>včetně tvarovek, objímek. Bez zednických výpomocí.</t>
  </si>
  <si>
    <t>pře zdivo : 2*1</t>
  </si>
  <si>
    <t>stoupací : 3,8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</si>
  <si>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</si>
  <si>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</si>
  <si>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</si>
  <si>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728-01</t>
  </si>
  <si>
    <t>Dodávka potrubí a dalších VZT komponentů pro rozvody</t>
  </si>
  <si>
    <t>kpl</t>
  </si>
  <si>
    <t>728-02</t>
  </si>
  <si>
    <t>Příprava pro dodání syfonu</t>
  </si>
  <si>
    <t>728-03</t>
  </si>
  <si>
    <t>Montáž rozvodů</t>
  </si>
  <si>
    <t>728-04</t>
  </si>
  <si>
    <t>Doprava VZT na stavbu</t>
  </si>
  <si>
    <t>728-05</t>
  </si>
  <si>
    <t>Koordinace VZT</t>
  </si>
  <si>
    <t>728-06</t>
  </si>
  <si>
    <t>Dodávka rekuperační jednotky</t>
  </si>
  <si>
    <t>728-07</t>
  </si>
  <si>
    <t>Předehřev</t>
  </si>
  <si>
    <t>728-08</t>
  </si>
  <si>
    <t>Montáž jednotky, tlumičů, výustek a mřížek</t>
  </si>
  <si>
    <t>728-09</t>
  </si>
  <si>
    <t>Regulace systému, zprovoznění jednotky</t>
  </si>
  <si>
    <t>998728201R00</t>
  </si>
  <si>
    <t>Přesun hmot pro vzduchotechniku v objektech výšky do 6 m</t>
  </si>
  <si>
    <t>800-728</t>
  </si>
  <si>
    <t>vodorovně do 50 m</t>
  </si>
  <si>
    <t>740-01</t>
  </si>
  <si>
    <t>D+M kovové konstrukce pro uložení gym. míčů 500x4650 mm</t>
  </si>
  <si>
    <t>740-02</t>
  </si>
  <si>
    <t>D+M kovové konstrukce pro uložení gym. míčů 400x4650 mm</t>
  </si>
  <si>
    <t>740-03</t>
  </si>
  <si>
    <t>D+M kovové konstrukce pro uložení gym. míčů 500x2650 mm</t>
  </si>
  <si>
    <t>740-04</t>
  </si>
  <si>
    <t>D+M kovové konstrukce pro uložení gym. míčů 300x650 mm</t>
  </si>
  <si>
    <t>740-07</t>
  </si>
  <si>
    <t>D+M ribstoly</t>
  </si>
  <si>
    <t>740-08</t>
  </si>
  <si>
    <t>D+M lezecké stěny s žíněnkou</t>
  </si>
  <si>
    <t>740-09</t>
  </si>
  <si>
    <t>D+M šplhacího lana s kotvením</t>
  </si>
  <si>
    <t>740-10</t>
  </si>
  <si>
    <t>D+M háčků do stěny</t>
  </si>
  <si>
    <t>740-17</t>
  </si>
  <si>
    <t>D+M kotevního háku pro uskladnění lana</t>
  </si>
  <si>
    <t>762526210RT3</t>
  </si>
  <si>
    <t xml:space="preserve">Položení podlah s dodávkou materiálu podlahových lišt, dubových 7 x 43 mm </t>
  </si>
  <si>
    <t>800-762</t>
  </si>
  <si>
    <t>998762202R00</t>
  </si>
  <si>
    <t>Přesun hmot pro konstrukce tesařské v objektech výšky do 12 m</t>
  </si>
  <si>
    <t>763614222RW6</t>
  </si>
  <si>
    <t>Montáž podlahy, z desek tl. nad 18 mm, na P+D, sponkováním, včetně dodávky desky dřevoštěpkové</t>
  </si>
  <si>
    <t>800-763</t>
  </si>
  <si>
    <t>vč. dodávky a montáže spojovacího materiálu</t>
  </si>
  <si>
    <t>998763201R00</t>
  </si>
  <si>
    <t>Přesun hmot dřevostaveb v objektech výšky do 6 m</t>
  </si>
  <si>
    <t>766412113R00</t>
  </si>
  <si>
    <t>Montáž obložení stěn, sloupů a pilířů o ploše přes 1 m2, palubkami pro pero a drážku, z měkkého dřeva, šířky přes 80 do 100 mm</t>
  </si>
  <si>
    <t>800-766</t>
  </si>
  <si>
    <t>766411821R00</t>
  </si>
  <si>
    <t>Demontáž obložení stěn palubkami</t>
  </si>
  <si>
    <t>1.01 : 1,215*1,985</t>
  </si>
  <si>
    <t>2,89*1,985</t>
  </si>
  <si>
    <t>7,29*1,985*2</t>
  </si>
  <si>
    <t>1,125*1,985</t>
  </si>
  <si>
    <t>(1,185+1,03+1,17+1,045+1,19+1,04+1,19)*0,9</t>
  </si>
  <si>
    <t>0,98*1,985</t>
  </si>
  <si>
    <t>766411822R00</t>
  </si>
  <si>
    <t>Demontáž obložení stěn podkladových roštů</t>
  </si>
  <si>
    <t>766662811R00</t>
  </si>
  <si>
    <t>Demontáž dveřních křídel prahů dveří  jednokřídlových</t>
  </si>
  <si>
    <t>766-01</t>
  </si>
  <si>
    <t>Uložení demontovaného obložení stěn pro renovaci</t>
  </si>
  <si>
    <t>766-04</t>
  </si>
  <si>
    <t>D+M atypického dřevěného dubového prahu</t>
  </si>
  <si>
    <t>766-05</t>
  </si>
  <si>
    <t>Zařezání stávajícího dřevěného obkladu</t>
  </si>
  <si>
    <t>998766201R00</t>
  </si>
  <si>
    <t>Přesun hmot pro konstrukce truhlářské v objektech výšky do 6 m</t>
  </si>
  <si>
    <t>767581801R00</t>
  </si>
  <si>
    <t>Demontáž podhledů kazet</t>
  </si>
  <si>
    <t>800-767</t>
  </si>
  <si>
    <t>767996801R00</t>
  </si>
  <si>
    <t>Demontáž ostatních doplňků staveb atypických konstrukcí  o hmotnosti přes 20 do 50 kg</t>
  </si>
  <si>
    <t>stávající ochrany oken 1,3x2,1m</t>
  </si>
  <si>
    <t>767-01</t>
  </si>
  <si>
    <t>D+M nové ochrany oken zavěšené po celé délce pod stropem, rozdělená na několik segmentů otevírání, ukotvení viz dodavatel výrobku</t>
  </si>
  <si>
    <t>767-02</t>
  </si>
  <si>
    <t>Zařezání stávajícího nerezového plechu podřezání</t>
  </si>
  <si>
    <t>998767201R00</t>
  </si>
  <si>
    <t>Přesun hmot pro kovové stavební doplňk. konstrukce v objektech výšky do 6 m</t>
  </si>
  <si>
    <t>775411810R00</t>
  </si>
  <si>
    <t>Demontáž soklíků nebo lišt dřevěných přibíjených</t>
  </si>
  <si>
    <t>800-775</t>
  </si>
  <si>
    <t>0,645*2</t>
  </si>
  <si>
    <t>775511800R00</t>
  </si>
  <si>
    <t>Demontáž podlah vlysových lepených včetně lišt</t>
  </si>
  <si>
    <t>775542042R00</t>
  </si>
  <si>
    <t>Podlahy lamelové (plovoucí) doplňkové práce dřevovláknitá deska, tloušťky 8,0 mm</t>
  </si>
  <si>
    <t>998775201R00</t>
  </si>
  <si>
    <t>Přesun hmot pro podlahy vlysové a parketové v objektech výšky do 6 m</t>
  </si>
  <si>
    <t>776101121R00</t>
  </si>
  <si>
    <t>Přípravné práce penetrace podkladu</t>
  </si>
  <si>
    <t>položky neobsahují žádný materiál</t>
  </si>
  <si>
    <t>776511820R00</t>
  </si>
  <si>
    <t>Odstranění povlakových podlah z nášlapné plochy lepených, s podložkou, z ploch přes 20 m2</t>
  </si>
  <si>
    <t>P1 : 0,955*0,645</t>
  </si>
  <si>
    <t>998776201R00</t>
  </si>
  <si>
    <t>Přesun hmot pro podlahy povlakové v objektech výšky do 6 m</t>
  </si>
  <si>
    <t>783626200R00</t>
  </si>
  <si>
    <t>Nátěry truhlářských výrobků syntetické lazurovací, 2x lakování</t>
  </si>
  <si>
    <t>800-783</t>
  </si>
  <si>
    <t>783-01</t>
  </si>
  <si>
    <t>Protipožární nátěr kotvení cvičebního nářadí do stropu</t>
  </si>
  <si>
    <t>783-02</t>
  </si>
  <si>
    <t>Nátěr stávající pletivové mřížky RAL 2006015</t>
  </si>
  <si>
    <t>783-03</t>
  </si>
  <si>
    <t>Nátěr konstrukce pro uložení gymnastických míčů</t>
  </si>
  <si>
    <t>783-04</t>
  </si>
  <si>
    <t>Nátěr stávající šplhací tyče vč. hrazdy pro uchycení tyče</t>
  </si>
  <si>
    <t>784191101R00</t>
  </si>
  <si>
    <t>Příprava povrchu Penetrace (napouštění) podkladu disperzní, jednonásobná</t>
  </si>
  <si>
    <t>800-784</t>
  </si>
  <si>
    <t>224,42808-48,33315</t>
  </si>
  <si>
    <t>784195412R00</t>
  </si>
  <si>
    <t>Malby z malířských směsí otěruvzdorných,  , bělost 92 %, dvojnásobné</t>
  </si>
  <si>
    <t>784195422R00</t>
  </si>
  <si>
    <t>Malby z malířských směsí otěruvzdorných,  , barevné, dvojnásobné</t>
  </si>
  <si>
    <t>650801113R00</t>
  </si>
  <si>
    <t>Demontáž svítidla stropního, přisazeného</t>
  </si>
  <si>
    <t>v prostoru skladu cvičebního nářadí : 1</t>
  </si>
  <si>
    <t>v kazetovém podhledu : 8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</si>
  <si>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</si>
  <si>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</si>
  <si>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</si>
  <si>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</si>
  <si>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</si>
  <si>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</si>
  <si>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979095312R00</t>
  </si>
  <si>
    <t>Naložení a složení suti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</si>
  <si>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</si>
  <si>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</si>
  <si>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</si>
  <si>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</si>
  <si>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979999998R00</t>
  </si>
  <si>
    <t>Poplatek za recyklaci, suti s 5 % příměsi dřeva, plastu apod. ,  , skupina 17 01 07 z Katalogu odpadů</t>
  </si>
  <si>
    <t>005121010R</t>
  </si>
  <si>
    <t>Vybudování zařízení staveniště</t>
  </si>
  <si>
    <t>Soubor</t>
  </si>
  <si>
    <t>VRN</t>
  </si>
  <si>
    <t>POL99_2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</si>
  <si>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</si>
  <si>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</si>
  <si>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</si>
  <si>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</si>
  <si>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</si>
  <si>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</si>
  <si>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Odborná konzultační činnost (technik,archotekt,statik, elektro,projektant)</t>
  </si>
  <si>
    <t>POL99_8</t>
  </si>
  <si>
    <t>02</t>
  </si>
  <si>
    <t>Dopracování dokumentace VZT pro provedení stavby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</si>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</sst>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0" fontId="20" fillId="0" borderId="18" xfId="0" applyNumberFormat="1" applyFont="1" applyBorder="1" applyAlignment="1">
      <alignment vertical="top" wrapText="1"/>
    </xf>
    <xf numFmtId="0" fontId="20" fillId="0" borderId="0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rOwxxYX5El05rwFzj2fu538WApfs3uM19/RvHaNu7DlB+0MZjv8+8KxWuzOpQ5815Su7FUVRGgy7vUnBPZa7Jw==" saltValue="Uuv5e9YpJp0HGnA75ES6O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3"/>
  <sheetViews>
    <sheetView showGridLines="0" topLeftCell="B17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5">
      <c r="A4" s="111">
        <v>1826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SUMIF(F53:F79,A16,I53:I79)+SUMIF(F53:F79,"PSU",I53:I79)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SUMIF(F53:F79,A17,I53:I79)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SUMIF(F53:F79,A18,I53:I79)</f>
        <v>0</v>
      </c>
      <c r="J18" s="85"/>
    </row>
    <row r="19" spans="1:10" ht="23.25" customHeight="1" x14ac:dyDescent="0.25">
      <c r="A19" s="199" t="s">
        <v>114</v>
      </c>
      <c r="B19" s="38" t="s">
        <v>27</v>
      </c>
      <c r="C19" s="62"/>
      <c r="D19" s="63"/>
      <c r="E19" s="83"/>
      <c r="F19" s="84"/>
      <c r="G19" s="83"/>
      <c r="H19" s="84"/>
      <c r="I19" s="83">
        <f>SUMIF(F53:F79,A19,I53:I79)</f>
        <v>0</v>
      </c>
      <c r="J19" s="85"/>
    </row>
    <row r="20" spans="1:10" ht="23.25" customHeight="1" x14ac:dyDescent="0.25">
      <c r="A20" s="199" t="s">
        <v>115</v>
      </c>
      <c r="B20" s="38" t="s">
        <v>28</v>
      </c>
      <c r="C20" s="62"/>
      <c r="D20" s="63"/>
      <c r="E20" s="83"/>
      <c r="F20" s="84"/>
      <c r="G20" s="83"/>
      <c r="H20" s="84"/>
      <c r="I20" s="83">
        <f>SUMIF(F53:F79,A20,I53:I79)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3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5">
      <c r="A39" s="136">
        <v>1</v>
      </c>
      <c r="B39" s="147" t="s">
        <v>49</v>
      </c>
      <c r="C39" s="148"/>
      <c r="D39" s="148"/>
      <c r="E39" s="148"/>
      <c r="F39" s="149">
        <f>'01 01 Pol'!AE265</f>
        <v>0</v>
      </c>
      <c r="G39" s="150">
        <f>'01 01 Pol'!AF265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4"/>
      <c r="C40" s="155" t="s">
        <v>50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5">
      <c r="A41" s="136">
        <v>2</v>
      </c>
      <c r="B41" s="154" t="s">
        <v>43</v>
      </c>
      <c r="C41" s="155" t="s">
        <v>44</v>
      </c>
      <c r="D41" s="155"/>
      <c r="E41" s="155"/>
      <c r="F41" s="156">
        <f>'01 01 Pol'!AE265</f>
        <v>0</v>
      </c>
      <c r="G41" s="157">
        <f>'01 01 Pol'!AF265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5">
      <c r="A42" s="136">
        <v>3</v>
      </c>
      <c r="B42" s="160" t="s">
        <v>43</v>
      </c>
      <c r="C42" s="148" t="s">
        <v>44</v>
      </c>
      <c r="D42" s="148"/>
      <c r="E42" s="148"/>
      <c r="F42" s="161">
        <f>'01 01 Pol'!AE265</f>
        <v>0</v>
      </c>
      <c r="G42" s="151">
        <f>'01 01 Pol'!AF265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5">
      <c r="A43" s="136"/>
      <c r="B43" s="162" t="s">
        <v>51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5">
      <c r="A45" t="s">
        <v>53</v>
      </c>
      <c r="B45" t="s">
        <v>54</v>
      </c>
    </row>
    <row r="46" spans="1:10" x14ac:dyDescent="0.25">
      <c r="A46" t="s">
        <v>55</v>
      </c>
      <c r="B46" t="s">
        <v>56</v>
      </c>
    </row>
    <row r="47" spans="1:10" x14ac:dyDescent="0.25">
      <c r="A47" t="s">
        <v>57</v>
      </c>
      <c r="B47" t="s">
        <v>58</v>
      </c>
    </row>
    <row r="50" spans="1:10" ht="15.6" x14ac:dyDescent="0.3">
      <c r="B50" s="178" t="s">
        <v>59</v>
      </c>
    </row>
    <row r="52" spans="1:10" ht="25.5" customHeight="1" x14ac:dyDescent="0.25">
      <c r="A52" s="180"/>
      <c r="B52" s="183" t="s">
        <v>17</v>
      </c>
      <c r="C52" s="183" t="s">
        <v>5</v>
      </c>
      <c r="D52" s="184"/>
      <c r="E52" s="184"/>
      <c r="F52" s="185" t="s">
        <v>60</v>
      </c>
      <c r="G52" s="185"/>
      <c r="H52" s="185"/>
      <c r="I52" s="185" t="s">
        <v>29</v>
      </c>
      <c r="J52" s="185" t="s">
        <v>0</v>
      </c>
    </row>
    <row r="53" spans="1:10" ht="36.75" customHeight="1" x14ac:dyDescent="0.25">
      <c r="A53" s="181"/>
      <c r="B53" s="186" t="s">
        <v>61</v>
      </c>
      <c r="C53" s="187" t="s">
        <v>62</v>
      </c>
      <c r="D53" s="188"/>
      <c r="E53" s="188"/>
      <c r="F53" s="195" t="s">
        <v>24</v>
      </c>
      <c r="G53" s="196"/>
      <c r="H53" s="196"/>
      <c r="I53" s="196">
        <f>'01 01 Pol'!G8</f>
        <v>0</v>
      </c>
      <c r="J53" s="192" t="str">
        <f>IF(I80=0,"",I53/I80*100)</f>
        <v/>
      </c>
    </row>
    <row r="54" spans="1:10" ht="36.75" customHeight="1" x14ac:dyDescent="0.25">
      <c r="A54" s="181"/>
      <c r="B54" s="186" t="s">
        <v>63</v>
      </c>
      <c r="C54" s="187" t="s">
        <v>64</v>
      </c>
      <c r="D54" s="188"/>
      <c r="E54" s="188"/>
      <c r="F54" s="195" t="s">
        <v>24</v>
      </c>
      <c r="G54" s="196"/>
      <c r="H54" s="196"/>
      <c r="I54" s="196">
        <f>'01 01 Pol'!G36</f>
        <v>0</v>
      </c>
      <c r="J54" s="192" t="str">
        <f>IF(I80=0,"",I54/I80*100)</f>
        <v/>
      </c>
    </row>
    <row r="55" spans="1:10" ht="36.75" customHeight="1" x14ac:dyDescent="0.25">
      <c r="A55" s="181"/>
      <c r="B55" s="186" t="s">
        <v>65</v>
      </c>
      <c r="C55" s="187" t="s">
        <v>66</v>
      </c>
      <c r="D55" s="188"/>
      <c r="E55" s="188"/>
      <c r="F55" s="195" t="s">
        <v>24</v>
      </c>
      <c r="G55" s="196"/>
      <c r="H55" s="196"/>
      <c r="I55" s="196">
        <f>'01 01 Pol'!G46</f>
        <v>0</v>
      </c>
      <c r="J55" s="192" t="str">
        <f>IF(I80=0,"",I55/I80*100)</f>
        <v/>
      </c>
    </row>
    <row r="56" spans="1:10" ht="36.75" customHeight="1" x14ac:dyDescent="0.25">
      <c r="A56" s="181"/>
      <c r="B56" s="186" t="s">
        <v>67</v>
      </c>
      <c r="C56" s="187" t="s">
        <v>68</v>
      </c>
      <c r="D56" s="188"/>
      <c r="E56" s="188"/>
      <c r="F56" s="195" t="s">
        <v>24</v>
      </c>
      <c r="G56" s="196"/>
      <c r="H56" s="196"/>
      <c r="I56" s="196">
        <f>'01 01 Pol'!G48</f>
        <v>0</v>
      </c>
      <c r="J56" s="192" t="str">
        <f>IF(I80=0,"",I56/I80*100)</f>
        <v/>
      </c>
    </row>
    <row r="57" spans="1:10" ht="36.75" customHeight="1" x14ac:dyDescent="0.25">
      <c r="A57" s="181"/>
      <c r="B57" s="186" t="s">
        <v>69</v>
      </c>
      <c r="C57" s="187" t="s">
        <v>70</v>
      </c>
      <c r="D57" s="188"/>
      <c r="E57" s="188"/>
      <c r="F57" s="195" t="s">
        <v>24</v>
      </c>
      <c r="G57" s="196"/>
      <c r="H57" s="196"/>
      <c r="I57" s="196">
        <f>'01 01 Pol'!G55</f>
        <v>0</v>
      </c>
      <c r="J57" s="192" t="str">
        <f>IF(I80=0,"",I57/I80*100)</f>
        <v/>
      </c>
    </row>
    <row r="58" spans="1:10" ht="36.75" customHeight="1" x14ac:dyDescent="0.25">
      <c r="A58" s="181"/>
      <c r="B58" s="186" t="s">
        <v>71</v>
      </c>
      <c r="C58" s="187" t="s">
        <v>72</v>
      </c>
      <c r="D58" s="188"/>
      <c r="E58" s="188"/>
      <c r="F58" s="195" t="s">
        <v>24</v>
      </c>
      <c r="G58" s="196"/>
      <c r="H58" s="196"/>
      <c r="I58" s="196">
        <f>'01 01 Pol'!G62</f>
        <v>0</v>
      </c>
      <c r="J58" s="192" t="str">
        <f>IF(I80=0,"",I58/I80*100)</f>
        <v/>
      </c>
    </row>
    <row r="59" spans="1:10" ht="36.75" customHeight="1" x14ac:dyDescent="0.25">
      <c r="A59" s="181"/>
      <c r="B59" s="186" t="s">
        <v>73</v>
      </c>
      <c r="C59" s="187" t="s">
        <v>74</v>
      </c>
      <c r="D59" s="188"/>
      <c r="E59" s="188"/>
      <c r="F59" s="195" t="s">
        <v>24</v>
      </c>
      <c r="G59" s="196"/>
      <c r="H59" s="196"/>
      <c r="I59" s="196">
        <f>'01 01 Pol'!G76</f>
        <v>0</v>
      </c>
      <c r="J59" s="192" t="str">
        <f>IF(I80=0,"",I59/I80*100)</f>
        <v/>
      </c>
    </row>
    <row r="60" spans="1:10" ht="36.75" customHeight="1" x14ac:dyDescent="0.25">
      <c r="A60" s="181"/>
      <c r="B60" s="186" t="s">
        <v>75</v>
      </c>
      <c r="C60" s="187" t="s">
        <v>76</v>
      </c>
      <c r="D60" s="188"/>
      <c r="E60" s="188"/>
      <c r="F60" s="195" t="s">
        <v>24</v>
      </c>
      <c r="G60" s="196"/>
      <c r="H60" s="196"/>
      <c r="I60" s="196">
        <f>'01 01 Pol'!G80</f>
        <v>0</v>
      </c>
      <c r="J60" s="192" t="str">
        <f>IF(I80=0,"",I60/I80*100)</f>
        <v/>
      </c>
    </row>
    <row r="61" spans="1:10" ht="36.75" customHeight="1" x14ac:dyDescent="0.25">
      <c r="A61" s="181"/>
      <c r="B61" s="186" t="s">
        <v>77</v>
      </c>
      <c r="C61" s="187" t="s">
        <v>78</v>
      </c>
      <c r="D61" s="188"/>
      <c r="E61" s="188"/>
      <c r="F61" s="195" t="s">
        <v>24</v>
      </c>
      <c r="G61" s="196"/>
      <c r="H61" s="196"/>
      <c r="I61" s="196">
        <f>'01 01 Pol'!G84</f>
        <v>0</v>
      </c>
      <c r="J61" s="192" t="str">
        <f>IF(I80=0,"",I61/I80*100)</f>
        <v/>
      </c>
    </row>
    <row r="62" spans="1:10" ht="36.75" customHeight="1" x14ac:dyDescent="0.25">
      <c r="A62" s="181"/>
      <c r="B62" s="186" t="s">
        <v>79</v>
      </c>
      <c r="C62" s="187" t="s">
        <v>80</v>
      </c>
      <c r="D62" s="188"/>
      <c r="E62" s="188"/>
      <c r="F62" s="195" t="s">
        <v>24</v>
      </c>
      <c r="G62" s="196"/>
      <c r="H62" s="196"/>
      <c r="I62" s="196">
        <f>'01 01 Pol'!G88</f>
        <v>0</v>
      </c>
      <c r="J62" s="192" t="str">
        <f>IF(I80=0,"",I62/I80*100)</f>
        <v/>
      </c>
    </row>
    <row r="63" spans="1:10" ht="36.75" customHeight="1" x14ac:dyDescent="0.25">
      <c r="A63" s="181"/>
      <c r="B63" s="186" t="s">
        <v>81</v>
      </c>
      <c r="C63" s="187" t="s">
        <v>82</v>
      </c>
      <c r="D63" s="188"/>
      <c r="E63" s="188"/>
      <c r="F63" s="195" t="s">
        <v>24</v>
      </c>
      <c r="G63" s="196"/>
      <c r="H63" s="196"/>
      <c r="I63" s="196">
        <f>'01 01 Pol'!G113</f>
        <v>0</v>
      </c>
      <c r="J63" s="192" t="str">
        <f>IF(I80=0,"",I63/I80*100)</f>
        <v/>
      </c>
    </row>
    <row r="64" spans="1:10" ht="36.75" customHeight="1" x14ac:dyDescent="0.25">
      <c r="A64" s="181"/>
      <c r="B64" s="186" t="s">
        <v>83</v>
      </c>
      <c r="C64" s="187" t="s">
        <v>84</v>
      </c>
      <c r="D64" s="188"/>
      <c r="E64" s="188"/>
      <c r="F64" s="195" t="s">
        <v>25</v>
      </c>
      <c r="G64" s="196"/>
      <c r="H64" s="196"/>
      <c r="I64" s="196">
        <f>'01 01 Pol'!G116</f>
        <v>0</v>
      </c>
      <c r="J64" s="192" t="str">
        <f>IF(I80=0,"",I64/I80*100)</f>
        <v/>
      </c>
    </row>
    <row r="65" spans="1:10" ht="36.75" customHeight="1" x14ac:dyDescent="0.25">
      <c r="A65" s="181"/>
      <c r="B65" s="186" t="s">
        <v>85</v>
      </c>
      <c r="C65" s="187" t="s">
        <v>86</v>
      </c>
      <c r="D65" s="188"/>
      <c r="E65" s="188"/>
      <c r="F65" s="195" t="s">
        <v>25</v>
      </c>
      <c r="G65" s="196"/>
      <c r="H65" s="196"/>
      <c r="I65" s="196">
        <f>'01 01 Pol'!G134</f>
        <v>0</v>
      </c>
      <c r="J65" s="192" t="str">
        <f>IF(I80=0,"",I65/I80*100)</f>
        <v/>
      </c>
    </row>
    <row r="66" spans="1:10" ht="36.75" customHeight="1" x14ac:dyDescent="0.25">
      <c r="A66" s="181"/>
      <c r="B66" s="186" t="s">
        <v>87</v>
      </c>
      <c r="C66" s="187" t="s">
        <v>88</v>
      </c>
      <c r="D66" s="188"/>
      <c r="E66" s="188"/>
      <c r="F66" s="195" t="s">
        <v>25</v>
      </c>
      <c r="G66" s="196"/>
      <c r="H66" s="196"/>
      <c r="I66" s="196">
        <f>'01 01 Pol'!G150</f>
        <v>0</v>
      </c>
      <c r="J66" s="192" t="str">
        <f>IF(I80=0,"",I66/I80*100)</f>
        <v/>
      </c>
    </row>
    <row r="67" spans="1:10" ht="36.75" customHeight="1" x14ac:dyDescent="0.25">
      <c r="A67" s="181"/>
      <c r="B67" s="186" t="s">
        <v>89</v>
      </c>
      <c r="C67" s="187" t="s">
        <v>90</v>
      </c>
      <c r="D67" s="188"/>
      <c r="E67" s="188"/>
      <c r="F67" s="195" t="s">
        <v>25</v>
      </c>
      <c r="G67" s="196"/>
      <c r="H67" s="196"/>
      <c r="I67" s="196">
        <f>'01 01 Pol'!G157</f>
        <v>0</v>
      </c>
      <c r="J67" s="192" t="str">
        <f>IF(I80=0,"",I67/I80*100)</f>
        <v/>
      </c>
    </row>
    <row r="68" spans="1:10" ht="36.75" customHeight="1" x14ac:dyDescent="0.25">
      <c r="A68" s="181"/>
      <c r="B68" s="186" t="s">
        <v>91</v>
      </c>
      <c r="C68" s="187" t="s">
        <v>92</v>
      </c>
      <c r="D68" s="188"/>
      <c r="E68" s="188"/>
      <c r="F68" s="195" t="s">
        <v>25</v>
      </c>
      <c r="G68" s="196"/>
      <c r="H68" s="196"/>
      <c r="I68" s="196">
        <f>'01 01 Pol'!G169</f>
        <v>0</v>
      </c>
      <c r="J68" s="192" t="str">
        <f>IF(I80=0,"",I68/I80*100)</f>
        <v/>
      </c>
    </row>
    <row r="69" spans="1:10" ht="36.75" customHeight="1" x14ac:dyDescent="0.25">
      <c r="A69" s="181"/>
      <c r="B69" s="186" t="s">
        <v>93</v>
      </c>
      <c r="C69" s="187" t="s">
        <v>94</v>
      </c>
      <c r="D69" s="188"/>
      <c r="E69" s="188"/>
      <c r="F69" s="195" t="s">
        <v>25</v>
      </c>
      <c r="G69" s="196"/>
      <c r="H69" s="196"/>
      <c r="I69" s="196">
        <f>'01 01 Pol'!G179</f>
        <v>0</v>
      </c>
      <c r="J69" s="192" t="str">
        <f>IF(I80=0,"",I69/I80*100)</f>
        <v/>
      </c>
    </row>
    <row r="70" spans="1:10" ht="36.75" customHeight="1" x14ac:dyDescent="0.25">
      <c r="A70" s="181"/>
      <c r="B70" s="186" t="s">
        <v>95</v>
      </c>
      <c r="C70" s="187" t="s">
        <v>96</v>
      </c>
      <c r="D70" s="188"/>
      <c r="E70" s="188"/>
      <c r="F70" s="195" t="s">
        <v>25</v>
      </c>
      <c r="G70" s="196"/>
      <c r="H70" s="196"/>
      <c r="I70" s="196">
        <f>'01 01 Pol'!G183</f>
        <v>0</v>
      </c>
      <c r="J70" s="192" t="str">
        <f>IF(I80=0,"",I70/I80*100)</f>
        <v/>
      </c>
    </row>
    <row r="71" spans="1:10" ht="36.75" customHeight="1" x14ac:dyDescent="0.25">
      <c r="A71" s="181"/>
      <c r="B71" s="186" t="s">
        <v>97</v>
      </c>
      <c r="C71" s="187" t="s">
        <v>98</v>
      </c>
      <c r="D71" s="188"/>
      <c r="E71" s="188"/>
      <c r="F71" s="195" t="s">
        <v>25</v>
      </c>
      <c r="G71" s="196"/>
      <c r="H71" s="196"/>
      <c r="I71" s="196">
        <f>'01 01 Pol'!G190</f>
        <v>0</v>
      </c>
      <c r="J71" s="192" t="str">
        <f>IF(I80=0,"",I71/I80*100)</f>
        <v/>
      </c>
    </row>
    <row r="72" spans="1:10" ht="36.75" customHeight="1" x14ac:dyDescent="0.25">
      <c r="A72" s="181"/>
      <c r="B72" s="186" t="s">
        <v>99</v>
      </c>
      <c r="C72" s="187" t="s">
        <v>100</v>
      </c>
      <c r="D72" s="188"/>
      <c r="E72" s="188"/>
      <c r="F72" s="195" t="s">
        <v>25</v>
      </c>
      <c r="G72" s="196"/>
      <c r="H72" s="196"/>
      <c r="I72" s="196">
        <f>'01 01 Pol'!G206</f>
        <v>0</v>
      </c>
      <c r="J72" s="192" t="str">
        <f>IF(I80=0,"",I72/I80*100)</f>
        <v/>
      </c>
    </row>
    <row r="73" spans="1:10" ht="36.75" customHeight="1" x14ac:dyDescent="0.25">
      <c r="A73" s="181"/>
      <c r="B73" s="186" t="s">
        <v>101</v>
      </c>
      <c r="C73" s="187" t="s">
        <v>102</v>
      </c>
      <c r="D73" s="188"/>
      <c r="E73" s="188"/>
      <c r="F73" s="195" t="s">
        <v>25</v>
      </c>
      <c r="G73" s="196"/>
      <c r="H73" s="196"/>
      <c r="I73" s="196">
        <f>'01 01 Pol'!G214</f>
        <v>0</v>
      </c>
      <c r="J73" s="192" t="str">
        <f>IF(I80=0,"",I73/I80*100)</f>
        <v/>
      </c>
    </row>
    <row r="74" spans="1:10" ht="36.75" customHeight="1" x14ac:dyDescent="0.25">
      <c r="A74" s="181"/>
      <c r="B74" s="186" t="s">
        <v>103</v>
      </c>
      <c r="C74" s="187" t="s">
        <v>104</v>
      </c>
      <c r="D74" s="188"/>
      <c r="E74" s="188"/>
      <c r="F74" s="195" t="s">
        <v>25</v>
      </c>
      <c r="G74" s="196"/>
      <c r="H74" s="196"/>
      <c r="I74" s="196">
        <f>'01 01 Pol'!G225</f>
        <v>0</v>
      </c>
      <c r="J74" s="192" t="str">
        <f>IF(I80=0,"",I74/I80*100)</f>
        <v/>
      </c>
    </row>
    <row r="75" spans="1:10" ht="36.75" customHeight="1" x14ac:dyDescent="0.25">
      <c r="A75" s="181"/>
      <c r="B75" s="186" t="s">
        <v>105</v>
      </c>
      <c r="C75" s="187" t="s">
        <v>106</v>
      </c>
      <c r="D75" s="188"/>
      <c r="E75" s="188"/>
      <c r="F75" s="195" t="s">
        <v>25</v>
      </c>
      <c r="G75" s="196"/>
      <c r="H75" s="196"/>
      <c r="I75" s="196">
        <f>'01 01 Pol'!G234</f>
        <v>0</v>
      </c>
      <c r="J75" s="192" t="str">
        <f>IF(I80=0,"",I75/I80*100)</f>
        <v/>
      </c>
    </row>
    <row r="76" spans="1:10" ht="36.75" customHeight="1" x14ac:dyDescent="0.25">
      <c r="A76" s="181"/>
      <c r="B76" s="186" t="s">
        <v>107</v>
      </c>
      <c r="C76" s="187" t="s">
        <v>108</v>
      </c>
      <c r="D76" s="188"/>
      <c r="E76" s="188"/>
      <c r="F76" s="195" t="s">
        <v>25</v>
      </c>
      <c r="G76" s="196"/>
      <c r="H76" s="196"/>
      <c r="I76" s="196">
        <f>'01 01 Pol'!G240</f>
        <v>0</v>
      </c>
      <c r="J76" s="192" t="str">
        <f>IF(I80=0,"",I76/I80*100)</f>
        <v/>
      </c>
    </row>
    <row r="77" spans="1:10" ht="36.75" customHeight="1" x14ac:dyDescent="0.25">
      <c r="A77" s="181"/>
      <c r="B77" s="186" t="s">
        <v>109</v>
      </c>
      <c r="C77" s="187" t="s">
        <v>110</v>
      </c>
      <c r="D77" s="188"/>
      <c r="E77" s="188"/>
      <c r="F77" s="195" t="s">
        <v>26</v>
      </c>
      <c r="G77" s="196"/>
      <c r="H77" s="196"/>
      <c r="I77" s="196">
        <f>'01 01 Pol'!G246</f>
        <v>0</v>
      </c>
      <c r="J77" s="192" t="str">
        <f>IF(I80=0,"",I77/I80*100)</f>
        <v/>
      </c>
    </row>
    <row r="78" spans="1:10" ht="36.75" customHeight="1" x14ac:dyDescent="0.25">
      <c r="A78" s="181"/>
      <c r="B78" s="186" t="s">
        <v>111</v>
      </c>
      <c r="C78" s="187" t="s">
        <v>112</v>
      </c>
      <c r="D78" s="188"/>
      <c r="E78" s="188"/>
      <c r="F78" s="195" t="s">
        <v>113</v>
      </c>
      <c r="G78" s="196"/>
      <c r="H78" s="196"/>
      <c r="I78" s="196">
        <f>'01 01 Pol'!G250</f>
        <v>0</v>
      </c>
      <c r="J78" s="192" t="str">
        <f>IF(I80=0,"",I78/I80*100)</f>
        <v/>
      </c>
    </row>
    <row r="79" spans="1:10" ht="36.75" customHeight="1" x14ac:dyDescent="0.25">
      <c r="A79" s="181"/>
      <c r="B79" s="186" t="s">
        <v>114</v>
      </c>
      <c r="C79" s="187" t="s">
        <v>27</v>
      </c>
      <c r="D79" s="188"/>
      <c r="E79" s="188"/>
      <c r="F79" s="195" t="s">
        <v>114</v>
      </c>
      <c r="G79" s="196"/>
      <c r="H79" s="196"/>
      <c r="I79" s="196">
        <f>'01 01 Pol'!G257</f>
        <v>0</v>
      </c>
      <c r="J79" s="192" t="str">
        <f>IF(I80=0,"",I79/I80*100)</f>
        <v/>
      </c>
    </row>
    <row r="80" spans="1:10" ht="25.5" customHeight="1" x14ac:dyDescent="0.25">
      <c r="A80" s="182"/>
      <c r="B80" s="189" t="s">
        <v>1</v>
      </c>
      <c r="C80" s="190"/>
      <c r="D80" s="191"/>
      <c r="E80" s="191"/>
      <c r="F80" s="197"/>
      <c r="G80" s="198"/>
      <c r="H80" s="198"/>
      <c r="I80" s="198">
        <f>SUM(I53:I79)</f>
        <v>0</v>
      </c>
      <c r="J80" s="193">
        <f>SUM(J53:J79)</f>
        <v>0</v>
      </c>
    </row>
    <row r="81" spans="6:10" x14ac:dyDescent="0.25">
      <c r="F81" s="135"/>
      <c r="G81" s="135"/>
      <c r="H81" s="135"/>
      <c r="I81" s="135"/>
      <c r="J81" s="194"/>
    </row>
    <row r="82" spans="6:10" x14ac:dyDescent="0.25">
      <c r="F82" s="135"/>
      <c r="G82" s="135"/>
      <c r="H82" s="135"/>
      <c r="I82" s="135"/>
      <c r="J82" s="194"/>
    </row>
    <row r="83" spans="6:10" x14ac:dyDescent="0.25">
      <c r="F83" s="135"/>
      <c r="G83" s="135"/>
      <c r="H83" s="135"/>
      <c r="I83" s="135"/>
      <c r="J83" s="194"/>
    </row>
  </sheetData>
  <sheetProtection algorithmName="SHA-512" hashValue="zctoTPznBuuYQjitl4MDvL8Fn7uiwaFzsjXbskzX8dUtI6q6fAHad0M041f8tmmvK5ZSioGcLtuoq+Zz77dsfg==" saltValue="bGjjH45OfhFwDQkw2LWCm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C78:E78"/>
    <mergeCell ref="C79:E79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7yF5j0W6A/sLGtV5+ZixdqSScCW5hqpd7Dpo2JERIuLgz2E2VCp05DJBoGl8RD+G7ixG0aiUAqV1WpNuY9eaPA==" saltValue="Y7s1UxpXuxNxo82p+QCJd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F340-38F6-4202-AE1F-AF829AEF6E1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0" t="s">
        <v>116</v>
      </c>
      <c r="B1" s="200"/>
      <c r="C1" s="200"/>
      <c r="D1" s="200"/>
      <c r="E1" s="200"/>
      <c r="F1" s="200"/>
      <c r="G1" s="200"/>
      <c r="AG1" t="s">
        <v>117</v>
      </c>
    </row>
    <row r="2" spans="1:60" ht="25.05" customHeight="1" x14ac:dyDescent="0.25">
      <c r="A2" s="201" t="s">
        <v>7</v>
      </c>
      <c r="B2" s="49" t="s">
        <v>47</v>
      </c>
      <c r="C2" s="204" t="s">
        <v>48</v>
      </c>
      <c r="D2" s="202"/>
      <c r="E2" s="202"/>
      <c r="F2" s="202"/>
      <c r="G2" s="203"/>
      <c r="AG2" t="s">
        <v>118</v>
      </c>
    </row>
    <row r="3" spans="1:60" ht="25.05" customHeight="1" x14ac:dyDescent="0.25">
      <c r="A3" s="201" t="s">
        <v>8</v>
      </c>
      <c r="B3" s="49" t="s">
        <v>43</v>
      </c>
      <c r="C3" s="204" t="s">
        <v>44</v>
      </c>
      <c r="D3" s="202"/>
      <c r="E3" s="202"/>
      <c r="F3" s="202"/>
      <c r="G3" s="203"/>
      <c r="AC3" s="179" t="s">
        <v>118</v>
      </c>
      <c r="AG3" t="s">
        <v>119</v>
      </c>
    </row>
    <row r="4" spans="1:60" ht="25.05" customHeight="1" x14ac:dyDescent="0.25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120</v>
      </c>
    </row>
    <row r="5" spans="1:60" x14ac:dyDescent="0.25">
      <c r="D5" s="10"/>
    </row>
    <row r="6" spans="1:60" ht="39.6" x14ac:dyDescent="0.25">
      <c r="A6" s="211" t="s">
        <v>121</v>
      </c>
      <c r="B6" s="213" t="s">
        <v>122</v>
      </c>
      <c r="C6" s="213" t="s">
        <v>123</v>
      </c>
      <c r="D6" s="212" t="s">
        <v>124</v>
      </c>
      <c r="E6" s="211" t="s">
        <v>125</v>
      </c>
      <c r="F6" s="210" t="s">
        <v>126</v>
      </c>
      <c r="G6" s="211" t="s">
        <v>29</v>
      </c>
      <c r="H6" s="214" t="s">
        <v>30</v>
      </c>
      <c r="I6" s="214" t="s">
        <v>127</v>
      </c>
      <c r="J6" s="214" t="s">
        <v>31</v>
      </c>
      <c r="K6" s="214" t="s">
        <v>128</v>
      </c>
      <c r="L6" s="214" t="s">
        <v>129</v>
      </c>
      <c r="M6" s="214" t="s">
        <v>130</v>
      </c>
      <c r="N6" s="214" t="s">
        <v>131</v>
      </c>
      <c r="O6" s="214" t="s">
        <v>132</v>
      </c>
      <c r="P6" s="214" t="s">
        <v>133</v>
      </c>
      <c r="Q6" s="214" t="s">
        <v>134</v>
      </c>
      <c r="R6" s="214" t="s">
        <v>135</v>
      </c>
      <c r="S6" s="214" t="s">
        <v>136</v>
      </c>
      <c r="T6" s="214" t="s">
        <v>137</v>
      </c>
      <c r="U6" s="214" t="s">
        <v>138</v>
      </c>
      <c r="V6" s="214" t="s">
        <v>139</v>
      </c>
      <c r="W6" s="214" t="s">
        <v>140</v>
      </c>
      <c r="X6" s="214" t="s">
        <v>141</v>
      </c>
      <c r="Y6" s="214" t="s">
        <v>142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33" t="s">
        <v>143</v>
      </c>
      <c r="B8" s="234" t="s">
        <v>61</v>
      </c>
      <c r="C8" s="260" t="s">
        <v>62</v>
      </c>
      <c r="D8" s="235"/>
      <c r="E8" s="236"/>
      <c r="F8" s="237"/>
      <c r="G8" s="237">
        <f>SUMIF(AG9:AG35,"&lt;&gt;NOR",G9:G35)</f>
        <v>0</v>
      </c>
      <c r="H8" s="237"/>
      <c r="I8" s="237">
        <f>SUM(I9:I35)</f>
        <v>0</v>
      </c>
      <c r="J8" s="237"/>
      <c r="K8" s="237">
        <f>SUM(K9:K35)</f>
        <v>0</v>
      </c>
      <c r="L8" s="237"/>
      <c r="M8" s="237">
        <f>SUM(M9:M35)</f>
        <v>0</v>
      </c>
      <c r="N8" s="236"/>
      <c r="O8" s="236">
        <f>SUM(O9:O35)</f>
        <v>6.59</v>
      </c>
      <c r="P8" s="236"/>
      <c r="Q8" s="236">
        <f>SUM(Q9:Q35)</f>
        <v>0</v>
      </c>
      <c r="R8" s="237"/>
      <c r="S8" s="237"/>
      <c r="T8" s="238"/>
      <c r="U8" s="232"/>
      <c r="V8" s="232">
        <f>SUM(V9:V35)</f>
        <v>226.35</v>
      </c>
      <c r="W8" s="232"/>
      <c r="X8" s="232"/>
      <c r="Y8" s="232"/>
      <c r="AG8" t="s">
        <v>144</v>
      </c>
    </row>
    <row r="9" spans="1:60" outlineLevel="1" x14ac:dyDescent="0.25">
      <c r="A9" s="240">
        <v>1</v>
      </c>
      <c r="B9" s="241" t="s">
        <v>145</v>
      </c>
      <c r="C9" s="261" t="s">
        <v>146</v>
      </c>
      <c r="D9" s="242" t="s">
        <v>147</v>
      </c>
      <c r="E9" s="243">
        <v>22.174869999999999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 t="s">
        <v>148</v>
      </c>
      <c r="S9" s="245" t="s">
        <v>149</v>
      </c>
      <c r="T9" s="246" t="s">
        <v>149</v>
      </c>
      <c r="U9" s="226">
        <v>6.298</v>
      </c>
      <c r="V9" s="226">
        <f>ROUND(E9*U9,2)</f>
        <v>139.66</v>
      </c>
      <c r="W9" s="226"/>
      <c r="X9" s="226" t="s">
        <v>150</v>
      </c>
      <c r="Y9" s="226" t="s">
        <v>151</v>
      </c>
      <c r="Z9" s="215"/>
      <c r="AA9" s="215"/>
      <c r="AB9" s="215"/>
      <c r="AC9" s="215"/>
      <c r="AD9" s="215"/>
      <c r="AE9" s="215"/>
      <c r="AF9" s="215"/>
      <c r="AG9" s="215" t="s">
        <v>152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5">
      <c r="A10" s="222"/>
      <c r="B10" s="223"/>
      <c r="C10" s="262" t="s">
        <v>153</v>
      </c>
      <c r="D10" s="247"/>
      <c r="E10" s="247"/>
      <c r="F10" s="247"/>
      <c r="G10" s="247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154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5">
      <c r="A11" s="222"/>
      <c r="B11" s="223"/>
      <c r="C11" s="263" t="s">
        <v>155</v>
      </c>
      <c r="D11" s="228"/>
      <c r="E11" s="229">
        <v>2.9463400000000002</v>
      </c>
      <c r="F11" s="226"/>
      <c r="G11" s="226"/>
      <c r="H11" s="226"/>
      <c r="I11" s="226"/>
      <c r="J11" s="226"/>
      <c r="K11" s="226"/>
      <c r="L11" s="226"/>
      <c r="M11" s="226"/>
      <c r="N11" s="225"/>
      <c r="O11" s="225"/>
      <c r="P11" s="225"/>
      <c r="Q11" s="225"/>
      <c r="R11" s="226"/>
      <c r="S11" s="226"/>
      <c r="T11" s="226"/>
      <c r="U11" s="226"/>
      <c r="V11" s="226"/>
      <c r="W11" s="226"/>
      <c r="X11" s="226"/>
      <c r="Y11" s="226"/>
      <c r="Z11" s="215"/>
      <c r="AA11" s="215"/>
      <c r="AB11" s="215"/>
      <c r="AC11" s="215"/>
      <c r="AD11" s="215"/>
      <c r="AE11" s="215"/>
      <c r="AF11" s="215"/>
      <c r="AG11" s="215" t="s">
        <v>156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3" x14ac:dyDescent="0.25">
      <c r="A12" s="222"/>
      <c r="B12" s="223"/>
      <c r="C12" s="263" t="s">
        <v>157</v>
      </c>
      <c r="D12" s="228"/>
      <c r="E12" s="229">
        <v>15.00515</v>
      </c>
      <c r="F12" s="226"/>
      <c r="G12" s="226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26"/>
      <c r="Z12" s="215"/>
      <c r="AA12" s="215"/>
      <c r="AB12" s="215"/>
      <c r="AC12" s="215"/>
      <c r="AD12" s="215"/>
      <c r="AE12" s="215"/>
      <c r="AF12" s="215"/>
      <c r="AG12" s="215" t="s">
        <v>156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3" x14ac:dyDescent="0.25">
      <c r="A13" s="222"/>
      <c r="B13" s="223"/>
      <c r="C13" s="264" t="s">
        <v>158</v>
      </c>
      <c r="D13" s="230"/>
      <c r="E13" s="231">
        <v>17.95149</v>
      </c>
      <c r="F13" s="226"/>
      <c r="G13" s="226"/>
      <c r="H13" s="226"/>
      <c r="I13" s="226"/>
      <c r="J13" s="226"/>
      <c r="K13" s="226"/>
      <c r="L13" s="226"/>
      <c r="M13" s="226"/>
      <c r="N13" s="225"/>
      <c r="O13" s="225"/>
      <c r="P13" s="225"/>
      <c r="Q13" s="225"/>
      <c r="R13" s="226"/>
      <c r="S13" s="226"/>
      <c r="T13" s="226"/>
      <c r="U13" s="226"/>
      <c r="V13" s="226"/>
      <c r="W13" s="226"/>
      <c r="X13" s="226"/>
      <c r="Y13" s="226"/>
      <c r="Z13" s="215"/>
      <c r="AA13" s="215"/>
      <c r="AB13" s="215"/>
      <c r="AC13" s="215"/>
      <c r="AD13" s="215"/>
      <c r="AE13" s="215"/>
      <c r="AF13" s="215"/>
      <c r="AG13" s="215" t="s">
        <v>156</v>
      </c>
      <c r="AH13" s="215">
        <v>1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3" x14ac:dyDescent="0.25">
      <c r="A14" s="222"/>
      <c r="B14" s="223"/>
      <c r="C14" s="263" t="s">
        <v>159</v>
      </c>
      <c r="D14" s="228"/>
      <c r="E14" s="229">
        <v>1.47299</v>
      </c>
      <c r="F14" s="226"/>
      <c r="G14" s="226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5"/>
      <c r="AA14" s="215"/>
      <c r="AB14" s="215"/>
      <c r="AC14" s="215"/>
      <c r="AD14" s="215"/>
      <c r="AE14" s="215"/>
      <c r="AF14" s="215"/>
      <c r="AG14" s="215" t="s">
        <v>156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3" x14ac:dyDescent="0.25">
      <c r="A15" s="222"/>
      <c r="B15" s="223"/>
      <c r="C15" s="263" t="s">
        <v>160</v>
      </c>
      <c r="D15" s="228"/>
      <c r="E15" s="229">
        <v>2.7503799999999998</v>
      </c>
      <c r="F15" s="226"/>
      <c r="G15" s="226"/>
      <c r="H15" s="226"/>
      <c r="I15" s="226"/>
      <c r="J15" s="226"/>
      <c r="K15" s="226"/>
      <c r="L15" s="226"/>
      <c r="M15" s="226"/>
      <c r="N15" s="225"/>
      <c r="O15" s="225"/>
      <c r="P15" s="225"/>
      <c r="Q15" s="225"/>
      <c r="R15" s="226"/>
      <c r="S15" s="226"/>
      <c r="T15" s="226"/>
      <c r="U15" s="226"/>
      <c r="V15" s="226"/>
      <c r="W15" s="226"/>
      <c r="X15" s="226"/>
      <c r="Y15" s="226"/>
      <c r="Z15" s="215"/>
      <c r="AA15" s="215"/>
      <c r="AB15" s="215"/>
      <c r="AC15" s="215"/>
      <c r="AD15" s="215"/>
      <c r="AE15" s="215"/>
      <c r="AF15" s="215"/>
      <c r="AG15" s="215" t="s">
        <v>156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3" x14ac:dyDescent="0.25">
      <c r="A16" s="222"/>
      <c r="B16" s="223"/>
      <c r="C16" s="264" t="s">
        <v>158</v>
      </c>
      <c r="D16" s="230"/>
      <c r="E16" s="231">
        <v>4.2233700000000001</v>
      </c>
      <c r="F16" s="226"/>
      <c r="G16" s="226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5"/>
      <c r="AA16" s="215"/>
      <c r="AB16" s="215"/>
      <c r="AC16" s="215"/>
      <c r="AD16" s="215"/>
      <c r="AE16" s="215"/>
      <c r="AF16" s="215"/>
      <c r="AG16" s="215" t="s">
        <v>156</v>
      </c>
      <c r="AH16" s="215">
        <v>1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40">
        <v>2</v>
      </c>
      <c r="B17" s="241" t="s">
        <v>161</v>
      </c>
      <c r="C17" s="261" t="s">
        <v>162</v>
      </c>
      <c r="D17" s="242" t="s">
        <v>147</v>
      </c>
      <c r="E17" s="243">
        <v>22.174869999999999</v>
      </c>
      <c r="F17" s="244"/>
      <c r="G17" s="245">
        <f>ROUND(E17*F17,2)</f>
        <v>0</v>
      </c>
      <c r="H17" s="244"/>
      <c r="I17" s="245">
        <f>ROUND(E17*H17,2)</f>
        <v>0</v>
      </c>
      <c r="J17" s="244"/>
      <c r="K17" s="245">
        <f>ROUND(E17*J17,2)</f>
        <v>0</v>
      </c>
      <c r="L17" s="245">
        <v>21</v>
      </c>
      <c r="M17" s="245">
        <f>G17*(1+L17/100)</f>
        <v>0</v>
      </c>
      <c r="N17" s="243">
        <v>0</v>
      </c>
      <c r="O17" s="243">
        <f>ROUND(E17*N17,2)</f>
        <v>0</v>
      </c>
      <c r="P17" s="243">
        <v>0</v>
      </c>
      <c r="Q17" s="243">
        <f>ROUND(E17*P17,2)</f>
        <v>0</v>
      </c>
      <c r="R17" s="245" t="s">
        <v>148</v>
      </c>
      <c r="S17" s="245" t="s">
        <v>149</v>
      </c>
      <c r="T17" s="246" t="s">
        <v>149</v>
      </c>
      <c r="U17" s="226">
        <v>1.0999999999999999E-2</v>
      </c>
      <c r="V17" s="226">
        <f>ROUND(E17*U17,2)</f>
        <v>0.24</v>
      </c>
      <c r="W17" s="226"/>
      <c r="X17" s="226" t="s">
        <v>150</v>
      </c>
      <c r="Y17" s="226" t="s">
        <v>151</v>
      </c>
      <c r="Z17" s="215"/>
      <c r="AA17" s="215"/>
      <c r="AB17" s="215"/>
      <c r="AC17" s="215"/>
      <c r="AD17" s="215"/>
      <c r="AE17" s="215"/>
      <c r="AF17" s="215"/>
      <c r="AG17" s="215" t="s">
        <v>152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5">
      <c r="A18" s="222"/>
      <c r="B18" s="223"/>
      <c r="C18" s="262" t="s">
        <v>163</v>
      </c>
      <c r="D18" s="247"/>
      <c r="E18" s="247"/>
      <c r="F18" s="247"/>
      <c r="G18" s="247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5"/>
      <c r="AA18" s="215"/>
      <c r="AB18" s="215"/>
      <c r="AC18" s="215"/>
      <c r="AD18" s="215"/>
      <c r="AE18" s="215"/>
      <c r="AF18" s="215"/>
      <c r="AG18" s="215" t="s">
        <v>154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ht="20.399999999999999" outlineLevel="1" x14ac:dyDescent="0.25">
      <c r="A19" s="240">
        <v>3</v>
      </c>
      <c r="B19" s="241" t="s">
        <v>164</v>
      </c>
      <c r="C19" s="261" t="s">
        <v>165</v>
      </c>
      <c r="D19" s="242" t="s">
        <v>147</v>
      </c>
      <c r="E19" s="243">
        <v>886.99480000000005</v>
      </c>
      <c r="F19" s="244"/>
      <c r="G19" s="245">
        <f>ROUND(E19*F19,2)</f>
        <v>0</v>
      </c>
      <c r="H19" s="244"/>
      <c r="I19" s="245">
        <f>ROUND(E19*H19,2)</f>
        <v>0</v>
      </c>
      <c r="J19" s="244"/>
      <c r="K19" s="245">
        <f>ROUND(E19*J19,2)</f>
        <v>0</v>
      </c>
      <c r="L19" s="245">
        <v>21</v>
      </c>
      <c r="M19" s="245">
        <f>G19*(1+L19/100)</f>
        <v>0</v>
      </c>
      <c r="N19" s="243">
        <v>0</v>
      </c>
      <c r="O19" s="243">
        <f>ROUND(E19*N19,2)</f>
        <v>0</v>
      </c>
      <c r="P19" s="243">
        <v>0</v>
      </c>
      <c r="Q19" s="243">
        <f>ROUND(E19*P19,2)</f>
        <v>0</v>
      </c>
      <c r="R19" s="245" t="s">
        <v>148</v>
      </c>
      <c r="S19" s="245" t="s">
        <v>149</v>
      </c>
      <c r="T19" s="246" t="s">
        <v>149</v>
      </c>
      <c r="U19" s="226">
        <v>0</v>
      </c>
      <c r="V19" s="226">
        <f>ROUND(E19*U19,2)</f>
        <v>0</v>
      </c>
      <c r="W19" s="226"/>
      <c r="X19" s="226" t="s">
        <v>150</v>
      </c>
      <c r="Y19" s="226" t="s">
        <v>151</v>
      </c>
      <c r="Z19" s="215"/>
      <c r="AA19" s="215"/>
      <c r="AB19" s="215"/>
      <c r="AC19" s="215"/>
      <c r="AD19" s="215"/>
      <c r="AE19" s="215"/>
      <c r="AF19" s="215"/>
      <c r="AG19" s="215" t="s">
        <v>152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 x14ac:dyDescent="0.25">
      <c r="A20" s="222"/>
      <c r="B20" s="223"/>
      <c r="C20" s="262" t="s">
        <v>163</v>
      </c>
      <c r="D20" s="247"/>
      <c r="E20" s="247"/>
      <c r="F20" s="247"/>
      <c r="G20" s="247"/>
      <c r="H20" s="226"/>
      <c r="I20" s="226"/>
      <c r="J20" s="226"/>
      <c r="K20" s="226"/>
      <c r="L20" s="226"/>
      <c r="M20" s="226"/>
      <c r="N20" s="225"/>
      <c r="O20" s="225"/>
      <c r="P20" s="225"/>
      <c r="Q20" s="225"/>
      <c r="R20" s="226"/>
      <c r="S20" s="226"/>
      <c r="T20" s="226"/>
      <c r="U20" s="226"/>
      <c r="V20" s="226"/>
      <c r="W20" s="226"/>
      <c r="X20" s="226"/>
      <c r="Y20" s="226"/>
      <c r="Z20" s="215"/>
      <c r="AA20" s="215"/>
      <c r="AB20" s="215"/>
      <c r="AC20" s="215"/>
      <c r="AD20" s="215"/>
      <c r="AE20" s="215"/>
      <c r="AF20" s="215"/>
      <c r="AG20" s="215" t="s">
        <v>154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5">
      <c r="A21" s="222"/>
      <c r="B21" s="223"/>
      <c r="C21" s="263" t="s">
        <v>166</v>
      </c>
      <c r="D21" s="228"/>
      <c r="E21" s="229">
        <v>886.99480000000005</v>
      </c>
      <c r="F21" s="226"/>
      <c r="G21" s="226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26"/>
      <c r="Z21" s="215"/>
      <c r="AA21" s="215"/>
      <c r="AB21" s="215"/>
      <c r="AC21" s="215"/>
      <c r="AD21" s="215"/>
      <c r="AE21" s="215"/>
      <c r="AF21" s="215"/>
      <c r="AG21" s="215" t="s">
        <v>156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5">
      <c r="A22" s="240">
        <v>4</v>
      </c>
      <c r="B22" s="241" t="s">
        <v>167</v>
      </c>
      <c r="C22" s="261" t="s">
        <v>168</v>
      </c>
      <c r="D22" s="242" t="s">
        <v>147</v>
      </c>
      <c r="E22" s="243">
        <v>22.174869999999999</v>
      </c>
      <c r="F22" s="244"/>
      <c r="G22" s="245">
        <f>ROUND(E22*F22,2)</f>
        <v>0</v>
      </c>
      <c r="H22" s="244"/>
      <c r="I22" s="245">
        <f>ROUND(E22*H22,2)</f>
        <v>0</v>
      </c>
      <c r="J22" s="244"/>
      <c r="K22" s="245">
        <f>ROUND(E22*J22,2)</f>
        <v>0</v>
      </c>
      <c r="L22" s="245">
        <v>21</v>
      </c>
      <c r="M22" s="245">
        <f>G22*(1+L22/100)</f>
        <v>0</v>
      </c>
      <c r="N22" s="243">
        <v>0</v>
      </c>
      <c r="O22" s="243">
        <f>ROUND(E22*N22,2)</f>
        <v>0</v>
      </c>
      <c r="P22" s="243">
        <v>0</v>
      </c>
      <c r="Q22" s="243">
        <f>ROUND(E22*P22,2)</f>
        <v>0</v>
      </c>
      <c r="R22" s="245" t="s">
        <v>148</v>
      </c>
      <c r="S22" s="245" t="s">
        <v>149</v>
      </c>
      <c r="T22" s="246" t="s">
        <v>149</v>
      </c>
      <c r="U22" s="226">
        <v>0.66800000000000004</v>
      </c>
      <c r="V22" s="226">
        <f>ROUND(E22*U22,2)</f>
        <v>14.81</v>
      </c>
      <c r="W22" s="226"/>
      <c r="X22" s="226" t="s">
        <v>150</v>
      </c>
      <c r="Y22" s="226" t="s">
        <v>151</v>
      </c>
      <c r="Z22" s="215"/>
      <c r="AA22" s="215"/>
      <c r="AB22" s="215"/>
      <c r="AC22" s="215"/>
      <c r="AD22" s="215"/>
      <c r="AE22" s="215"/>
      <c r="AF22" s="215"/>
      <c r="AG22" s="215" t="s">
        <v>152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2" x14ac:dyDescent="0.25">
      <c r="A23" s="222"/>
      <c r="B23" s="223"/>
      <c r="C23" s="262" t="s">
        <v>169</v>
      </c>
      <c r="D23" s="247"/>
      <c r="E23" s="247"/>
      <c r="F23" s="247"/>
      <c r="G23" s="247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26"/>
      <c r="Z23" s="215"/>
      <c r="AA23" s="215"/>
      <c r="AB23" s="215"/>
      <c r="AC23" s="215"/>
      <c r="AD23" s="215"/>
      <c r="AE23" s="215"/>
      <c r="AF23" s="215"/>
      <c r="AG23" s="215" t="s">
        <v>154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ht="20.399999999999999" outlineLevel="1" x14ac:dyDescent="0.25">
      <c r="A24" s="240">
        <v>5</v>
      </c>
      <c r="B24" s="241" t="s">
        <v>170</v>
      </c>
      <c r="C24" s="261" t="s">
        <v>171</v>
      </c>
      <c r="D24" s="242" t="s">
        <v>147</v>
      </c>
      <c r="E24" s="243">
        <v>88.699479999999994</v>
      </c>
      <c r="F24" s="244"/>
      <c r="G24" s="245">
        <f>ROUND(E24*F24,2)</f>
        <v>0</v>
      </c>
      <c r="H24" s="244"/>
      <c r="I24" s="245">
        <f>ROUND(E24*H24,2)</f>
        <v>0</v>
      </c>
      <c r="J24" s="244"/>
      <c r="K24" s="245">
        <f>ROUND(E24*J24,2)</f>
        <v>0</v>
      </c>
      <c r="L24" s="245">
        <v>21</v>
      </c>
      <c r="M24" s="245">
        <f>G24*(1+L24/100)</f>
        <v>0</v>
      </c>
      <c r="N24" s="243">
        <v>0</v>
      </c>
      <c r="O24" s="243">
        <f>ROUND(E24*N24,2)</f>
        <v>0</v>
      </c>
      <c r="P24" s="243">
        <v>0</v>
      </c>
      <c r="Q24" s="243">
        <f>ROUND(E24*P24,2)</f>
        <v>0</v>
      </c>
      <c r="R24" s="245" t="s">
        <v>148</v>
      </c>
      <c r="S24" s="245" t="s">
        <v>149</v>
      </c>
      <c r="T24" s="246" t="s">
        <v>149</v>
      </c>
      <c r="U24" s="226">
        <v>0.59099999999999997</v>
      </c>
      <c r="V24" s="226">
        <f>ROUND(E24*U24,2)</f>
        <v>52.42</v>
      </c>
      <c r="W24" s="226"/>
      <c r="X24" s="226" t="s">
        <v>150</v>
      </c>
      <c r="Y24" s="226" t="s">
        <v>151</v>
      </c>
      <c r="Z24" s="215"/>
      <c r="AA24" s="215"/>
      <c r="AB24" s="215"/>
      <c r="AC24" s="215"/>
      <c r="AD24" s="215"/>
      <c r="AE24" s="215"/>
      <c r="AF24" s="215"/>
      <c r="AG24" s="215" t="s">
        <v>152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5">
      <c r="A25" s="222"/>
      <c r="B25" s="223"/>
      <c r="C25" s="262" t="s">
        <v>169</v>
      </c>
      <c r="D25" s="247"/>
      <c r="E25" s="247"/>
      <c r="F25" s="247"/>
      <c r="G25" s="247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26"/>
      <c r="Z25" s="215"/>
      <c r="AA25" s="215"/>
      <c r="AB25" s="215"/>
      <c r="AC25" s="215"/>
      <c r="AD25" s="215"/>
      <c r="AE25" s="215"/>
      <c r="AF25" s="215"/>
      <c r="AG25" s="215" t="s">
        <v>154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 x14ac:dyDescent="0.25">
      <c r="A26" s="222"/>
      <c r="B26" s="223"/>
      <c r="C26" s="263" t="s">
        <v>172</v>
      </c>
      <c r="D26" s="228"/>
      <c r="E26" s="229">
        <v>88.699479999999994</v>
      </c>
      <c r="F26" s="226"/>
      <c r="G26" s="226"/>
      <c r="H26" s="226"/>
      <c r="I26" s="226"/>
      <c r="J26" s="226"/>
      <c r="K26" s="226"/>
      <c r="L26" s="226"/>
      <c r="M26" s="226"/>
      <c r="N26" s="225"/>
      <c r="O26" s="225"/>
      <c r="P26" s="225"/>
      <c r="Q26" s="225"/>
      <c r="R26" s="226"/>
      <c r="S26" s="226"/>
      <c r="T26" s="226"/>
      <c r="U26" s="226"/>
      <c r="V26" s="226"/>
      <c r="W26" s="226"/>
      <c r="X26" s="226"/>
      <c r="Y26" s="226"/>
      <c r="Z26" s="215"/>
      <c r="AA26" s="215"/>
      <c r="AB26" s="215"/>
      <c r="AC26" s="215"/>
      <c r="AD26" s="215"/>
      <c r="AE26" s="215"/>
      <c r="AF26" s="215"/>
      <c r="AG26" s="215" t="s">
        <v>156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ht="20.399999999999999" outlineLevel="1" x14ac:dyDescent="0.25">
      <c r="A27" s="248">
        <v>6</v>
      </c>
      <c r="B27" s="249" t="s">
        <v>173</v>
      </c>
      <c r="C27" s="265" t="s">
        <v>174</v>
      </c>
      <c r="D27" s="250" t="s">
        <v>147</v>
      </c>
      <c r="E27" s="251">
        <v>22.174869999999999</v>
      </c>
      <c r="F27" s="252"/>
      <c r="G27" s="253">
        <f>ROUND(E27*F27,2)</f>
        <v>0</v>
      </c>
      <c r="H27" s="252"/>
      <c r="I27" s="253">
        <f>ROUND(E27*H27,2)</f>
        <v>0</v>
      </c>
      <c r="J27" s="252"/>
      <c r="K27" s="253">
        <f>ROUND(E27*J27,2)</f>
        <v>0</v>
      </c>
      <c r="L27" s="253">
        <v>21</v>
      </c>
      <c r="M27" s="253">
        <f>G27*(1+L27/100)</f>
        <v>0</v>
      </c>
      <c r="N27" s="251">
        <v>0</v>
      </c>
      <c r="O27" s="251">
        <f>ROUND(E27*N27,2)</f>
        <v>0</v>
      </c>
      <c r="P27" s="251">
        <v>0</v>
      </c>
      <c r="Q27" s="251">
        <f>ROUND(E27*P27,2)</f>
        <v>0</v>
      </c>
      <c r="R27" s="253" t="s">
        <v>148</v>
      </c>
      <c r="S27" s="253" t="s">
        <v>149</v>
      </c>
      <c r="T27" s="254" t="s">
        <v>149</v>
      </c>
      <c r="U27" s="226">
        <v>0.65200000000000002</v>
      </c>
      <c r="V27" s="226">
        <f>ROUND(E27*U27,2)</f>
        <v>14.46</v>
      </c>
      <c r="W27" s="226"/>
      <c r="X27" s="226" t="s">
        <v>150</v>
      </c>
      <c r="Y27" s="226" t="s">
        <v>151</v>
      </c>
      <c r="Z27" s="215"/>
      <c r="AA27" s="215"/>
      <c r="AB27" s="215"/>
      <c r="AC27" s="215"/>
      <c r="AD27" s="215"/>
      <c r="AE27" s="215"/>
      <c r="AF27" s="215"/>
      <c r="AG27" s="215" t="s">
        <v>152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40">
        <v>7</v>
      </c>
      <c r="B28" s="241" t="s">
        <v>175</v>
      </c>
      <c r="C28" s="261" t="s">
        <v>176</v>
      </c>
      <c r="D28" s="242" t="s">
        <v>147</v>
      </c>
      <c r="E28" s="243">
        <v>2.9961600000000002</v>
      </c>
      <c r="F28" s="244"/>
      <c r="G28" s="245">
        <f>ROUND(E28*F28,2)</f>
        <v>0</v>
      </c>
      <c r="H28" s="244"/>
      <c r="I28" s="245">
        <f>ROUND(E28*H28,2)</f>
        <v>0</v>
      </c>
      <c r="J28" s="244"/>
      <c r="K28" s="245">
        <f>ROUND(E28*J28,2)</f>
        <v>0</v>
      </c>
      <c r="L28" s="245">
        <v>21</v>
      </c>
      <c r="M28" s="245">
        <f>G28*(1+L28/100)</f>
        <v>0</v>
      </c>
      <c r="N28" s="243">
        <v>0</v>
      </c>
      <c r="O28" s="243">
        <f>ROUND(E28*N28,2)</f>
        <v>0</v>
      </c>
      <c r="P28" s="243">
        <v>0</v>
      </c>
      <c r="Q28" s="243">
        <f>ROUND(E28*P28,2)</f>
        <v>0</v>
      </c>
      <c r="R28" s="245" t="s">
        <v>148</v>
      </c>
      <c r="S28" s="245" t="s">
        <v>149</v>
      </c>
      <c r="T28" s="246" t="s">
        <v>149</v>
      </c>
      <c r="U28" s="226">
        <v>1.59</v>
      </c>
      <c r="V28" s="226">
        <f>ROUND(E28*U28,2)</f>
        <v>4.76</v>
      </c>
      <c r="W28" s="226"/>
      <c r="X28" s="226" t="s">
        <v>150</v>
      </c>
      <c r="Y28" s="226" t="s">
        <v>151</v>
      </c>
      <c r="Z28" s="215"/>
      <c r="AA28" s="215"/>
      <c r="AB28" s="215"/>
      <c r="AC28" s="215"/>
      <c r="AD28" s="215"/>
      <c r="AE28" s="215"/>
      <c r="AF28" s="215"/>
      <c r="AG28" s="215" t="s">
        <v>152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ht="21" outlineLevel="2" x14ac:dyDescent="0.25">
      <c r="A29" s="222"/>
      <c r="B29" s="223"/>
      <c r="C29" s="262" t="s">
        <v>177</v>
      </c>
      <c r="D29" s="247"/>
      <c r="E29" s="247"/>
      <c r="F29" s="247"/>
      <c r="G29" s="247"/>
      <c r="H29" s="226"/>
      <c r="I29" s="226"/>
      <c r="J29" s="226"/>
      <c r="K29" s="226"/>
      <c r="L29" s="226"/>
      <c r="M29" s="226"/>
      <c r="N29" s="225"/>
      <c r="O29" s="225"/>
      <c r="P29" s="225"/>
      <c r="Q29" s="225"/>
      <c r="R29" s="226"/>
      <c r="S29" s="226"/>
      <c r="T29" s="226"/>
      <c r="U29" s="226"/>
      <c r="V29" s="226"/>
      <c r="W29" s="226"/>
      <c r="X29" s="226"/>
      <c r="Y29" s="226"/>
      <c r="Z29" s="215"/>
      <c r="AA29" s="215"/>
      <c r="AB29" s="215"/>
      <c r="AC29" s="215"/>
      <c r="AD29" s="215"/>
      <c r="AE29" s="215"/>
      <c r="AF29" s="215"/>
      <c r="AG29" s="215" t="s">
        <v>154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55" t="str">
        <f>C29</f>
        <v>sypaninou z vhodných hornin tř. 1 - 4 nebo materiálem připraveným podél výkopu ve vzdálenosti do 3 m od jeho kraje, pro jakoukoliv hloubku výkopu a jakoukoliv míru zhutnění,</v>
      </c>
      <c r="BB29" s="215"/>
      <c r="BC29" s="215"/>
      <c r="BD29" s="215"/>
      <c r="BE29" s="215"/>
      <c r="BF29" s="215"/>
      <c r="BG29" s="215"/>
      <c r="BH29" s="215"/>
    </row>
    <row r="30" spans="1:60" outlineLevel="2" x14ac:dyDescent="0.25">
      <c r="A30" s="222"/>
      <c r="B30" s="223"/>
      <c r="C30" s="263" t="s">
        <v>178</v>
      </c>
      <c r="D30" s="228"/>
      <c r="E30" s="229">
        <v>1.99752</v>
      </c>
      <c r="F30" s="226"/>
      <c r="G30" s="226"/>
      <c r="H30" s="226"/>
      <c r="I30" s="226"/>
      <c r="J30" s="226"/>
      <c r="K30" s="226"/>
      <c r="L30" s="226"/>
      <c r="M30" s="226"/>
      <c r="N30" s="225"/>
      <c r="O30" s="225"/>
      <c r="P30" s="225"/>
      <c r="Q30" s="225"/>
      <c r="R30" s="226"/>
      <c r="S30" s="226"/>
      <c r="T30" s="226"/>
      <c r="U30" s="226"/>
      <c r="V30" s="226"/>
      <c r="W30" s="226"/>
      <c r="X30" s="226"/>
      <c r="Y30" s="226"/>
      <c r="Z30" s="215"/>
      <c r="AA30" s="215"/>
      <c r="AB30" s="215"/>
      <c r="AC30" s="215"/>
      <c r="AD30" s="215"/>
      <c r="AE30" s="215"/>
      <c r="AF30" s="215"/>
      <c r="AG30" s="215" t="s">
        <v>156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3" x14ac:dyDescent="0.25">
      <c r="A31" s="222"/>
      <c r="B31" s="223"/>
      <c r="C31" s="263" t="s">
        <v>179</v>
      </c>
      <c r="D31" s="228"/>
      <c r="E31" s="229">
        <v>0.99863999999999997</v>
      </c>
      <c r="F31" s="226"/>
      <c r="G31" s="226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5"/>
      <c r="AA31" s="215"/>
      <c r="AB31" s="215"/>
      <c r="AC31" s="215"/>
      <c r="AD31" s="215"/>
      <c r="AE31" s="215"/>
      <c r="AF31" s="215"/>
      <c r="AG31" s="215" t="s">
        <v>156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5">
      <c r="A32" s="248">
        <v>8</v>
      </c>
      <c r="B32" s="249" t="s">
        <v>180</v>
      </c>
      <c r="C32" s="265" t="s">
        <v>181</v>
      </c>
      <c r="D32" s="250" t="s">
        <v>147</v>
      </c>
      <c r="E32" s="251">
        <v>22.174869999999999</v>
      </c>
      <c r="F32" s="252"/>
      <c r="G32" s="253">
        <f>ROUND(E32*F32,2)</f>
        <v>0</v>
      </c>
      <c r="H32" s="252"/>
      <c r="I32" s="253">
        <f>ROUND(E32*H32,2)</f>
        <v>0</v>
      </c>
      <c r="J32" s="252"/>
      <c r="K32" s="253">
        <f>ROUND(E32*J32,2)</f>
        <v>0</v>
      </c>
      <c r="L32" s="253">
        <v>21</v>
      </c>
      <c r="M32" s="253">
        <f>G32*(1+L32/100)</f>
        <v>0</v>
      </c>
      <c r="N32" s="251">
        <v>0</v>
      </c>
      <c r="O32" s="251">
        <f>ROUND(E32*N32,2)</f>
        <v>0</v>
      </c>
      <c r="P32" s="251">
        <v>0</v>
      </c>
      <c r="Q32" s="251">
        <f>ROUND(E32*P32,2)</f>
        <v>0</v>
      </c>
      <c r="R32" s="253" t="s">
        <v>148</v>
      </c>
      <c r="S32" s="253" t="s">
        <v>149</v>
      </c>
      <c r="T32" s="254" t="s">
        <v>149</v>
      </c>
      <c r="U32" s="226">
        <v>0</v>
      </c>
      <c r="V32" s="226">
        <f>ROUND(E32*U32,2)</f>
        <v>0</v>
      </c>
      <c r="W32" s="226"/>
      <c r="X32" s="226" t="s">
        <v>150</v>
      </c>
      <c r="Y32" s="226" t="s">
        <v>151</v>
      </c>
      <c r="Z32" s="215"/>
      <c r="AA32" s="215"/>
      <c r="AB32" s="215"/>
      <c r="AC32" s="215"/>
      <c r="AD32" s="215"/>
      <c r="AE32" s="215"/>
      <c r="AF32" s="215"/>
      <c r="AG32" s="215" t="s">
        <v>152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 x14ac:dyDescent="0.25">
      <c r="A33" s="240">
        <v>9</v>
      </c>
      <c r="B33" s="241" t="s">
        <v>182</v>
      </c>
      <c r="C33" s="261" t="s">
        <v>183</v>
      </c>
      <c r="D33" s="242" t="s">
        <v>184</v>
      </c>
      <c r="E33" s="243">
        <v>6.5915499999999998</v>
      </c>
      <c r="F33" s="244"/>
      <c r="G33" s="245">
        <f>ROUND(E33*F33,2)</f>
        <v>0</v>
      </c>
      <c r="H33" s="244"/>
      <c r="I33" s="245">
        <f>ROUND(E33*H33,2)</f>
        <v>0</v>
      </c>
      <c r="J33" s="244"/>
      <c r="K33" s="245">
        <f>ROUND(E33*J33,2)</f>
        <v>0</v>
      </c>
      <c r="L33" s="245">
        <v>21</v>
      </c>
      <c r="M33" s="245">
        <f>G33*(1+L33/100)</f>
        <v>0</v>
      </c>
      <c r="N33" s="243">
        <v>1</v>
      </c>
      <c r="O33" s="243">
        <f>ROUND(E33*N33,2)</f>
        <v>6.59</v>
      </c>
      <c r="P33" s="243">
        <v>0</v>
      </c>
      <c r="Q33" s="243">
        <f>ROUND(E33*P33,2)</f>
        <v>0</v>
      </c>
      <c r="R33" s="245" t="s">
        <v>185</v>
      </c>
      <c r="S33" s="245" t="s">
        <v>149</v>
      </c>
      <c r="T33" s="246" t="s">
        <v>149</v>
      </c>
      <c r="U33" s="226">
        <v>0</v>
      </c>
      <c r="V33" s="226">
        <f>ROUND(E33*U33,2)</f>
        <v>0</v>
      </c>
      <c r="W33" s="226"/>
      <c r="X33" s="226" t="s">
        <v>186</v>
      </c>
      <c r="Y33" s="226" t="s">
        <v>151</v>
      </c>
      <c r="Z33" s="215"/>
      <c r="AA33" s="215"/>
      <c r="AB33" s="215"/>
      <c r="AC33" s="215"/>
      <c r="AD33" s="215"/>
      <c r="AE33" s="215"/>
      <c r="AF33" s="215"/>
      <c r="AG33" s="215" t="s">
        <v>187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 x14ac:dyDescent="0.25">
      <c r="A34" s="222"/>
      <c r="B34" s="223"/>
      <c r="C34" s="263" t="s">
        <v>188</v>
      </c>
      <c r="D34" s="228"/>
      <c r="E34" s="229">
        <v>4.3945400000000001</v>
      </c>
      <c r="F34" s="226"/>
      <c r="G34" s="226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26"/>
      <c r="Z34" s="215"/>
      <c r="AA34" s="215"/>
      <c r="AB34" s="215"/>
      <c r="AC34" s="215"/>
      <c r="AD34" s="215"/>
      <c r="AE34" s="215"/>
      <c r="AF34" s="215"/>
      <c r="AG34" s="215" t="s">
        <v>156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3" x14ac:dyDescent="0.25">
      <c r="A35" s="222"/>
      <c r="B35" s="223"/>
      <c r="C35" s="263" t="s">
        <v>189</v>
      </c>
      <c r="D35" s="228"/>
      <c r="E35" s="229">
        <v>2.1970100000000001</v>
      </c>
      <c r="F35" s="226"/>
      <c r="G35" s="226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26"/>
      <c r="Z35" s="215"/>
      <c r="AA35" s="215"/>
      <c r="AB35" s="215"/>
      <c r="AC35" s="215"/>
      <c r="AD35" s="215"/>
      <c r="AE35" s="215"/>
      <c r="AF35" s="215"/>
      <c r="AG35" s="215" t="s">
        <v>156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x14ac:dyDescent="0.25">
      <c r="A36" s="233" t="s">
        <v>143</v>
      </c>
      <c r="B36" s="234" t="s">
        <v>63</v>
      </c>
      <c r="C36" s="260" t="s">
        <v>64</v>
      </c>
      <c r="D36" s="235"/>
      <c r="E36" s="236"/>
      <c r="F36" s="237"/>
      <c r="G36" s="237">
        <f>SUMIF(AG37:AG45,"&lt;&gt;NOR",G37:G45)</f>
        <v>0</v>
      </c>
      <c r="H36" s="237"/>
      <c r="I36" s="237">
        <f>SUM(I37:I45)</f>
        <v>0</v>
      </c>
      <c r="J36" s="237"/>
      <c r="K36" s="237">
        <f>SUM(K37:K45)</f>
        <v>0</v>
      </c>
      <c r="L36" s="237"/>
      <c r="M36" s="237">
        <f>SUM(M37:M45)</f>
        <v>0</v>
      </c>
      <c r="N36" s="236"/>
      <c r="O36" s="236">
        <f>SUM(O37:O45)</f>
        <v>6.0000000000000005E-2</v>
      </c>
      <c r="P36" s="236"/>
      <c r="Q36" s="236">
        <f>SUM(Q37:Q45)</f>
        <v>0</v>
      </c>
      <c r="R36" s="237"/>
      <c r="S36" s="237"/>
      <c r="T36" s="238"/>
      <c r="U36" s="232"/>
      <c r="V36" s="232">
        <f>SUM(V37:V45)</f>
        <v>78.289999999999992</v>
      </c>
      <c r="W36" s="232"/>
      <c r="X36" s="232"/>
      <c r="Y36" s="232"/>
      <c r="AG36" t="s">
        <v>144</v>
      </c>
    </row>
    <row r="37" spans="1:60" ht="20.399999999999999" outlineLevel="1" x14ac:dyDescent="0.25">
      <c r="A37" s="240">
        <v>10</v>
      </c>
      <c r="B37" s="241" t="s">
        <v>190</v>
      </c>
      <c r="C37" s="261" t="s">
        <v>191</v>
      </c>
      <c r="D37" s="242" t="s">
        <v>192</v>
      </c>
      <c r="E37" s="243">
        <v>90.074160000000006</v>
      </c>
      <c r="F37" s="244"/>
      <c r="G37" s="245">
        <f>ROUND(E37*F37,2)</f>
        <v>0</v>
      </c>
      <c r="H37" s="244"/>
      <c r="I37" s="245">
        <f>ROUND(E37*H37,2)</f>
        <v>0</v>
      </c>
      <c r="J37" s="244"/>
      <c r="K37" s="245">
        <f>ROUND(E37*J37,2)</f>
        <v>0</v>
      </c>
      <c r="L37" s="245">
        <v>21</v>
      </c>
      <c r="M37" s="245">
        <f>G37*(1+L37/100)</f>
        <v>0</v>
      </c>
      <c r="N37" s="243">
        <v>0</v>
      </c>
      <c r="O37" s="243">
        <f>ROUND(E37*N37,2)</f>
        <v>0</v>
      </c>
      <c r="P37" s="243">
        <v>0</v>
      </c>
      <c r="Q37" s="243">
        <f>ROUND(E37*P37,2)</f>
        <v>0</v>
      </c>
      <c r="R37" s="245" t="s">
        <v>148</v>
      </c>
      <c r="S37" s="245" t="s">
        <v>149</v>
      </c>
      <c r="T37" s="246" t="s">
        <v>149</v>
      </c>
      <c r="U37" s="226">
        <v>0.15</v>
      </c>
      <c r="V37" s="226">
        <f>ROUND(E37*U37,2)</f>
        <v>13.51</v>
      </c>
      <c r="W37" s="226"/>
      <c r="X37" s="226" t="s">
        <v>150</v>
      </c>
      <c r="Y37" s="226" t="s">
        <v>151</v>
      </c>
      <c r="Z37" s="215"/>
      <c r="AA37" s="215"/>
      <c r="AB37" s="215"/>
      <c r="AC37" s="215"/>
      <c r="AD37" s="215"/>
      <c r="AE37" s="215"/>
      <c r="AF37" s="215"/>
      <c r="AG37" s="215" t="s">
        <v>152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2" x14ac:dyDescent="0.25">
      <c r="A38" s="222"/>
      <c r="B38" s="223"/>
      <c r="C38" s="262" t="s">
        <v>193</v>
      </c>
      <c r="D38" s="247"/>
      <c r="E38" s="247"/>
      <c r="F38" s="247"/>
      <c r="G38" s="247"/>
      <c r="H38" s="226"/>
      <c r="I38" s="226"/>
      <c r="J38" s="226"/>
      <c r="K38" s="226"/>
      <c r="L38" s="226"/>
      <c r="M38" s="226"/>
      <c r="N38" s="225"/>
      <c r="O38" s="225"/>
      <c r="P38" s="225"/>
      <c r="Q38" s="225"/>
      <c r="R38" s="226"/>
      <c r="S38" s="226"/>
      <c r="T38" s="226"/>
      <c r="U38" s="226"/>
      <c r="V38" s="226"/>
      <c r="W38" s="226"/>
      <c r="X38" s="226"/>
      <c r="Y38" s="226"/>
      <c r="Z38" s="215"/>
      <c r="AA38" s="215"/>
      <c r="AB38" s="215"/>
      <c r="AC38" s="215"/>
      <c r="AD38" s="215"/>
      <c r="AE38" s="215"/>
      <c r="AF38" s="215"/>
      <c r="AG38" s="215" t="s">
        <v>154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55" t="str">
        <f>C38</f>
        <v>z rostlé horniny tř.1 - 4 pod násypy z hornin soudržných do 92% PS a hornin nesoudržných sypkých relativní ulehlosti I(d) do 0,8</v>
      </c>
      <c r="BB38" s="215"/>
      <c r="BC38" s="215"/>
      <c r="BD38" s="215"/>
      <c r="BE38" s="215"/>
      <c r="BF38" s="215"/>
      <c r="BG38" s="215"/>
      <c r="BH38" s="215"/>
    </row>
    <row r="39" spans="1:60" outlineLevel="2" x14ac:dyDescent="0.25">
      <c r="A39" s="222"/>
      <c r="B39" s="223"/>
      <c r="C39" s="263" t="s">
        <v>194</v>
      </c>
      <c r="D39" s="228"/>
      <c r="E39" s="229">
        <v>17.49492</v>
      </c>
      <c r="F39" s="226"/>
      <c r="G39" s="226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5"/>
      <c r="AA39" s="215"/>
      <c r="AB39" s="215"/>
      <c r="AC39" s="215"/>
      <c r="AD39" s="215"/>
      <c r="AE39" s="215"/>
      <c r="AF39" s="215"/>
      <c r="AG39" s="215" t="s">
        <v>156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3" x14ac:dyDescent="0.25">
      <c r="A40" s="222"/>
      <c r="B40" s="223"/>
      <c r="C40" s="263" t="s">
        <v>195</v>
      </c>
      <c r="D40" s="228"/>
      <c r="E40" s="229">
        <v>72.579239999999999</v>
      </c>
      <c r="F40" s="226"/>
      <c r="G40" s="226"/>
      <c r="H40" s="226"/>
      <c r="I40" s="226"/>
      <c r="J40" s="226"/>
      <c r="K40" s="226"/>
      <c r="L40" s="226"/>
      <c r="M40" s="226"/>
      <c r="N40" s="225"/>
      <c r="O40" s="225"/>
      <c r="P40" s="225"/>
      <c r="Q40" s="225"/>
      <c r="R40" s="226"/>
      <c r="S40" s="226"/>
      <c r="T40" s="226"/>
      <c r="U40" s="226"/>
      <c r="V40" s="226"/>
      <c r="W40" s="226"/>
      <c r="X40" s="226"/>
      <c r="Y40" s="226"/>
      <c r="Z40" s="215"/>
      <c r="AA40" s="215"/>
      <c r="AB40" s="215"/>
      <c r="AC40" s="215"/>
      <c r="AD40" s="215"/>
      <c r="AE40" s="215"/>
      <c r="AF40" s="215"/>
      <c r="AG40" s="215" t="s">
        <v>156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ht="20.399999999999999" outlineLevel="1" x14ac:dyDescent="0.25">
      <c r="A41" s="240">
        <v>11</v>
      </c>
      <c r="B41" s="241" t="s">
        <v>196</v>
      </c>
      <c r="C41" s="261" t="s">
        <v>197</v>
      </c>
      <c r="D41" s="242" t="s">
        <v>198</v>
      </c>
      <c r="E41" s="243">
        <v>55</v>
      </c>
      <c r="F41" s="244"/>
      <c r="G41" s="245">
        <f>ROUND(E41*F41,2)</f>
        <v>0</v>
      </c>
      <c r="H41" s="244"/>
      <c r="I41" s="245">
        <f>ROUND(E41*H41,2)</f>
        <v>0</v>
      </c>
      <c r="J41" s="244"/>
      <c r="K41" s="245">
        <f>ROUND(E41*J41,2)</f>
        <v>0</v>
      </c>
      <c r="L41" s="245">
        <v>21</v>
      </c>
      <c r="M41" s="245">
        <f>G41*(1+L41/100)</f>
        <v>0</v>
      </c>
      <c r="N41" s="243">
        <v>8.0000000000000004E-4</v>
      </c>
      <c r="O41" s="243">
        <f>ROUND(E41*N41,2)</f>
        <v>0.04</v>
      </c>
      <c r="P41" s="243">
        <v>0</v>
      </c>
      <c r="Q41" s="243">
        <f>ROUND(E41*P41,2)</f>
        <v>0</v>
      </c>
      <c r="R41" s="245" t="s">
        <v>199</v>
      </c>
      <c r="S41" s="245" t="s">
        <v>149</v>
      </c>
      <c r="T41" s="246" t="s">
        <v>149</v>
      </c>
      <c r="U41" s="226">
        <v>1.02</v>
      </c>
      <c r="V41" s="226">
        <f>ROUND(E41*U41,2)</f>
        <v>56.1</v>
      </c>
      <c r="W41" s="226"/>
      <c r="X41" s="226" t="s">
        <v>150</v>
      </c>
      <c r="Y41" s="226" t="s">
        <v>151</v>
      </c>
      <c r="Z41" s="215"/>
      <c r="AA41" s="215"/>
      <c r="AB41" s="215"/>
      <c r="AC41" s="215"/>
      <c r="AD41" s="215"/>
      <c r="AE41" s="215"/>
      <c r="AF41" s="215"/>
      <c r="AG41" s="215" t="s">
        <v>152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63" t="s">
        <v>200</v>
      </c>
      <c r="D42" s="228"/>
      <c r="E42" s="229">
        <v>55</v>
      </c>
      <c r="F42" s="226"/>
      <c r="G42" s="226"/>
      <c r="H42" s="226"/>
      <c r="I42" s="226"/>
      <c r="J42" s="226"/>
      <c r="K42" s="226"/>
      <c r="L42" s="226"/>
      <c r="M42" s="226"/>
      <c r="N42" s="225"/>
      <c r="O42" s="225"/>
      <c r="P42" s="225"/>
      <c r="Q42" s="225"/>
      <c r="R42" s="226"/>
      <c r="S42" s="226"/>
      <c r="T42" s="226"/>
      <c r="U42" s="226"/>
      <c r="V42" s="226"/>
      <c r="W42" s="226"/>
      <c r="X42" s="226"/>
      <c r="Y42" s="226"/>
      <c r="Z42" s="215"/>
      <c r="AA42" s="215"/>
      <c r="AB42" s="215"/>
      <c r="AC42" s="215"/>
      <c r="AD42" s="215"/>
      <c r="AE42" s="215"/>
      <c r="AF42" s="215"/>
      <c r="AG42" s="215" t="s">
        <v>156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ht="20.399999999999999" outlineLevel="1" x14ac:dyDescent="0.25">
      <c r="A43" s="248">
        <v>12</v>
      </c>
      <c r="B43" s="249" t="s">
        <v>201</v>
      </c>
      <c r="C43" s="265" t="s">
        <v>202</v>
      </c>
      <c r="D43" s="250" t="s">
        <v>192</v>
      </c>
      <c r="E43" s="251">
        <v>6.02</v>
      </c>
      <c r="F43" s="252"/>
      <c r="G43" s="253">
        <f>ROUND(E43*F43,2)</f>
        <v>0</v>
      </c>
      <c r="H43" s="252"/>
      <c r="I43" s="253">
        <f>ROUND(E43*H43,2)</f>
        <v>0</v>
      </c>
      <c r="J43" s="252"/>
      <c r="K43" s="253">
        <f>ROUND(E43*J43,2)</f>
        <v>0</v>
      </c>
      <c r="L43" s="253">
        <v>21</v>
      </c>
      <c r="M43" s="253">
        <f>G43*(1+L43/100)</f>
        <v>0</v>
      </c>
      <c r="N43" s="251">
        <v>1.33E-3</v>
      </c>
      <c r="O43" s="251">
        <f>ROUND(E43*N43,2)</f>
        <v>0.01</v>
      </c>
      <c r="P43" s="251">
        <v>0</v>
      </c>
      <c r="Q43" s="251">
        <f>ROUND(E43*P43,2)</f>
        <v>0</v>
      </c>
      <c r="R43" s="253" t="s">
        <v>199</v>
      </c>
      <c r="S43" s="253" t="s">
        <v>149</v>
      </c>
      <c r="T43" s="254" t="s">
        <v>149</v>
      </c>
      <c r="U43" s="226">
        <v>1.05999</v>
      </c>
      <c r="V43" s="226">
        <f>ROUND(E43*U43,2)</f>
        <v>6.38</v>
      </c>
      <c r="W43" s="226"/>
      <c r="X43" s="226" t="s">
        <v>150</v>
      </c>
      <c r="Y43" s="226" t="s">
        <v>151</v>
      </c>
      <c r="Z43" s="215"/>
      <c r="AA43" s="215"/>
      <c r="AB43" s="215"/>
      <c r="AC43" s="215"/>
      <c r="AD43" s="215"/>
      <c r="AE43" s="215"/>
      <c r="AF43" s="215"/>
      <c r="AG43" s="215" t="s">
        <v>152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5">
      <c r="A44" s="240">
        <v>13</v>
      </c>
      <c r="B44" s="241" t="s">
        <v>203</v>
      </c>
      <c r="C44" s="261" t="s">
        <v>204</v>
      </c>
      <c r="D44" s="242" t="s">
        <v>192</v>
      </c>
      <c r="E44" s="243">
        <v>24.5</v>
      </c>
      <c r="F44" s="244"/>
      <c r="G44" s="245">
        <f>ROUND(E44*F44,2)</f>
        <v>0</v>
      </c>
      <c r="H44" s="244"/>
      <c r="I44" s="245">
        <f>ROUND(E44*H44,2)</f>
        <v>0</v>
      </c>
      <c r="J44" s="244"/>
      <c r="K44" s="245">
        <f>ROUND(E44*J44,2)</f>
        <v>0</v>
      </c>
      <c r="L44" s="245">
        <v>21</v>
      </c>
      <c r="M44" s="245">
        <f>G44*(1+L44/100)</f>
        <v>0</v>
      </c>
      <c r="N44" s="243">
        <v>5.0000000000000001E-4</v>
      </c>
      <c r="O44" s="243">
        <f>ROUND(E44*N44,2)</f>
        <v>0.01</v>
      </c>
      <c r="P44" s="243">
        <v>0</v>
      </c>
      <c r="Q44" s="243">
        <f>ROUND(E44*P44,2)</f>
        <v>0</v>
      </c>
      <c r="R44" s="245" t="s">
        <v>205</v>
      </c>
      <c r="S44" s="245" t="s">
        <v>149</v>
      </c>
      <c r="T44" s="246" t="s">
        <v>149</v>
      </c>
      <c r="U44" s="226">
        <v>9.4E-2</v>
      </c>
      <c r="V44" s="226">
        <f>ROUND(E44*U44,2)</f>
        <v>2.2999999999999998</v>
      </c>
      <c r="W44" s="226"/>
      <c r="X44" s="226" t="s">
        <v>150</v>
      </c>
      <c r="Y44" s="226" t="s">
        <v>151</v>
      </c>
      <c r="Z44" s="215"/>
      <c r="AA44" s="215"/>
      <c r="AB44" s="215"/>
      <c r="AC44" s="215"/>
      <c r="AD44" s="215"/>
      <c r="AE44" s="215"/>
      <c r="AF44" s="215"/>
      <c r="AG44" s="215" t="s">
        <v>152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2" x14ac:dyDescent="0.25">
      <c r="A45" s="222"/>
      <c r="B45" s="223"/>
      <c r="C45" s="263" t="s">
        <v>206</v>
      </c>
      <c r="D45" s="228"/>
      <c r="E45" s="229">
        <v>24.5</v>
      </c>
      <c r="F45" s="226"/>
      <c r="G45" s="226"/>
      <c r="H45" s="226"/>
      <c r="I45" s="226"/>
      <c r="J45" s="226"/>
      <c r="K45" s="226"/>
      <c r="L45" s="226"/>
      <c r="M45" s="226"/>
      <c r="N45" s="225"/>
      <c r="O45" s="225"/>
      <c r="P45" s="225"/>
      <c r="Q45" s="225"/>
      <c r="R45" s="226"/>
      <c r="S45" s="226"/>
      <c r="T45" s="226"/>
      <c r="U45" s="226"/>
      <c r="V45" s="226"/>
      <c r="W45" s="226"/>
      <c r="X45" s="226"/>
      <c r="Y45" s="226"/>
      <c r="Z45" s="215"/>
      <c r="AA45" s="215"/>
      <c r="AB45" s="215"/>
      <c r="AC45" s="215"/>
      <c r="AD45" s="215"/>
      <c r="AE45" s="215"/>
      <c r="AF45" s="215"/>
      <c r="AG45" s="215" t="s">
        <v>156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x14ac:dyDescent="0.25">
      <c r="A46" s="233" t="s">
        <v>143</v>
      </c>
      <c r="B46" s="234" t="s">
        <v>65</v>
      </c>
      <c r="C46" s="260" t="s">
        <v>66</v>
      </c>
      <c r="D46" s="235"/>
      <c r="E46" s="236"/>
      <c r="F46" s="237"/>
      <c r="G46" s="237">
        <f>SUMIF(AG47:AG47,"&lt;&gt;NOR",G47:G47)</f>
        <v>0</v>
      </c>
      <c r="H46" s="237"/>
      <c r="I46" s="237">
        <f>SUM(I47:I47)</f>
        <v>0</v>
      </c>
      <c r="J46" s="237"/>
      <c r="K46" s="237">
        <f>SUM(K47:K47)</f>
        <v>0</v>
      </c>
      <c r="L46" s="237"/>
      <c r="M46" s="237">
        <f>SUM(M47:M47)</f>
        <v>0</v>
      </c>
      <c r="N46" s="236"/>
      <c r="O46" s="236">
        <f>SUM(O47:O47)</f>
        <v>1.39</v>
      </c>
      <c r="P46" s="236"/>
      <c r="Q46" s="236">
        <f>SUM(Q47:Q47)</f>
        <v>0</v>
      </c>
      <c r="R46" s="237"/>
      <c r="S46" s="237"/>
      <c r="T46" s="238"/>
      <c r="U46" s="232"/>
      <c r="V46" s="232">
        <f>SUM(V47:V47)</f>
        <v>75.349999999999994</v>
      </c>
      <c r="W46" s="232"/>
      <c r="X46" s="232"/>
      <c r="Y46" s="232"/>
      <c r="AG46" t="s">
        <v>144</v>
      </c>
    </row>
    <row r="47" spans="1:60" ht="30.6" outlineLevel="1" x14ac:dyDescent="0.25">
      <c r="A47" s="248">
        <v>14</v>
      </c>
      <c r="B47" s="249" t="s">
        <v>207</v>
      </c>
      <c r="C47" s="265" t="s">
        <v>208</v>
      </c>
      <c r="D47" s="250" t="s">
        <v>192</v>
      </c>
      <c r="E47" s="251">
        <v>75.349999999999994</v>
      </c>
      <c r="F47" s="252"/>
      <c r="G47" s="253">
        <f>ROUND(E47*F47,2)</f>
        <v>0</v>
      </c>
      <c r="H47" s="252"/>
      <c r="I47" s="253">
        <f>ROUND(E47*H47,2)</f>
        <v>0</v>
      </c>
      <c r="J47" s="252"/>
      <c r="K47" s="253">
        <f>ROUND(E47*J47,2)</f>
        <v>0</v>
      </c>
      <c r="L47" s="253">
        <v>21</v>
      </c>
      <c r="M47" s="253">
        <f>G47*(1+L47/100)</f>
        <v>0</v>
      </c>
      <c r="N47" s="251">
        <v>1.8460000000000001E-2</v>
      </c>
      <c r="O47" s="251">
        <f>ROUND(E47*N47,2)</f>
        <v>1.39</v>
      </c>
      <c r="P47" s="251">
        <v>0</v>
      </c>
      <c r="Q47" s="251">
        <f>ROUND(E47*P47,2)</f>
        <v>0</v>
      </c>
      <c r="R47" s="253" t="s">
        <v>209</v>
      </c>
      <c r="S47" s="253" t="s">
        <v>149</v>
      </c>
      <c r="T47" s="254" t="s">
        <v>149</v>
      </c>
      <c r="U47" s="226">
        <v>1</v>
      </c>
      <c r="V47" s="226">
        <f>ROUND(E47*U47,2)</f>
        <v>75.349999999999994</v>
      </c>
      <c r="W47" s="226"/>
      <c r="X47" s="226" t="s">
        <v>150</v>
      </c>
      <c r="Y47" s="226" t="s">
        <v>151</v>
      </c>
      <c r="Z47" s="215"/>
      <c r="AA47" s="215"/>
      <c r="AB47" s="215"/>
      <c r="AC47" s="215"/>
      <c r="AD47" s="215"/>
      <c r="AE47" s="215"/>
      <c r="AF47" s="215"/>
      <c r="AG47" s="215" t="s">
        <v>152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x14ac:dyDescent="0.25">
      <c r="A48" s="233" t="s">
        <v>143</v>
      </c>
      <c r="B48" s="234" t="s">
        <v>67</v>
      </c>
      <c r="C48" s="260" t="s">
        <v>68</v>
      </c>
      <c r="D48" s="235"/>
      <c r="E48" s="236"/>
      <c r="F48" s="237"/>
      <c r="G48" s="237">
        <f>SUMIF(AG49:AG54,"&lt;&gt;NOR",G49:G54)</f>
        <v>0</v>
      </c>
      <c r="H48" s="237"/>
      <c r="I48" s="237">
        <f>SUM(I49:I54)</f>
        <v>0</v>
      </c>
      <c r="J48" s="237"/>
      <c r="K48" s="237">
        <f>SUM(K49:K54)</f>
        <v>0</v>
      </c>
      <c r="L48" s="237"/>
      <c r="M48" s="237">
        <f>SUM(M49:M54)</f>
        <v>0</v>
      </c>
      <c r="N48" s="236"/>
      <c r="O48" s="236">
        <f>SUM(O49:O54)</f>
        <v>23.4</v>
      </c>
      <c r="P48" s="236"/>
      <c r="Q48" s="236">
        <f>SUM(Q49:Q54)</f>
        <v>0</v>
      </c>
      <c r="R48" s="237"/>
      <c r="S48" s="237"/>
      <c r="T48" s="238"/>
      <c r="U48" s="232"/>
      <c r="V48" s="232">
        <f>SUM(V49:V54)</f>
        <v>5.75</v>
      </c>
      <c r="W48" s="232"/>
      <c r="X48" s="232"/>
      <c r="Y48" s="232"/>
      <c r="AG48" t="s">
        <v>144</v>
      </c>
    </row>
    <row r="49" spans="1:60" ht="20.399999999999999" outlineLevel="1" x14ac:dyDescent="0.25">
      <c r="A49" s="240">
        <v>15</v>
      </c>
      <c r="B49" s="241" t="s">
        <v>210</v>
      </c>
      <c r="C49" s="261" t="s">
        <v>211</v>
      </c>
      <c r="D49" s="242" t="s">
        <v>192</v>
      </c>
      <c r="E49" s="243">
        <v>75.093360000000004</v>
      </c>
      <c r="F49" s="244"/>
      <c r="G49" s="245">
        <f>ROUND(E49*F49,2)</f>
        <v>0</v>
      </c>
      <c r="H49" s="244"/>
      <c r="I49" s="245">
        <f>ROUND(E49*H49,2)</f>
        <v>0</v>
      </c>
      <c r="J49" s="244"/>
      <c r="K49" s="245">
        <f>ROUND(E49*J49,2)</f>
        <v>0</v>
      </c>
      <c r="L49" s="245">
        <v>21</v>
      </c>
      <c r="M49" s="245">
        <f>G49*(1+L49/100)</f>
        <v>0</v>
      </c>
      <c r="N49" s="243">
        <v>0.29899999999999999</v>
      </c>
      <c r="O49" s="243">
        <f>ROUND(E49*N49,2)</f>
        <v>22.45</v>
      </c>
      <c r="P49" s="243">
        <v>0</v>
      </c>
      <c r="Q49" s="243">
        <f>ROUND(E49*P49,2)</f>
        <v>0</v>
      </c>
      <c r="R49" s="245" t="s">
        <v>212</v>
      </c>
      <c r="S49" s="245" t="s">
        <v>149</v>
      </c>
      <c r="T49" s="246" t="s">
        <v>149</v>
      </c>
      <c r="U49" s="226">
        <v>2.5999999999999999E-2</v>
      </c>
      <c r="V49" s="226">
        <f>ROUND(E49*U49,2)</f>
        <v>1.95</v>
      </c>
      <c r="W49" s="226"/>
      <c r="X49" s="226" t="s">
        <v>150</v>
      </c>
      <c r="Y49" s="226" t="s">
        <v>151</v>
      </c>
      <c r="Z49" s="215"/>
      <c r="AA49" s="215"/>
      <c r="AB49" s="215"/>
      <c r="AC49" s="215"/>
      <c r="AD49" s="215"/>
      <c r="AE49" s="215"/>
      <c r="AF49" s="215"/>
      <c r="AG49" s="215" t="s">
        <v>152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2" x14ac:dyDescent="0.25">
      <c r="A50" s="222"/>
      <c r="B50" s="223"/>
      <c r="C50" s="263" t="s">
        <v>213</v>
      </c>
      <c r="D50" s="228"/>
      <c r="E50" s="229">
        <v>12.501720000000001</v>
      </c>
      <c r="F50" s="226"/>
      <c r="G50" s="226"/>
      <c r="H50" s="226"/>
      <c r="I50" s="226"/>
      <c r="J50" s="226"/>
      <c r="K50" s="226"/>
      <c r="L50" s="226"/>
      <c r="M50" s="226"/>
      <c r="N50" s="225"/>
      <c r="O50" s="225"/>
      <c r="P50" s="225"/>
      <c r="Q50" s="225"/>
      <c r="R50" s="226"/>
      <c r="S50" s="226"/>
      <c r="T50" s="226"/>
      <c r="U50" s="226"/>
      <c r="V50" s="226"/>
      <c r="W50" s="226"/>
      <c r="X50" s="226"/>
      <c r="Y50" s="226"/>
      <c r="Z50" s="215"/>
      <c r="AA50" s="215"/>
      <c r="AB50" s="215"/>
      <c r="AC50" s="215"/>
      <c r="AD50" s="215"/>
      <c r="AE50" s="215"/>
      <c r="AF50" s="215"/>
      <c r="AG50" s="215" t="s">
        <v>156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3" x14ac:dyDescent="0.25">
      <c r="A51" s="222"/>
      <c r="B51" s="223"/>
      <c r="C51" s="263" t="s">
        <v>214</v>
      </c>
      <c r="D51" s="228"/>
      <c r="E51" s="229">
        <v>62.591639999999998</v>
      </c>
      <c r="F51" s="226"/>
      <c r="G51" s="226"/>
      <c r="H51" s="226"/>
      <c r="I51" s="226"/>
      <c r="J51" s="226"/>
      <c r="K51" s="226"/>
      <c r="L51" s="226"/>
      <c r="M51" s="226"/>
      <c r="N51" s="225"/>
      <c r="O51" s="225"/>
      <c r="P51" s="225"/>
      <c r="Q51" s="225"/>
      <c r="R51" s="226"/>
      <c r="S51" s="226"/>
      <c r="T51" s="226"/>
      <c r="U51" s="226"/>
      <c r="V51" s="226"/>
      <c r="W51" s="226"/>
      <c r="X51" s="226"/>
      <c r="Y51" s="226"/>
      <c r="Z51" s="215"/>
      <c r="AA51" s="215"/>
      <c r="AB51" s="215"/>
      <c r="AC51" s="215"/>
      <c r="AD51" s="215"/>
      <c r="AE51" s="215"/>
      <c r="AF51" s="215"/>
      <c r="AG51" s="215" t="s">
        <v>156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5">
      <c r="A52" s="240">
        <v>16</v>
      </c>
      <c r="B52" s="241" t="s">
        <v>215</v>
      </c>
      <c r="C52" s="261" t="s">
        <v>216</v>
      </c>
      <c r="D52" s="242" t="s">
        <v>192</v>
      </c>
      <c r="E52" s="243">
        <v>94.935969999999998</v>
      </c>
      <c r="F52" s="244"/>
      <c r="G52" s="245">
        <f>ROUND(E52*F52,2)</f>
        <v>0</v>
      </c>
      <c r="H52" s="244"/>
      <c r="I52" s="245">
        <f>ROUND(E52*H52,2)</f>
        <v>0</v>
      </c>
      <c r="J52" s="244"/>
      <c r="K52" s="245">
        <f>ROUND(E52*J52,2)</f>
        <v>0</v>
      </c>
      <c r="L52" s="245">
        <v>21</v>
      </c>
      <c r="M52" s="245">
        <f>G52*(1+L52/100)</f>
        <v>0</v>
      </c>
      <c r="N52" s="243">
        <v>0.01</v>
      </c>
      <c r="O52" s="243">
        <f>ROUND(E52*N52,2)</f>
        <v>0.95</v>
      </c>
      <c r="P52" s="243">
        <v>0</v>
      </c>
      <c r="Q52" s="243">
        <f>ROUND(E52*P52,2)</f>
        <v>0</v>
      </c>
      <c r="R52" s="245" t="s">
        <v>217</v>
      </c>
      <c r="S52" s="245" t="s">
        <v>149</v>
      </c>
      <c r="T52" s="246" t="s">
        <v>218</v>
      </c>
      <c r="U52" s="226">
        <v>0.04</v>
      </c>
      <c r="V52" s="226">
        <f>ROUND(E52*U52,2)</f>
        <v>3.8</v>
      </c>
      <c r="W52" s="226"/>
      <c r="X52" s="226" t="s">
        <v>150</v>
      </c>
      <c r="Y52" s="226" t="s">
        <v>151</v>
      </c>
      <c r="Z52" s="215"/>
      <c r="AA52" s="215"/>
      <c r="AB52" s="215"/>
      <c r="AC52" s="215"/>
      <c r="AD52" s="215"/>
      <c r="AE52" s="215"/>
      <c r="AF52" s="215"/>
      <c r="AG52" s="215" t="s">
        <v>152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2" x14ac:dyDescent="0.25">
      <c r="A53" s="222"/>
      <c r="B53" s="223"/>
      <c r="C53" s="263" t="s">
        <v>219</v>
      </c>
      <c r="D53" s="228"/>
      <c r="E53" s="229">
        <v>94.32</v>
      </c>
      <c r="F53" s="226"/>
      <c r="G53" s="226"/>
      <c r="H53" s="226"/>
      <c r="I53" s="226"/>
      <c r="J53" s="226"/>
      <c r="K53" s="226"/>
      <c r="L53" s="226"/>
      <c r="M53" s="226"/>
      <c r="N53" s="225"/>
      <c r="O53" s="225"/>
      <c r="P53" s="225"/>
      <c r="Q53" s="225"/>
      <c r="R53" s="226"/>
      <c r="S53" s="226"/>
      <c r="T53" s="226"/>
      <c r="U53" s="226"/>
      <c r="V53" s="226"/>
      <c r="W53" s="226"/>
      <c r="X53" s="226"/>
      <c r="Y53" s="226"/>
      <c r="Z53" s="215"/>
      <c r="AA53" s="215"/>
      <c r="AB53" s="215"/>
      <c r="AC53" s="215"/>
      <c r="AD53" s="215"/>
      <c r="AE53" s="215"/>
      <c r="AF53" s="215"/>
      <c r="AG53" s="215" t="s">
        <v>156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3" x14ac:dyDescent="0.25">
      <c r="A54" s="222"/>
      <c r="B54" s="223"/>
      <c r="C54" s="263" t="s">
        <v>220</v>
      </c>
      <c r="D54" s="228"/>
      <c r="E54" s="229">
        <v>0.61597999999999997</v>
      </c>
      <c r="F54" s="226"/>
      <c r="G54" s="226"/>
      <c r="H54" s="226"/>
      <c r="I54" s="226"/>
      <c r="J54" s="226"/>
      <c r="K54" s="226"/>
      <c r="L54" s="226"/>
      <c r="M54" s="226"/>
      <c r="N54" s="225"/>
      <c r="O54" s="225"/>
      <c r="P54" s="225"/>
      <c r="Q54" s="225"/>
      <c r="R54" s="226"/>
      <c r="S54" s="226"/>
      <c r="T54" s="226"/>
      <c r="U54" s="226"/>
      <c r="V54" s="226"/>
      <c r="W54" s="226"/>
      <c r="X54" s="226"/>
      <c r="Y54" s="226"/>
      <c r="Z54" s="215"/>
      <c r="AA54" s="215"/>
      <c r="AB54" s="215"/>
      <c r="AC54" s="215"/>
      <c r="AD54" s="215"/>
      <c r="AE54" s="215"/>
      <c r="AF54" s="215"/>
      <c r="AG54" s="215" t="s">
        <v>156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x14ac:dyDescent="0.25">
      <c r="A55" s="233" t="s">
        <v>143</v>
      </c>
      <c r="B55" s="234" t="s">
        <v>69</v>
      </c>
      <c r="C55" s="260" t="s">
        <v>70</v>
      </c>
      <c r="D55" s="235"/>
      <c r="E55" s="236"/>
      <c r="F55" s="237"/>
      <c r="G55" s="237">
        <f>SUMIF(AG56:AG61,"&lt;&gt;NOR",G56:G61)</f>
        <v>0</v>
      </c>
      <c r="H55" s="237"/>
      <c r="I55" s="237">
        <f>SUM(I56:I61)</f>
        <v>0</v>
      </c>
      <c r="J55" s="237"/>
      <c r="K55" s="237">
        <f>SUM(K56:K61)</f>
        <v>0</v>
      </c>
      <c r="L55" s="237"/>
      <c r="M55" s="237">
        <f>SUM(M56:M61)</f>
        <v>0</v>
      </c>
      <c r="N55" s="236"/>
      <c r="O55" s="236">
        <f>SUM(O56:O61)</f>
        <v>7.1099999999999994</v>
      </c>
      <c r="P55" s="236"/>
      <c r="Q55" s="236">
        <f>SUM(Q56:Q61)</f>
        <v>0</v>
      </c>
      <c r="R55" s="237"/>
      <c r="S55" s="237"/>
      <c r="T55" s="238"/>
      <c r="U55" s="232"/>
      <c r="V55" s="232">
        <f>SUM(V56:V61)</f>
        <v>1.1100000000000001</v>
      </c>
      <c r="W55" s="232"/>
      <c r="X55" s="232"/>
      <c r="Y55" s="232"/>
      <c r="AG55" t="s">
        <v>144</v>
      </c>
    </row>
    <row r="56" spans="1:60" outlineLevel="1" x14ac:dyDescent="0.25">
      <c r="A56" s="240">
        <v>17</v>
      </c>
      <c r="B56" s="241" t="s">
        <v>221</v>
      </c>
      <c r="C56" s="261" t="s">
        <v>222</v>
      </c>
      <c r="D56" s="242" t="s">
        <v>198</v>
      </c>
      <c r="E56" s="243">
        <v>3.8</v>
      </c>
      <c r="F56" s="244"/>
      <c r="G56" s="245">
        <f>ROUND(E56*F56,2)</f>
        <v>0</v>
      </c>
      <c r="H56" s="244"/>
      <c r="I56" s="245">
        <f>ROUND(E56*H56,2)</f>
        <v>0</v>
      </c>
      <c r="J56" s="244"/>
      <c r="K56" s="245">
        <f>ROUND(E56*J56,2)</f>
        <v>0</v>
      </c>
      <c r="L56" s="245">
        <v>21</v>
      </c>
      <c r="M56" s="245">
        <f>G56*(1+L56/100)</f>
        <v>0</v>
      </c>
      <c r="N56" s="243">
        <v>3.8980000000000001E-2</v>
      </c>
      <c r="O56" s="243">
        <f>ROUND(E56*N56,2)</f>
        <v>0.15</v>
      </c>
      <c r="P56" s="243">
        <v>0</v>
      </c>
      <c r="Q56" s="243">
        <f>ROUND(E56*P56,2)</f>
        <v>0</v>
      </c>
      <c r="R56" s="245" t="s">
        <v>199</v>
      </c>
      <c r="S56" s="245" t="s">
        <v>149</v>
      </c>
      <c r="T56" s="246" t="s">
        <v>149</v>
      </c>
      <c r="U56" s="226">
        <v>0.29299999999999998</v>
      </c>
      <c r="V56" s="226">
        <f>ROUND(E56*U56,2)</f>
        <v>1.1100000000000001</v>
      </c>
      <c r="W56" s="226"/>
      <c r="X56" s="226" t="s">
        <v>150</v>
      </c>
      <c r="Y56" s="226" t="s">
        <v>151</v>
      </c>
      <c r="Z56" s="215"/>
      <c r="AA56" s="215"/>
      <c r="AB56" s="215"/>
      <c r="AC56" s="215"/>
      <c r="AD56" s="215"/>
      <c r="AE56" s="215"/>
      <c r="AF56" s="215"/>
      <c r="AG56" s="215" t="s">
        <v>152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2" x14ac:dyDescent="0.25">
      <c r="A57" s="222"/>
      <c r="B57" s="223"/>
      <c r="C57" s="262" t="s">
        <v>223</v>
      </c>
      <c r="D57" s="247"/>
      <c r="E57" s="247"/>
      <c r="F57" s="247"/>
      <c r="G57" s="247"/>
      <c r="H57" s="226"/>
      <c r="I57" s="226"/>
      <c r="J57" s="226"/>
      <c r="K57" s="226"/>
      <c r="L57" s="226"/>
      <c r="M57" s="226"/>
      <c r="N57" s="225"/>
      <c r="O57" s="225"/>
      <c r="P57" s="225"/>
      <c r="Q57" s="225"/>
      <c r="R57" s="226"/>
      <c r="S57" s="226"/>
      <c r="T57" s="226"/>
      <c r="U57" s="226"/>
      <c r="V57" s="226"/>
      <c r="W57" s="226"/>
      <c r="X57" s="226"/>
      <c r="Y57" s="226"/>
      <c r="Z57" s="215"/>
      <c r="AA57" s="215"/>
      <c r="AB57" s="215"/>
      <c r="AC57" s="215"/>
      <c r="AD57" s="215"/>
      <c r="AE57" s="215"/>
      <c r="AF57" s="215"/>
      <c r="AG57" s="215" t="s">
        <v>154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5">
      <c r="A58" s="240">
        <v>18</v>
      </c>
      <c r="B58" s="241" t="s">
        <v>224</v>
      </c>
      <c r="C58" s="261" t="s">
        <v>225</v>
      </c>
      <c r="D58" s="242" t="s">
        <v>192</v>
      </c>
      <c r="E58" s="243">
        <v>9.0180000000000007</v>
      </c>
      <c r="F58" s="244"/>
      <c r="G58" s="245">
        <f>ROUND(E58*F58,2)</f>
        <v>0</v>
      </c>
      <c r="H58" s="244"/>
      <c r="I58" s="245">
        <f>ROUND(E58*H58,2)</f>
        <v>0</v>
      </c>
      <c r="J58" s="244"/>
      <c r="K58" s="245">
        <f>ROUND(E58*J58,2)</f>
        <v>0</v>
      </c>
      <c r="L58" s="245">
        <v>21</v>
      </c>
      <c r="M58" s="245">
        <f>G58*(1+L58/100)</f>
        <v>0</v>
      </c>
      <c r="N58" s="243">
        <v>2.64E-2</v>
      </c>
      <c r="O58" s="243">
        <f>ROUND(E58*N58,2)</f>
        <v>0.24</v>
      </c>
      <c r="P58" s="243">
        <v>0</v>
      </c>
      <c r="Q58" s="243">
        <f>ROUND(E58*P58,2)</f>
        <v>0</v>
      </c>
      <c r="R58" s="245" t="s">
        <v>226</v>
      </c>
      <c r="S58" s="245" t="s">
        <v>149</v>
      </c>
      <c r="T58" s="246" t="s">
        <v>149</v>
      </c>
      <c r="U58" s="226">
        <v>0</v>
      </c>
      <c r="V58" s="226">
        <f>ROUND(E58*U58,2)</f>
        <v>0</v>
      </c>
      <c r="W58" s="226"/>
      <c r="X58" s="226" t="s">
        <v>227</v>
      </c>
      <c r="Y58" s="226" t="s">
        <v>151</v>
      </c>
      <c r="Z58" s="215"/>
      <c r="AA58" s="215"/>
      <c r="AB58" s="215"/>
      <c r="AC58" s="215"/>
      <c r="AD58" s="215"/>
      <c r="AE58" s="215"/>
      <c r="AF58" s="215"/>
      <c r="AG58" s="215" t="s">
        <v>228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2" x14ac:dyDescent="0.25">
      <c r="A59" s="222"/>
      <c r="B59" s="223"/>
      <c r="C59" s="262" t="s">
        <v>229</v>
      </c>
      <c r="D59" s="247"/>
      <c r="E59" s="247"/>
      <c r="F59" s="247"/>
      <c r="G59" s="247"/>
      <c r="H59" s="226"/>
      <c r="I59" s="226"/>
      <c r="J59" s="226"/>
      <c r="K59" s="226"/>
      <c r="L59" s="226"/>
      <c r="M59" s="226"/>
      <c r="N59" s="225"/>
      <c r="O59" s="225"/>
      <c r="P59" s="225"/>
      <c r="Q59" s="225"/>
      <c r="R59" s="226"/>
      <c r="S59" s="226"/>
      <c r="T59" s="226"/>
      <c r="U59" s="226"/>
      <c r="V59" s="226"/>
      <c r="W59" s="226"/>
      <c r="X59" s="226"/>
      <c r="Y59" s="226"/>
      <c r="Z59" s="215"/>
      <c r="AA59" s="215"/>
      <c r="AB59" s="215"/>
      <c r="AC59" s="215"/>
      <c r="AD59" s="215"/>
      <c r="AE59" s="215"/>
      <c r="AF59" s="215"/>
      <c r="AG59" s="215" t="s">
        <v>154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55" t="str">
        <f>C59</f>
        <v>očištění podkladu ocelovými kartáči, provedení sanační omítky dle předpisu výrobce, dodávka hmot, pomocné lešení.</v>
      </c>
      <c r="BB59" s="215"/>
      <c r="BC59" s="215"/>
      <c r="BD59" s="215"/>
      <c r="BE59" s="215"/>
      <c r="BF59" s="215"/>
      <c r="BG59" s="215"/>
      <c r="BH59" s="215"/>
    </row>
    <row r="60" spans="1:60" outlineLevel="2" x14ac:dyDescent="0.25">
      <c r="A60" s="222"/>
      <c r="B60" s="223"/>
      <c r="C60" s="263" t="s">
        <v>230</v>
      </c>
      <c r="D60" s="228"/>
      <c r="E60" s="229">
        <v>9.0180000000000007</v>
      </c>
      <c r="F60" s="226"/>
      <c r="G60" s="226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26"/>
      <c r="Z60" s="215"/>
      <c r="AA60" s="215"/>
      <c r="AB60" s="215"/>
      <c r="AC60" s="215"/>
      <c r="AD60" s="215"/>
      <c r="AE60" s="215"/>
      <c r="AF60" s="215"/>
      <c r="AG60" s="215" t="s">
        <v>156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ht="20.399999999999999" outlineLevel="1" x14ac:dyDescent="0.25">
      <c r="A61" s="248">
        <v>19</v>
      </c>
      <c r="B61" s="249" t="s">
        <v>231</v>
      </c>
      <c r="C61" s="265" t="s">
        <v>232</v>
      </c>
      <c r="D61" s="250" t="s">
        <v>192</v>
      </c>
      <c r="E61" s="251">
        <v>224.42807999999999</v>
      </c>
      <c r="F61" s="252"/>
      <c r="G61" s="253">
        <f>ROUND(E61*F61,2)</f>
        <v>0</v>
      </c>
      <c r="H61" s="252"/>
      <c r="I61" s="253">
        <f>ROUND(E61*H61,2)</f>
        <v>0</v>
      </c>
      <c r="J61" s="252"/>
      <c r="K61" s="253">
        <f>ROUND(E61*J61,2)</f>
        <v>0</v>
      </c>
      <c r="L61" s="253">
        <v>21</v>
      </c>
      <c r="M61" s="253">
        <f>G61*(1+L61/100)</f>
        <v>0</v>
      </c>
      <c r="N61" s="251">
        <v>2.9950000000000001E-2</v>
      </c>
      <c r="O61" s="251">
        <f>ROUND(E61*N61,2)</f>
        <v>6.72</v>
      </c>
      <c r="P61" s="251">
        <v>0</v>
      </c>
      <c r="Q61" s="251">
        <f>ROUND(E61*P61,2)</f>
        <v>0</v>
      </c>
      <c r="R61" s="253" t="s">
        <v>226</v>
      </c>
      <c r="S61" s="253" t="s">
        <v>149</v>
      </c>
      <c r="T61" s="254" t="s">
        <v>149</v>
      </c>
      <c r="U61" s="226">
        <v>0</v>
      </c>
      <c r="V61" s="226">
        <f>ROUND(E61*U61,2)</f>
        <v>0</v>
      </c>
      <c r="W61" s="226"/>
      <c r="X61" s="226" t="s">
        <v>227</v>
      </c>
      <c r="Y61" s="226" t="s">
        <v>151</v>
      </c>
      <c r="Z61" s="215"/>
      <c r="AA61" s="215"/>
      <c r="AB61" s="215"/>
      <c r="AC61" s="215"/>
      <c r="AD61" s="215"/>
      <c r="AE61" s="215"/>
      <c r="AF61" s="215"/>
      <c r="AG61" s="215" t="s">
        <v>228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x14ac:dyDescent="0.25">
      <c r="A62" s="233" t="s">
        <v>143</v>
      </c>
      <c r="B62" s="234" t="s">
        <v>71</v>
      </c>
      <c r="C62" s="260" t="s">
        <v>72</v>
      </c>
      <c r="D62" s="235"/>
      <c r="E62" s="236"/>
      <c r="F62" s="237"/>
      <c r="G62" s="237">
        <f>SUMIF(AG63:AG75,"&lt;&gt;NOR",G63:G75)</f>
        <v>0</v>
      </c>
      <c r="H62" s="237"/>
      <c r="I62" s="237">
        <f>SUM(I63:I75)</f>
        <v>0</v>
      </c>
      <c r="J62" s="237"/>
      <c r="K62" s="237">
        <f>SUM(K63:K75)</f>
        <v>0</v>
      </c>
      <c r="L62" s="237"/>
      <c r="M62" s="237">
        <f>SUM(M63:M75)</f>
        <v>0</v>
      </c>
      <c r="N62" s="236"/>
      <c r="O62" s="236">
        <f>SUM(O63:O75)</f>
        <v>24.4</v>
      </c>
      <c r="P62" s="236"/>
      <c r="Q62" s="236">
        <f>SUM(Q63:Q75)</f>
        <v>0</v>
      </c>
      <c r="R62" s="237"/>
      <c r="S62" s="237"/>
      <c r="T62" s="238"/>
      <c r="U62" s="232"/>
      <c r="V62" s="232">
        <f>SUM(V63:V75)</f>
        <v>28.71</v>
      </c>
      <c r="W62" s="232"/>
      <c r="X62" s="232"/>
      <c r="Y62" s="232"/>
      <c r="AG62" t="s">
        <v>144</v>
      </c>
    </row>
    <row r="63" spans="1:60" outlineLevel="1" x14ac:dyDescent="0.25">
      <c r="A63" s="240">
        <v>20</v>
      </c>
      <c r="B63" s="241" t="s">
        <v>233</v>
      </c>
      <c r="C63" s="261" t="s">
        <v>234</v>
      </c>
      <c r="D63" s="242" t="s">
        <v>147</v>
      </c>
      <c r="E63" s="243">
        <v>9.4936000000000007</v>
      </c>
      <c r="F63" s="244"/>
      <c r="G63" s="245">
        <f>ROUND(E63*F63,2)</f>
        <v>0</v>
      </c>
      <c r="H63" s="244"/>
      <c r="I63" s="245">
        <f>ROUND(E63*H63,2)</f>
        <v>0</v>
      </c>
      <c r="J63" s="244"/>
      <c r="K63" s="245">
        <f>ROUND(E63*J63,2)</f>
        <v>0</v>
      </c>
      <c r="L63" s="245">
        <v>21</v>
      </c>
      <c r="M63" s="245">
        <f>G63*(1+L63/100)</f>
        <v>0</v>
      </c>
      <c r="N63" s="243">
        <v>2.5249999999999999</v>
      </c>
      <c r="O63" s="243">
        <f>ROUND(E63*N63,2)</f>
        <v>23.97</v>
      </c>
      <c r="P63" s="243">
        <v>0</v>
      </c>
      <c r="Q63" s="243">
        <f>ROUND(E63*P63,2)</f>
        <v>0</v>
      </c>
      <c r="R63" s="245" t="s">
        <v>209</v>
      </c>
      <c r="S63" s="245" t="s">
        <v>149</v>
      </c>
      <c r="T63" s="246" t="s">
        <v>149</v>
      </c>
      <c r="U63" s="226">
        <v>2.58</v>
      </c>
      <c r="V63" s="226">
        <f>ROUND(E63*U63,2)</f>
        <v>24.49</v>
      </c>
      <c r="W63" s="226"/>
      <c r="X63" s="226" t="s">
        <v>150</v>
      </c>
      <c r="Y63" s="226" t="s">
        <v>151</v>
      </c>
      <c r="Z63" s="215"/>
      <c r="AA63" s="215"/>
      <c r="AB63" s="215"/>
      <c r="AC63" s="215"/>
      <c r="AD63" s="215"/>
      <c r="AE63" s="215"/>
      <c r="AF63" s="215"/>
      <c r="AG63" s="215" t="s">
        <v>152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2" x14ac:dyDescent="0.25">
      <c r="A64" s="222"/>
      <c r="B64" s="223"/>
      <c r="C64" s="262" t="s">
        <v>235</v>
      </c>
      <c r="D64" s="247"/>
      <c r="E64" s="247"/>
      <c r="F64" s="247"/>
      <c r="G64" s="247"/>
      <c r="H64" s="226"/>
      <c r="I64" s="226"/>
      <c r="J64" s="226"/>
      <c r="K64" s="226"/>
      <c r="L64" s="226"/>
      <c r="M64" s="226"/>
      <c r="N64" s="225"/>
      <c r="O64" s="225"/>
      <c r="P64" s="225"/>
      <c r="Q64" s="225"/>
      <c r="R64" s="226"/>
      <c r="S64" s="226"/>
      <c r="T64" s="226"/>
      <c r="U64" s="226"/>
      <c r="V64" s="226"/>
      <c r="W64" s="226"/>
      <c r="X64" s="226"/>
      <c r="Y64" s="226"/>
      <c r="Z64" s="215"/>
      <c r="AA64" s="215"/>
      <c r="AB64" s="215"/>
      <c r="AC64" s="215"/>
      <c r="AD64" s="215"/>
      <c r="AE64" s="215"/>
      <c r="AF64" s="215"/>
      <c r="AG64" s="215" t="s">
        <v>154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2" x14ac:dyDescent="0.25">
      <c r="A65" s="222"/>
      <c r="B65" s="223"/>
      <c r="C65" s="263" t="s">
        <v>236</v>
      </c>
      <c r="D65" s="228"/>
      <c r="E65" s="229">
        <v>9.4320000000000004</v>
      </c>
      <c r="F65" s="226"/>
      <c r="G65" s="226"/>
      <c r="H65" s="226"/>
      <c r="I65" s="226"/>
      <c r="J65" s="226"/>
      <c r="K65" s="226"/>
      <c r="L65" s="226"/>
      <c r="M65" s="226"/>
      <c r="N65" s="225"/>
      <c r="O65" s="225"/>
      <c r="P65" s="225"/>
      <c r="Q65" s="225"/>
      <c r="R65" s="226"/>
      <c r="S65" s="226"/>
      <c r="T65" s="226"/>
      <c r="U65" s="226"/>
      <c r="V65" s="226"/>
      <c r="W65" s="226"/>
      <c r="X65" s="226"/>
      <c r="Y65" s="226"/>
      <c r="Z65" s="215"/>
      <c r="AA65" s="215"/>
      <c r="AB65" s="215"/>
      <c r="AC65" s="215"/>
      <c r="AD65" s="215"/>
      <c r="AE65" s="215"/>
      <c r="AF65" s="215"/>
      <c r="AG65" s="215" t="s">
        <v>156</v>
      </c>
      <c r="AH65" s="215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3" x14ac:dyDescent="0.25">
      <c r="A66" s="222"/>
      <c r="B66" s="223"/>
      <c r="C66" s="263" t="s">
        <v>237</v>
      </c>
      <c r="D66" s="228"/>
      <c r="E66" s="229">
        <v>6.1600000000000002E-2</v>
      </c>
      <c r="F66" s="226"/>
      <c r="G66" s="226"/>
      <c r="H66" s="226"/>
      <c r="I66" s="226"/>
      <c r="J66" s="226"/>
      <c r="K66" s="226"/>
      <c r="L66" s="226"/>
      <c r="M66" s="226"/>
      <c r="N66" s="225"/>
      <c r="O66" s="225"/>
      <c r="P66" s="225"/>
      <c r="Q66" s="225"/>
      <c r="R66" s="226"/>
      <c r="S66" s="226"/>
      <c r="T66" s="226"/>
      <c r="U66" s="226"/>
      <c r="V66" s="226"/>
      <c r="W66" s="226"/>
      <c r="X66" s="226"/>
      <c r="Y66" s="226"/>
      <c r="Z66" s="215"/>
      <c r="AA66" s="215"/>
      <c r="AB66" s="215"/>
      <c r="AC66" s="215"/>
      <c r="AD66" s="215"/>
      <c r="AE66" s="215"/>
      <c r="AF66" s="215"/>
      <c r="AG66" s="215" t="s">
        <v>156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ht="20.399999999999999" outlineLevel="1" x14ac:dyDescent="0.25">
      <c r="A67" s="240">
        <v>21</v>
      </c>
      <c r="B67" s="241" t="s">
        <v>238</v>
      </c>
      <c r="C67" s="261" t="s">
        <v>239</v>
      </c>
      <c r="D67" s="242" t="s">
        <v>184</v>
      </c>
      <c r="E67" s="243">
        <v>4.8039999999999999E-2</v>
      </c>
      <c r="F67" s="244"/>
      <c r="G67" s="245">
        <f>ROUND(E67*F67,2)</f>
        <v>0</v>
      </c>
      <c r="H67" s="244"/>
      <c r="I67" s="245">
        <f>ROUND(E67*H67,2)</f>
        <v>0</v>
      </c>
      <c r="J67" s="244"/>
      <c r="K67" s="245">
        <f>ROUND(E67*J67,2)</f>
        <v>0</v>
      </c>
      <c r="L67" s="245">
        <v>21</v>
      </c>
      <c r="M67" s="245">
        <f>G67*(1+L67/100)</f>
        <v>0</v>
      </c>
      <c r="N67" s="243">
        <v>1.08961</v>
      </c>
      <c r="O67" s="243">
        <f>ROUND(E67*N67,2)</f>
        <v>0.05</v>
      </c>
      <c r="P67" s="243">
        <v>0</v>
      </c>
      <c r="Q67" s="243">
        <f>ROUND(E67*P67,2)</f>
        <v>0</v>
      </c>
      <c r="R67" s="245" t="s">
        <v>209</v>
      </c>
      <c r="S67" s="245" t="s">
        <v>149</v>
      </c>
      <c r="T67" s="246" t="s">
        <v>149</v>
      </c>
      <c r="U67" s="226">
        <v>15.23</v>
      </c>
      <c r="V67" s="226">
        <f>ROUND(E67*U67,2)</f>
        <v>0.73</v>
      </c>
      <c r="W67" s="226"/>
      <c r="X67" s="226" t="s">
        <v>150</v>
      </c>
      <c r="Y67" s="226" t="s">
        <v>151</v>
      </c>
      <c r="Z67" s="215"/>
      <c r="AA67" s="215"/>
      <c r="AB67" s="215"/>
      <c r="AC67" s="215"/>
      <c r="AD67" s="215"/>
      <c r="AE67" s="215"/>
      <c r="AF67" s="215"/>
      <c r="AG67" s="215" t="s">
        <v>152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2" x14ac:dyDescent="0.25">
      <c r="A68" s="222"/>
      <c r="B68" s="223"/>
      <c r="C68" s="262" t="s">
        <v>240</v>
      </c>
      <c r="D68" s="247"/>
      <c r="E68" s="247"/>
      <c r="F68" s="247"/>
      <c r="G68" s="247"/>
      <c r="H68" s="226"/>
      <c r="I68" s="226"/>
      <c r="J68" s="226"/>
      <c r="K68" s="226"/>
      <c r="L68" s="226"/>
      <c r="M68" s="226"/>
      <c r="N68" s="225"/>
      <c r="O68" s="225"/>
      <c r="P68" s="225"/>
      <c r="Q68" s="225"/>
      <c r="R68" s="226"/>
      <c r="S68" s="226"/>
      <c r="T68" s="226"/>
      <c r="U68" s="226"/>
      <c r="V68" s="226"/>
      <c r="W68" s="226"/>
      <c r="X68" s="226"/>
      <c r="Y68" s="226"/>
      <c r="Z68" s="215"/>
      <c r="AA68" s="215"/>
      <c r="AB68" s="215"/>
      <c r="AC68" s="215"/>
      <c r="AD68" s="215"/>
      <c r="AE68" s="215"/>
      <c r="AF68" s="215"/>
      <c r="AG68" s="215" t="s">
        <v>154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2" x14ac:dyDescent="0.25">
      <c r="A69" s="222"/>
      <c r="B69" s="223"/>
      <c r="C69" s="263" t="s">
        <v>241</v>
      </c>
      <c r="D69" s="228"/>
      <c r="E69" s="229">
        <v>4.7730000000000002E-2</v>
      </c>
      <c r="F69" s="226"/>
      <c r="G69" s="226"/>
      <c r="H69" s="226"/>
      <c r="I69" s="226"/>
      <c r="J69" s="226"/>
      <c r="K69" s="226"/>
      <c r="L69" s="226"/>
      <c r="M69" s="226"/>
      <c r="N69" s="225"/>
      <c r="O69" s="225"/>
      <c r="P69" s="225"/>
      <c r="Q69" s="225"/>
      <c r="R69" s="226"/>
      <c r="S69" s="226"/>
      <c r="T69" s="226"/>
      <c r="U69" s="226"/>
      <c r="V69" s="226"/>
      <c r="W69" s="226"/>
      <c r="X69" s="226"/>
      <c r="Y69" s="226"/>
      <c r="Z69" s="215"/>
      <c r="AA69" s="215"/>
      <c r="AB69" s="215"/>
      <c r="AC69" s="215"/>
      <c r="AD69" s="215"/>
      <c r="AE69" s="215"/>
      <c r="AF69" s="215"/>
      <c r="AG69" s="215" t="s">
        <v>156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3" x14ac:dyDescent="0.25">
      <c r="A70" s="222"/>
      <c r="B70" s="223"/>
      <c r="C70" s="263" t="s">
        <v>242</v>
      </c>
      <c r="D70" s="228"/>
      <c r="E70" s="229">
        <v>3.1E-4</v>
      </c>
      <c r="F70" s="226"/>
      <c r="G70" s="226"/>
      <c r="H70" s="226"/>
      <c r="I70" s="226"/>
      <c r="J70" s="226"/>
      <c r="K70" s="226"/>
      <c r="L70" s="226"/>
      <c r="M70" s="226"/>
      <c r="N70" s="225"/>
      <c r="O70" s="225"/>
      <c r="P70" s="225"/>
      <c r="Q70" s="225"/>
      <c r="R70" s="226"/>
      <c r="S70" s="226"/>
      <c r="T70" s="226"/>
      <c r="U70" s="226"/>
      <c r="V70" s="226"/>
      <c r="W70" s="226"/>
      <c r="X70" s="226"/>
      <c r="Y70" s="226"/>
      <c r="Z70" s="215"/>
      <c r="AA70" s="215"/>
      <c r="AB70" s="215"/>
      <c r="AC70" s="215"/>
      <c r="AD70" s="215"/>
      <c r="AE70" s="215"/>
      <c r="AF70" s="215"/>
      <c r="AG70" s="215" t="s">
        <v>156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5">
      <c r="A71" s="240">
        <v>22</v>
      </c>
      <c r="B71" s="241" t="s">
        <v>243</v>
      </c>
      <c r="C71" s="261" t="s">
        <v>244</v>
      </c>
      <c r="D71" s="242" t="s">
        <v>147</v>
      </c>
      <c r="E71" s="243">
        <v>1.89872</v>
      </c>
      <c r="F71" s="244"/>
      <c r="G71" s="245">
        <f>ROUND(E71*F71,2)</f>
        <v>0</v>
      </c>
      <c r="H71" s="244"/>
      <c r="I71" s="245">
        <f>ROUND(E71*H71,2)</f>
        <v>0</v>
      </c>
      <c r="J71" s="244"/>
      <c r="K71" s="245">
        <f>ROUND(E71*J71,2)</f>
        <v>0</v>
      </c>
      <c r="L71" s="245">
        <v>21</v>
      </c>
      <c r="M71" s="245">
        <f>G71*(1+L71/100)</f>
        <v>0</v>
      </c>
      <c r="N71" s="243">
        <v>0.2</v>
      </c>
      <c r="O71" s="243">
        <f>ROUND(E71*N71,2)</f>
        <v>0.38</v>
      </c>
      <c r="P71" s="243">
        <v>0</v>
      </c>
      <c r="Q71" s="243">
        <f>ROUND(E71*P71,2)</f>
        <v>0</v>
      </c>
      <c r="R71" s="245" t="s">
        <v>209</v>
      </c>
      <c r="S71" s="245" t="s">
        <v>149</v>
      </c>
      <c r="T71" s="246" t="s">
        <v>149</v>
      </c>
      <c r="U71" s="226">
        <v>1.84</v>
      </c>
      <c r="V71" s="226">
        <f>ROUND(E71*U71,2)</f>
        <v>3.49</v>
      </c>
      <c r="W71" s="226"/>
      <c r="X71" s="226" t="s">
        <v>150</v>
      </c>
      <c r="Y71" s="226" t="s">
        <v>151</v>
      </c>
      <c r="Z71" s="215"/>
      <c r="AA71" s="215"/>
      <c r="AB71" s="215"/>
      <c r="AC71" s="215"/>
      <c r="AD71" s="215"/>
      <c r="AE71" s="215"/>
      <c r="AF71" s="215"/>
      <c r="AG71" s="215" t="s">
        <v>152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2" x14ac:dyDescent="0.25">
      <c r="A72" s="222"/>
      <c r="B72" s="223"/>
      <c r="C72" s="262" t="s">
        <v>245</v>
      </c>
      <c r="D72" s="247"/>
      <c r="E72" s="247"/>
      <c r="F72" s="247"/>
      <c r="G72" s="247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26"/>
      <c r="Z72" s="215"/>
      <c r="AA72" s="215"/>
      <c r="AB72" s="215"/>
      <c r="AC72" s="215"/>
      <c r="AD72" s="215"/>
      <c r="AE72" s="215"/>
      <c r="AF72" s="215"/>
      <c r="AG72" s="215" t="s">
        <v>154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55" t="str">
        <f>C72</f>
        <v>pod  mazaniny a dlažby, popř. na plochých střechách vodorovný nebo ve spádu s udusáním a urovnáním povrchu</v>
      </c>
      <c r="BB72" s="215"/>
      <c r="BC72" s="215"/>
      <c r="BD72" s="215"/>
      <c r="BE72" s="215"/>
      <c r="BF72" s="215"/>
      <c r="BG72" s="215"/>
      <c r="BH72" s="215"/>
    </row>
    <row r="73" spans="1:60" outlineLevel="2" x14ac:dyDescent="0.25">
      <c r="A73" s="222"/>
      <c r="B73" s="223"/>
      <c r="C73" s="263" t="s">
        <v>246</v>
      </c>
      <c r="D73" s="228"/>
      <c r="E73" s="229">
        <v>1.8864000000000001</v>
      </c>
      <c r="F73" s="226"/>
      <c r="G73" s="226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26"/>
      <c r="Z73" s="215"/>
      <c r="AA73" s="215"/>
      <c r="AB73" s="215"/>
      <c r="AC73" s="215"/>
      <c r="AD73" s="215"/>
      <c r="AE73" s="215"/>
      <c r="AF73" s="215"/>
      <c r="AG73" s="215" t="s">
        <v>156</v>
      </c>
      <c r="AH73" s="215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3" x14ac:dyDescent="0.25">
      <c r="A74" s="222"/>
      <c r="B74" s="223"/>
      <c r="C74" s="263" t="s">
        <v>247</v>
      </c>
      <c r="D74" s="228"/>
      <c r="E74" s="229">
        <v>1.2319999999999999E-2</v>
      </c>
      <c r="F74" s="226"/>
      <c r="G74" s="226"/>
      <c r="H74" s="226"/>
      <c r="I74" s="226"/>
      <c r="J74" s="226"/>
      <c r="K74" s="226"/>
      <c r="L74" s="226"/>
      <c r="M74" s="226"/>
      <c r="N74" s="225"/>
      <c r="O74" s="225"/>
      <c r="P74" s="225"/>
      <c r="Q74" s="225"/>
      <c r="R74" s="226"/>
      <c r="S74" s="226"/>
      <c r="T74" s="226"/>
      <c r="U74" s="226"/>
      <c r="V74" s="226"/>
      <c r="W74" s="226"/>
      <c r="X74" s="226"/>
      <c r="Y74" s="226"/>
      <c r="Z74" s="215"/>
      <c r="AA74" s="215"/>
      <c r="AB74" s="215"/>
      <c r="AC74" s="215"/>
      <c r="AD74" s="215"/>
      <c r="AE74" s="215"/>
      <c r="AF74" s="215"/>
      <c r="AG74" s="215" t="s">
        <v>156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5">
      <c r="A75" s="248">
        <v>23</v>
      </c>
      <c r="B75" s="249" t="s">
        <v>248</v>
      </c>
      <c r="C75" s="265" t="s">
        <v>249</v>
      </c>
      <c r="D75" s="250" t="s">
        <v>250</v>
      </c>
      <c r="E75" s="251">
        <v>5</v>
      </c>
      <c r="F75" s="252"/>
      <c r="G75" s="253">
        <f>ROUND(E75*F75,2)</f>
        <v>0</v>
      </c>
      <c r="H75" s="252"/>
      <c r="I75" s="253">
        <f>ROUND(E75*H75,2)</f>
        <v>0</v>
      </c>
      <c r="J75" s="252"/>
      <c r="K75" s="253">
        <f>ROUND(E75*J75,2)</f>
        <v>0</v>
      </c>
      <c r="L75" s="253">
        <v>21</v>
      </c>
      <c r="M75" s="253">
        <f>G75*(1+L75/100)</f>
        <v>0</v>
      </c>
      <c r="N75" s="251">
        <v>0</v>
      </c>
      <c r="O75" s="251">
        <f>ROUND(E75*N75,2)</f>
        <v>0</v>
      </c>
      <c r="P75" s="251">
        <v>0</v>
      </c>
      <c r="Q75" s="251">
        <f>ROUND(E75*P75,2)</f>
        <v>0</v>
      </c>
      <c r="R75" s="253"/>
      <c r="S75" s="253" t="s">
        <v>251</v>
      </c>
      <c r="T75" s="254" t="s">
        <v>218</v>
      </c>
      <c r="U75" s="226">
        <v>0</v>
      </c>
      <c r="V75" s="226">
        <f>ROUND(E75*U75,2)</f>
        <v>0</v>
      </c>
      <c r="W75" s="226"/>
      <c r="X75" s="226" t="s">
        <v>150</v>
      </c>
      <c r="Y75" s="226" t="s">
        <v>151</v>
      </c>
      <c r="Z75" s="215"/>
      <c r="AA75" s="215"/>
      <c r="AB75" s="215"/>
      <c r="AC75" s="215"/>
      <c r="AD75" s="215"/>
      <c r="AE75" s="215"/>
      <c r="AF75" s="215"/>
      <c r="AG75" s="215" t="s">
        <v>152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x14ac:dyDescent="0.25">
      <c r="A76" s="233" t="s">
        <v>143</v>
      </c>
      <c r="B76" s="234" t="s">
        <v>73</v>
      </c>
      <c r="C76" s="260" t="s">
        <v>74</v>
      </c>
      <c r="D76" s="235"/>
      <c r="E76" s="236"/>
      <c r="F76" s="237"/>
      <c r="G76" s="237">
        <f>SUMIF(AG77:AG79,"&lt;&gt;NOR",G77:G79)</f>
        <v>0</v>
      </c>
      <c r="H76" s="237"/>
      <c r="I76" s="237">
        <f>SUM(I77:I79)</f>
        <v>0</v>
      </c>
      <c r="J76" s="237"/>
      <c r="K76" s="237">
        <f>SUM(K77:K79)</f>
        <v>0</v>
      </c>
      <c r="L76" s="237"/>
      <c r="M76" s="237">
        <f>SUM(M77:M79)</f>
        <v>0</v>
      </c>
      <c r="N76" s="236"/>
      <c r="O76" s="236">
        <f>SUM(O77:O79)</f>
        <v>3.25</v>
      </c>
      <c r="P76" s="236"/>
      <c r="Q76" s="236">
        <f>SUM(Q77:Q79)</f>
        <v>0</v>
      </c>
      <c r="R76" s="237"/>
      <c r="S76" s="237"/>
      <c r="T76" s="238"/>
      <c r="U76" s="232"/>
      <c r="V76" s="232">
        <f>SUM(V77:V79)</f>
        <v>30.38</v>
      </c>
      <c r="W76" s="232"/>
      <c r="X76" s="232"/>
      <c r="Y76" s="232"/>
      <c r="AG76" t="s">
        <v>144</v>
      </c>
    </row>
    <row r="77" spans="1:60" outlineLevel="1" x14ac:dyDescent="0.25">
      <c r="A77" s="240">
        <v>24</v>
      </c>
      <c r="B77" s="241" t="s">
        <v>252</v>
      </c>
      <c r="C77" s="261" t="s">
        <v>253</v>
      </c>
      <c r="D77" s="242" t="s">
        <v>192</v>
      </c>
      <c r="E77" s="243">
        <v>94.935969999999998</v>
      </c>
      <c r="F77" s="244"/>
      <c r="G77" s="245">
        <f>ROUND(E77*F77,2)</f>
        <v>0</v>
      </c>
      <c r="H77" s="244"/>
      <c r="I77" s="245">
        <f>ROUND(E77*H77,2)</f>
        <v>0</v>
      </c>
      <c r="J77" s="244"/>
      <c r="K77" s="245">
        <f>ROUND(E77*J77,2)</f>
        <v>0</v>
      </c>
      <c r="L77" s="245">
        <v>21</v>
      </c>
      <c r="M77" s="245">
        <f>G77*(1+L77/100)</f>
        <v>0</v>
      </c>
      <c r="N77" s="243">
        <v>3.4250000000000003E-2</v>
      </c>
      <c r="O77" s="243">
        <f>ROUND(E77*N77,2)</f>
        <v>3.25</v>
      </c>
      <c r="P77" s="243">
        <v>0</v>
      </c>
      <c r="Q77" s="243">
        <f>ROUND(E77*P77,2)</f>
        <v>0</v>
      </c>
      <c r="R77" s="245" t="s">
        <v>209</v>
      </c>
      <c r="S77" s="245" t="s">
        <v>149</v>
      </c>
      <c r="T77" s="246" t="s">
        <v>149</v>
      </c>
      <c r="U77" s="226">
        <v>0.32</v>
      </c>
      <c r="V77" s="226">
        <f>ROUND(E77*U77,2)</f>
        <v>30.38</v>
      </c>
      <c r="W77" s="226"/>
      <c r="X77" s="226" t="s">
        <v>150</v>
      </c>
      <c r="Y77" s="226" t="s">
        <v>151</v>
      </c>
      <c r="Z77" s="215"/>
      <c r="AA77" s="215"/>
      <c r="AB77" s="215"/>
      <c r="AC77" s="215"/>
      <c r="AD77" s="215"/>
      <c r="AE77" s="215"/>
      <c r="AF77" s="215"/>
      <c r="AG77" s="215" t="s">
        <v>152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2" x14ac:dyDescent="0.25">
      <c r="A78" s="222"/>
      <c r="B78" s="223"/>
      <c r="C78" s="263" t="s">
        <v>219</v>
      </c>
      <c r="D78" s="228"/>
      <c r="E78" s="229">
        <v>94.32</v>
      </c>
      <c r="F78" s="226"/>
      <c r="G78" s="226"/>
      <c r="H78" s="226"/>
      <c r="I78" s="226"/>
      <c r="J78" s="226"/>
      <c r="K78" s="226"/>
      <c r="L78" s="226"/>
      <c r="M78" s="226"/>
      <c r="N78" s="225"/>
      <c r="O78" s="225"/>
      <c r="P78" s="225"/>
      <c r="Q78" s="225"/>
      <c r="R78" s="226"/>
      <c r="S78" s="226"/>
      <c r="T78" s="226"/>
      <c r="U78" s="226"/>
      <c r="V78" s="226"/>
      <c r="W78" s="226"/>
      <c r="X78" s="226"/>
      <c r="Y78" s="226"/>
      <c r="Z78" s="215"/>
      <c r="AA78" s="215"/>
      <c r="AB78" s="215"/>
      <c r="AC78" s="215"/>
      <c r="AD78" s="215"/>
      <c r="AE78" s="215"/>
      <c r="AF78" s="215"/>
      <c r="AG78" s="215" t="s">
        <v>156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3" x14ac:dyDescent="0.25">
      <c r="A79" s="222"/>
      <c r="B79" s="223"/>
      <c r="C79" s="263" t="s">
        <v>220</v>
      </c>
      <c r="D79" s="228"/>
      <c r="E79" s="229">
        <v>0.61597999999999997</v>
      </c>
      <c r="F79" s="226"/>
      <c r="G79" s="226"/>
      <c r="H79" s="226"/>
      <c r="I79" s="226"/>
      <c r="J79" s="226"/>
      <c r="K79" s="226"/>
      <c r="L79" s="226"/>
      <c r="M79" s="226"/>
      <c r="N79" s="225"/>
      <c r="O79" s="225"/>
      <c r="P79" s="225"/>
      <c r="Q79" s="225"/>
      <c r="R79" s="226"/>
      <c r="S79" s="226"/>
      <c r="T79" s="226"/>
      <c r="U79" s="226"/>
      <c r="V79" s="226"/>
      <c r="W79" s="226"/>
      <c r="X79" s="226"/>
      <c r="Y79" s="226"/>
      <c r="Z79" s="215"/>
      <c r="AA79" s="215"/>
      <c r="AB79" s="215"/>
      <c r="AC79" s="215"/>
      <c r="AD79" s="215"/>
      <c r="AE79" s="215"/>
      <c r="AF79" s="215"/>
      <c r="AG79" s="215" t="s">
        <v>156</v>
      </c>
      <c r="AH79" s="215">
        <v>0</v>
      </c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x14ac:dyDescent="0.25">
      <c r="A80" s="233" t="s">
        <v>143</v>
      </c>
      <c r="B80" s="234" t="s">
        <v>75</v>
      </c>
      <c r="C80" s="260" t="s">
        <v>76</v>
      </c>
      <c r="D80" s="235"/>
      <c r="E80" s="236"/>
      <c r="F80" s="237"/>
      <c r="G80" s="237">
        <f>SUMIF(AG81:AG83,"&lt;&gt;NOR",G81:G83)</f>
        <v>0</v>
      </c>
      <c r="H80" s="237"/>
      <c r="I80" s="237">
        <f>SUM(I81:I83)</f>
        <v>0</v>
      </c>
      <c r="J80" s="237"/>
      <c r="K80" s="237">
        <f>SUM(K81:K83)</f>
        <v>0</v>
      </c>
      <c r="L80" s="237"/>
      <c r="M80" s="237">
        <f>SUM(M81:M83)</f>
        <v>0</v>
      </c>
      <c r="N80" s="236"/>
      <c r="O80" s="236">
        <f>SUM(O81:O83)</f>
        <v>0.01</v>
      </c>
      <c r="P80" s="236"/>
      <c r="Q80" s="236">
        <f>SUM(Q81:Q83)</f>
        <v>0</v>
      </c>
      <c r="R80" s="237"/>
      <c r="S80" s="237"/>
      <c r="T80" s="238"/>
      <c r="U80" s="232"/>
      <c r="V80" s="232">
        <f>SUM(V81:V83)</f>
        <v>2.4500000000000002</v>
      </c>
      <c r="W80" s="232"/>
      <c r="X80" s="232"/>
      <c r="Y80" s="232"/>
      <c r="AG80" t="s">
        <v>144</v>
      </c>
    </row>
    <row r="81" spans="1:60" outlineLevel="1" x14ac:dyDescent="0.25">
      <c r="A81" s="248">
        <v>25</v>
      </c>
      <c r="B81" s="249" t="s">
        <v>254</v>
      </c>
      <c r="C81" s="265" t="s">
        <v>255</v>
      </c>
      <c r="D81" s="250" t="s">
        <v>198</v>
      </c>
      <c r="E81" s="251">
        <v>49</v>
      </c>
      <c r="F81" s="252"/>
      <c r="G81" s="253">
        <f>ROUND(E81*F81,2)</f>
        <v>0</v>
      </c>
      <c r="H81" s="252"/>
      <c r="I81" s="253">
        <f>ROUND(E81*H81,2)</f>
        <v>0</v>
      </c>
      <c r="J81" s="252"/>
      <c r="K81" s="253">
        <f>ROUND(E81*J81,2)</f>
        <v>0</v>
      </c>
      <c r="L81" s="253">
        <v>21</v>
      </c>
      <c r="M81" s="253">
        <f>G81*(1+L81/100)</f>
        <v>0</v>
      </c>
      <c r="N81" s="251">
        <v>0</v>
      </c>
      <c r="O81" s="251">
        <f>ROUND(E81*N81,2)</f>
        <v>0</v>
      </c>
      <c r="P81" s="251">
        <v>0</v>
      </c>
      <c r="Q81" s="251">
        <f>ROUND(E81*P81,2)</f>
        <v>0</v>
      </c>
      <c r="R81" s="253"/>
      <c r="S81" s="253" t="s">
        <v>149</v>
      </c>
      <c r="T81" s="254" t="s">
        <v>149</v>
      </c>
      <c r="U81" s="226">
        <v>0.05</v>
      </c>
      <c r="V81" s="226">
        <f>ROUND(E81*U81,2)</f>
        <v>2.4500000000000002</v>
      </c>
      <c r="W81" s="226"/>
      <c r="X81" s="226" t="s">
        <v>150</v>
      </c>
      <c r="Y81" s="226" t="s">
        <v>151</v>
      </c>
      <c r="Z81" s="215"/>
      <c r="AA81" s="215"/>
      <c r="AB81" s="215"/>
      <c r="AC81" s="215"/>
      <c r="AD81" s="215"/>
      <c r="AE81" s="215"/>
      <c r="AF81" s="215"/>
      <c r="AG81" s="215" t="s">
        <v>152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ht="30.6" outlineLevel="1" x14ac:dyDescent="0.25">
      <c r="A82" s="240">
        <v>26</v>
      </c>
      <c r="B82" s="241" t="s">
        <v>256</v>
      </c>
      <c r="C82" s="261" t="s">
        <v>257</v>
      </c>
      <c r="D82" s="242" t="s">
        <v>198</v>
      </c>
      <c r="E82" s="243">
        <v>53.9</v>
      </c>
      <c r="F82" s="244"/>
      <c r="G82" s="245">
        <f>ROUND(E82*F82,2)</f>
        <v>0</v>
      </c>
      <c r="H82" s="244"/>
      <c r="I82" s="245">
        <f>ROUND(E82*H82,2)</f>
        <v>0</v>
      </c>
      <c r="J82" s="244"/>
      <c r="K82" s="245">
        <f>ROUND(E82*J82,2)</f>
        <v>0</v>
      </c>
      <c r="L82" s="245">
        <v>21</v>
      </c>
      <c r="M82" s="245">
        <f>G82*(1+L82/100)</f>
        <v>0</v>
      </c>
      <c r="N82" s="243">
        <v>1.6000000000000001E-4</v>
      </c>
      <c r="O82" s="243">
        <f>ROUND(E82*N82,2)</f>
        <v>0.01</v>
      </c>
      <c r="P82" s="243">
        <v>0</v>
      </c>
      <c r="Q82" s="243">
        <f>ROUND(E82*P82,2)</f>
        <v>0</v>
      </c>
      <c r="R82" s="245" t="s">
        <v>185</v>
      </c>
      <c r="S82" s="245" t="s">
        <v>149</v>
      </c>
      <c r="T82" s="246" t="s">
        <v>149</v>
      </c>
      <c r="U82" s="226">
        <v>0</v>
      </c>
      <c r="V82" s="226">
        <f>ROUND(E82*U82,2)</f>
        <v>0</v>
      </c>
      <c r="W82" s="226"/>
      <c r="X82" s="226" t="s">
        <v>186</v>
      </c>
      <c r="Y82" s="226" t="s">
        <v>151</v>
      </c>
      <c r="Z82" s="215"/>
      <c r="AA82" s="215"/>
      <c r="AB82" s="215"/>
      <c r="AC82" s="215"/>
      <c r="AD82" s="215"/>
      <c r="AE82" s="215"/>
      <c r="AF82" s="215"/>
      <c r="AG82" s="215" t="s">
        <v>187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2" x14ac:dyDescent="0.25">
      <c r="A83" s="222"/>
      <c r="B83" s="223"/>
      <c r="C83" s="263" t="s">
        <v>258</v>
      </c>
      <c r="D83" s="228"/>
      <c r="E83" s="229">
        <v>53.9</v>
      </c>
      <c r="F83" s="226"/>
      <c r="G83" s="226"/>
      <c r="H83" s="226"/>
      <c r="I83" s="226"/>
      <c r="J83" s="226"/>
      <c r="K83" s="226"/>
      <c r="L83" s="226"/>
      <c r="M83" s="226"/>
      <c r="N83" s="225"/>
      <c r="O83" s="225"/>
      <c r="P83" s="225"/>
      <c r="Q83" s="225"/>
      <c r="R83" s="226"/>
      <c r="S83" s="226"/>
      <c r="T83" s="226"/>
      <c r="U83" s="226"/>
      <c r="V83" s="226"/>
      <c r="W83" s="226"/>
      <c r="X83" s="226"/>
      <c r="Y83" s="226"/>
      <c r="Z83" s="215"/>
      <c r="AA83" s="215"/>
      <c r="AB83" s="215"/>
      <c r="AC83" s="215"/>
      <c r="AD83" s="215"/>
      <c r="AE83" s="215"/>
      <c r="AF83" s="215"/>
      <c r="AG83" s="215" t="s">
        <v>156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x14ac:dyDescent="0.25">
      <c r="A84" s="233" t="s">
        <v>143</v>
      </c>
      <c r="B84" s="234" t="s">
        <v>77</v>
      </c>
      <c r="C84" s="260" t="s">
        <v>78</v>
      </c>
      <c r="D84" s="235"/>
      <c r="E84" s="236"/>
      <c r="F84" s="237"/>
      <c r="G84" s="237">
        <f>SUMIF(AG85:AG87,"&lt;&gt;NOR",G85:G87)</f>
        <v>0</v>
      </c>
      <c r="H84" s="237"/>
      <c r="I84" s="237">
        <f>SUM(I85:I87)</f>
        <v>0</v>
      </c>
      <c r="J84" s="237"/>
      <c r="K84" s="237">
        <f>SUM(K85:K87)</f>
        <v>0</v>
      </c>
      <c r="L84" s="237"/>
      <c r="M84" s="237">
        <f>SUM(M85:M87)</f>
        <v>0</v>
      </c>
      <c r="N84" s="236"/>
      <c r="O84" s="236">
        <f>SUM(O85:O87)</f>
        <v>0</v>
      </c>
      <c r="P84" s="236"/>
      <c r="Q84" s="236">
        <f>SUM(Q85:Q87)</f>
        <v>0</v>
      </c>
      <c r="R84" s="237"/>
      <c r="S84" s="237"/>
      <c r="T84" s="238"/>
      <c r="U84" s="232"/>
      <c r="V84" s="232">
        <f>SUM(V85:V87)</f>
        <v>0.5</v>
      </c>
      <c r="W84" s="232"/>
      <c r="X84" s="232"/>
      <c r="Y84" s="232"/>
      <c r="AG84" t="s">
        <v>144</v>
      </c>
    </row>
    <row r="85" spans="1:60" outlineLevel="1" x14ac:dyDescent="0.25">
      <c r="A85" s="248">
        <v>27</v>
      </c>
      <c r="B85" s="249" t="s">
        <v>259</v>
      </c>
      <c r="C85" s="265" t="s">
        <v>260</v>
      </c>
      <c r="D85" s="250" t="s">
        <v>261</v>
      </c>
      <c r="E85" s="251">
        <v>2</v>
      </c>
      <c r="F85" s="252"/>
      <c r="G85" s="253">
        <f>ROUND(E85*F85,2)</f>
        <v>0</v>
      </c>
      <c r="H85" s="252"/>
      <c r="I85" s="253">
        <f>ROUND(E85*H85,2)</f>
        <v>0</v>
      </c>
      <c r="J85" s="252"/>
      <c r="K85" s="253">
        <f>ROUND(E85*J85,2)</f>
        <v>0</v>
      </c>
      <c r="L85" s="253">
        <v>21</v>
      </c>
      <c r="M85" s="253">
        <f>G85*(1+L85/100)</f>
        <v>0</v>
      </c>
      <c r="N85" s="251">
        <v>4.0000000000000003E-5</v>
      </c>
      <c r="O85" s="251">
        <f>ROUND(E85*N85,2)</f>
        <v>0</v>
      </c>
      <c r="P85" s="251">
        <v>0</v>
      </c>
      <c r="Q85" s="251">
        <f>ROUND(E85*P85,2)</f>
        <v>0</v>
      </c>
      <c r="R85" s="253" t="s">
        <v>209</v>
      </c>
      <c r="S85" s="253" t="s">
        <v>149</v>
      </c>
      <c r="T85" s="254" t="s">
        <v>149</v>
      </c>
      <c r="U85" s="226">
        <v>0.25</v>
      </c>
      <c r="V85" s="226">
        <f>ROUND(E85*U85,2)</f>
        <v>0.5</v>
      </c>
      <c r="W85" s="226"/>
      <c r="X85" s="226" t="s">
        <v>150</v>
      </c>
      <c r="Y85" s="226" t="s">
        <v>151</v>
      </c>
      <c r="Z85" s="215"/>
      <c r="AA85" s="215"/>
      <c r="AB85" s="215"/>
      <c r="AC85" s="215"/>
      <c r="AD85" s="215"/>
      <c r="AE85" s="215"/>
      <c r="AF85" s="215"/>
      <c r="AG85" s="215" t="s">
        <v>152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5">
      <c r="A86" s="248">
        <v>28</v>
      </c>
      <c r="B86" s="249" t="s">
        <v>262</v>
      </c>
      <c r="C86" s="265" t="s">
        <v>263</v>
      </c>
      <c r="D86" s="250" t="s">
        <v>261</v>
      </c>
      <c r="E86" s="251">
        <v>1</v>
      </c>
      <c r="F86" s="252"/>
      <c r="G86" s="253">
        <f>ROUND(E86*F86,2)</f>
        <v>0</v>
      </c>
      <c r="H86" s="252"/>
      <c r="I86" s="253">
        <f>ROUND(E86*H86,2)</f>
        <v>0</v>
      </c>
      <c r="J86" s="252"/>
      <c r="K86" s="253">
        <f>ROUND(E86*J86,2)</f>
        <v>0</v>
      </c>
      <c r="L86" s="253">
        <v>21</v>
      </c>
      <c r="M86" s="253">
        <f>G86*(1+L86/100)</f>
        <v>0</v>
      </c>
      <c r="N86" s="251">
        <v>0</v>
      </c>
      <c r="O86" s="251">
        <f>ROUND(E86*N86,2)</f>
        <v>0</v>
      </c>
      <c r="P86" s="251">
        <v>0</v>
      </c>
      <c r="Q86" s="251">
        <f>ROUND(E86*P86,2)</f>
        <v>0</v>
      </c>
      <c r="R86" s="253"/>
      <c r="S86" s="253" t="s">
        <v>251</v>
      </c>
      <c r="T86" s="254" t="s">
        <v>218</v>
      </c>
      <c r="U86" s="226">
        <v>0</v>
      </c>
      <c r="V86" s="226">
        <f>ROUND(E86*U86,2)</f>
        <v>0</v>
      </c>
      <c r="W86" s="226"/>
      <c r="X86" s="226" t="s">
        <v>150</v>
      </c>
      <c r="Y86" s="226" t="s">
        <v>151</v>
      </c>
      <c r="Z86" s="215"/>
      <c r="AA86" s="215"/>
      <c r="AB86" s="215"/>
      <c r="AC86" s="215"/>
      <c r="AD86" s="215"/>
      <c r="AE86" s="215"/>
      <c r="AF86" s="215"/>
      <c r="AG86" s="215" t="s">
        <v>152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5">
      <c r="A87" s="248">
        <v>29</v>
      </c>
      <c r="B87" s="249" t="s">
        <v>264</v>
      </c>
      <c r="C87" s="265" t="s">
        <v>265</v>
      </c>
      <c r="D87" s="250" t="s">
        <v>261</v>
      </c>
      <c r="E87" s="251">
        <v>1</v>
      </c>
      <c r="F87" s="252"/>
      <c r="G87" s="253">
        <f>ROUND(E87*F87,2)</f>
        <v>0</v>
      </c>
      <c r="H87" s="252"/>
      <c r="I87" s="253">
        <f>ROUND(E87*H87,2)</f>
        <v>0</v>
      </c>
      <c r="J87" s="252"/>
      <c r="K87" s="253">
        <f>ROUND(E87*J87,2)</f>
        <v>0</v>
      </c>
      <c r="L87" s="253">
        <v>21</v>
      </c>
      <c r="M87" s="253">
        <f>G87*(1+L87/100)</f>
        <v>0</v>
      </c>
      <c r="N87" s="251">
        <v>0</v>
      </c>
      <c r="O87" s="251">
        <f>ROUND(E87*N87,2)</f>
        <v>0</v>
      </c>
      <c r="P87" s="251">
        <v>0</v>
      </c>
      <c r="Q87" s="251">
        <f>ROUND(E87*P87,2)</f>
        <v>0</v>
      </c>
      <c r="R87" s="253"/>
      <c r="S87" s="253" t="s">
        <v>251</v>
      </c>
      <c r="T87" s="254" t="s">
        <v>218</v>
      </c>
      <c r="U87" s="226">
        <v>0</v>
      </c>
      <c r="V87" s="226">
        <f>ROUND(E87*U87,2)</f>
        <v>0</v>
      </c>
      <c r="W87" s="226"/>
      <c r="X87" s="226" t="s">
        <v>150</v>
      </c>
      <c r="Y87" s="226" t="s">
        <v>151</v>
      </c>
      <c r="Z87" s="215"/>
      <c r="AA87" s="215"/>
      <c r="AB87" s="215"/>
      <c r="AC87" s="215"/>
      <c r="AD87" s="215"/>
      <c r="AE87" s="215"/>
      <c r="AF87" s="215"/>
      <c r="AG87" s="215" t="s">
        <v>152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x14ac:dyDescent="0.25">
      <c r="A88" s="233" t="s">
        <v>143</v>
      </c>
      <c r="B88" s="234" t="s">
        <v>79</v>
      </c>
      <c r="C88" s="260" t="s">
        <v>80</v>
      </c>
      <c r="D88" s="235"/>
      <c r="E88" s="236"/>
      <c r="F88" s="237"/>
      <c r="G88" s="237">
        <f>SUMIF(AG89:AG112,"&lt;&gt;NOR",G89:G112)</f>
        <v>0</v>
      </c>
      <c r="H88" s="237"/>
      <c r="I88" s="237">
        <f>SUM(I89:I112)</f>
        <v>0</v>
      </c>
      <c r="J88" s="237"/>
      <c r="K88" s="237">
        <f>SUM(K89:K112)</f>
        <v>0</v>
      </c>
      <c r="L88" s="237"/>
      <c r="M88" s="237">
        <f>SUM(M89:M112)</f>
        <v>0</v>
      </c>
      <c r="N88" s="236"/>
      <c r="O88" s="236">
        <f>SUM(O89:O112)</f>
        <v>0.02</v>
      </c>
      <c r="P88" s="236"/>
      <c r="Q88" s="236">
        <f>SUM(Q89:Q112)</f>
        <v>42.47</v>
      </c>
      <c r="R88" s="237"/>
      <c r="S88" s="237"/>
      <c r="T88" s="238"/>
      <c r="U88" s="232"/>
      <c r="V88" s="232">
        <f>SUM(V89:V112)</f>
        <v>252.02999999999997</v>
      </c>
      <c r="W88" s="232"/>
      <c r="X88" s="232"/>
      <c r="Y88" s="232"/>
      <c r="AG88" t="s">
        <v>144</v>
      </c>
    </row>
    <row r="89" spans="1:60" outlineLevel="1" x14ac:dyDescent="0.25">
      <c r="A89" s="240">
        <v>30</v>
      </c>
      <c r="B89" s="241" t="s">
        <v>266</v>
      </c>
      <c r="C89" s="261" t="s">
        <v>267</v>
      </c>
      <c r="D89" s="242" t="s">
        <v>147</v>
      </c>
      <c r="E89" s="243">
        <v>0.14782999999999999</v>
      </c>
      <c r="F89" s="244"/>
      <c r="G89" s="245">
        <f>ROUND(E89*F89,2)</f>
        <v>0</v>
      </c>
      <c r="H89" s="244"/>
      <c r="I89" s="245">
        <f>ROUND(E89*H89,2)</f>
        <v>0</v>
      </c>
      <c r="J89" s="244"/>
      <c r="K89" s="245">
        <f>ROUND(E89*J89,2)</f>
        <v>0</v>
      </c>
      <c r="L89" s="245">
        <v>21</v>
      </c>
      <c r="M89" s="245">
        <f>G89*(1+L89/100)</f>
        <v>0</v>
      </c>
      <c r="N89" s="243">
        <v>0</v>
      </c>
      <c r="O89" s="243">
        <f>ROUND(E89*N89,2)</f>
        <v>0</v>
      </c>
      <c r="P89" s="243">
        <v>2.5</v>
      </c>
      <c r="Q89" s="243">
        <f>ROUND(E89*P89,2)</f>
        <v>0.37</v>
      </c>
      <c r="R89" s="245" t="s">
        <v>268</v>
      </c>
      <c r="S89" s="245" t="s">
        <v>149</v>
      </c>
      <c r="T89" s="246" t="s">
        <v>149</v>
      </c>
      <c r="U89" s="226">
        <v>1.8240000000000001</v>
      </c>
      <c r="V89" s="226">
        <f>ROUND(E89*U89,2)</f>
        <v>0.27</v>
      </c>
      <c r="W89" s="226"/>
      <c r="X89" s="226" t="s">
        <v>150</v>
      </c>
      <c r="Y89" s="226" t="s">
        <v>151</v>
      </c>
      <c r="Z89" s="215"/>
      <c r="AA89" s="215"/>
      <c r="AB89" s="215"/>
      <c r="AC89" s="215"/>
      <c r="AD89" s="215"/>
      <c r="AE89" s="215"/>
      <c r="AF89" s="215"/>
      <c r="AG89" s="215" t="s">
        <v>152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2" x14ac:dyDescent="0.25">
      <c r="A90" s="222"/>
      <c r="B90" s="223"/>
      <c r="C90" s="262" t="s">
        <v>269</v>
      </c>
      <c r="D90" s="247"/>
      <c r="E90" s="247"/>
      <c r="F90" s="247"/>
      <c r="G90" s="247"/>
      <c r="H90" s="226"/>
      <c r="I90" s="226"/>
      <c r="J90" s="226"/>
      <c r="K90" s="226"/>
      <c r="L90" s="226"/>
      <c r="M90" s="226"/>
      <c r="N90" s="225"/>
      <c r="O90" s="225"/>
      <c r="P90" s="225"/>
      <c r="Q90" s="225"/>
      <c r="R90" s="226"/>
      <c r="S90" s="226"/>
      <c r="T90" s="226"/>
      <c r="U90" s="226"/>
      <c r="V90" s="226"/>
      <c r="W90" s="226"/>
      <c r="X90" s="226"/>
      <c r="Y90" s="226"/>
      <c r="Z90" s="215"/>
      <c r="AA90" s="215"/>
      <c r="AB90" s="215"/>
      <c r="AC90" s="215"/>
      <c r="AD90" s="215"/>
      <c r="AE90" s="215"/>
      <c r="AF90" s="215"/>
      <c r="AG90" s="215" t="s">
        <v>154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2" x14ac:dyDescent="0.25">
      <c r="A91" s="222"/>
      <c r="B91" s="223"/>
      <c r="C91" s="263" t="s">
        <v>270</v>
      </c>
      <c r="D91" s="228"/>
      <c r="E91" s="229">
        <v>0.14782999999999999</v>
      </c>
      <c r="F91" s="226"/>
      <c r="G91" s="226"/>
      <c r="H91" s="226"/>
      <c r="I91" s="226"/>
      <c r="J91" s="226"/>
      <c r="K91" s="226"/>
      <c r="L91" s="226"/>
      <c r="M91" s="226"/>
      <c r="N91" s="225"/>
      <c r="O91" s="225"/>
      <c r="P91" s="225"/>
      <c r="Q91" s="225"/>
      <c r="R91" s="226"/>
      <c r="S91" s="226"/>
      <c r="T91" s="226"/>
      <c r="U91" s="226"/>
      <c r="V91" s="226"/>
      <c r="W91" s="226"/>
      <c r="X91" s="226"/>
      <c r="Y91" s="226"/>
      <c r="Z91" s="215"/>
      <c r="AA91" s="215"/>
      <c r="AB91" s="215"/>
      <c r="AC91" s="215"/>
      <c r="AD91" s="215"/>
      <c r="AE91" s="215"/>
      <c r="AF91" s="215"/>
      <c r="AG91" s="215" t="s">
        <v>156</v>
      </c>
      <c r="AH91" s="215">
        <v>0</v>
      </c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ht="20.399999999999999" outlineLevel="1" x14ac:dyDescent="0.25">
      <c r="A92" s="240">
        <v>31</v>
      </c>
      <c r="B92" s="241" t="s">
        <v>271</v>
      </c>
      <c r="C92" s="261" t="s">
        <v>272</v>
      </c>
      <c r="D92" s="242" t="s">
        <v>147</v>
      </c>
      <c r="E92" s="243">
        <v>6.1600000000000002E-2</v>
      </c>
      <c r="F92" s="244"/>
      <c r="G92" s="245">
        <f>ROUND(E92*F92,2)</f>
        <v>0</v>
      </c>
      <c r="H92" s="244"/>
      <c r="I92" s="245">
        <f>ROUND(E92*H92,2)</f>
        <v>0</v>
      </c>
      <c r="J92" s="244"/>
      <c r="K92" s="245">
        <f>ROUND(E92*J92,2)</f>
        <v>0</v>
      </c>
      <c r="L92" s="245">
        <v>21</v>
      </c>
      <c r="M92" s="245">
        <f>G92*(1+L92/100)</f>
        <v>0</v>
      </c>
      <c r="N92" s="243">
        <v>0</v>
      </c>
      <c r="O92" s="243">
        <f>ROUND(E92*N92,2)</f>
        <v>0</v>
      </c>
      <c r="P92" s="243">
        <v>2.2000000000000002</v>
      </c>
      <c r="Q92" s="243">
        <f>ROUND(E92*P92,2)</f>
        <v>0.14000000000000001</v>
      </c>
      <c r="R92" s="245" t="s">
        <v>268</v>
      </c>
      <c r="S92" s="245" t="s">
        <v>149</v>
      </c>
      <c r="T92" s="246" t="s">
        <v>149</v>
      </c>
      <c r="U92" s="226">
        <v>12.56</v>
      </c>
      <c r="V92" s="226">
        <f>ROUND(E92*U92,2)</f>
        <v>0.77</v>
      </c>
      <c r="W92" s="226"/>
      <c r="X92" s="226" t="s">
        <v>150</v>
      </c>
      <c r="Y92" s="226" t="s">
        <v>151</v>
      </c>
      <c r="Z92" s="215"/>
      <c r="AA92" s="215"/>
      <c r="AB92" s="215"/>
      <c r="AC92" s="215"/>
      <c r="AD92" s="215"/>
      <c r="AE92" s="215"/>
      <c r="AF92" s="215"/>
      <c r="AG92" s="215" t="s">
        <v>152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2" x14ac:dyDescent="0.25">
      <c r="A93" s="222"/>
      <c r="B93" s="223"/>
      <c r="C93" s="263" t="s">
        <v>273</v>
      </c>
      <c r="D93" s="228"/>
      <c r="E93" s="229">
        <v>6.1600000000000002E-2</v>
      </c>
      <c r="F93" s="226"/>
      <c r="G93" s="226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5"/>
      <c r="AA93" s="215"/>
      <c r="AB93" s="215"/>
      <c r="AC93" s="215"/>
      <c r="AD93" s="215"/>
      <c r="AE93" s="215"/>
      <c r="AF93" s="215"/>
      <c r="AG93" s="215" t="s">
        <v>156</v>
      </c>
      <c r="AH93" s="215">
        <v>0</v>
      </c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ht="20.399999999999999" outlineLevel="1" x14ac:dyDescent="0.25">
      <c r="A94" s="240">
        <v>32</v>
      </c>
      <c r="B94" s="241" t="s">
        <v>274</v>
      </c>
      <c r="C94" s="261" t="s">
        <v>275</v>
      </c>
      <c r="D94" s="242" t="s">
        <v>147</v>
      </c>
      <c r="E94" s="243">
        <v>4.7160000000000002</v>
      </c>
      <c r="F94" s="244"/>
      <c r="G94" s="245">
        <f>ROUND(E94*F94,2)</f>
        <v>0</v>
      </c>
      <c r="H94" s="244"/>
      <c r="I94" s="245">
        <f>ROUND(E94*H94,2)</f>
        <v>0</v>
      </c>
      <c r="J94" s="244"/>
      <c r="K94" s="245">
        <f>ROUND(E94*J94,2)</f>
        <v>0</v>
      </c>
      <c r="L94" s="245">
        <v>21</v>
      </c>
      <c r="M94" s="245">
        <f>G94*(1+L94/100)</f>
        <v>0</v>
      </c>
      <c r="N94" s="243">
        <v>0</v>
      </c>
      <c r="O94" s="243">
        <f>ROUND(E94*N94,2)</f>
        <v>0</v>
      </c>
      <c r="P94" s="243">
        <v>2.2000000000000002</v>
      </c>
      <c r="Q94" s="243">
        <f>ROUND(E94*P94,2)</f>
        <v>10.38</v>
      </c>
      <c r="R94" s="245" t="s">
        <v>268</v>
      </c>
      <c r="S94" s="245" t="s">
        <v>149</v>
      </c>
      <c r="T94" s="246" t="s">
        <v>149</v>
      </c>
      <c r="U94" s="226">
        <v>11.05</v>
      </c>
      <c r="V94" s="226">
        <f>ROUND(E94*U94,2)</f>
        <v>52.11</v>
      </c>
      <c r="W94" s="226"/>
      <c r="X94" s="226" t="s">
        <v>150</v>
      </c>
      <c r="Y94" s="226" t="s">
        <v>151</v>
      </c>
      <c r="Z94" s="215"/>
      <c r="AA94" s="215"/>
      <c r="AB94" s="215"/>
      <c r="AC94" s="215"/>
      <c r="AD94" s="215"/>
      <c r="AE94" s="215"/>
      <c r="AF94" s="215"/>
      <c r="AG94" s="215" t="s">
        <v>152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2" x14ac:dyDescent="0.25">
      <c r="A95" s="222"/>
      <c r="B95" s="223"/>
      <c r="C95" s="263" t="s">
        <v>276</v>
      </c>
      <c r="D95" s="228"/>
      <c r="E95" s="229">
        <v>3.7675000000000001</v>
      </c>
      <c r="F95" s="226"/>
      <c r="G95" s="226"/>
      <c r="H95" s="226"/>
      <c r="I95" s="226"/>
      <c r="J95" s="226"/>
      <c r="K95" s="226"/>
      <c r="L95" s="226"/>
      <c r="M95" s="226"/>
      <c r="N95" s="225"/>
      <c r="O95" s="225"/>
      <c r="P95" s="225"/>
      <c r="Q95" s="225"/>
      <c r="R95" s="226"/>
      <c r="S95" s="226"/>
      <c r="T95" s="226"/>
      <c r="U95" s="226"/>
      <c r="V95" s="226"/>
      <c r="W95" s="226"/>
      <c r="X95" s="226"/>
      <c r="Y95" s="226"/>
      <c r="Z95" s="215"/>
      <c r="AA95" s="215"/>
      <c r="AB95" s="215"/>
      <c r="AC95" s="215"/>
      <c r="AD95" s="215"/>
      <c r="AE95" s="215"/>
      <c r="AF95" s="215"/>
      <c r="AG95" s="215" t="s">
        <v>156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3" x14ac:dyDescent="0.25">
      <c r="A96" s="222"/>
      <c r="B96" s="223"/>
      <c r="C96" s="263" t="s">
        <v>277</v>
      </c>
      <c r="D96" s="228"/>
      <c r="E96" s="229">
        <v>0.94850000000000001</v>
      </c>
      <c r="F96" s="226"/>
      <c r="G96" s="226"/>
      <c r="H96" s="226"/>
      <c r="I96" s="226"/>
      <c r="J96" s="226"/>
      <c r="K96" s="226"/>
      <c r="L96" s="226"/>
      <c r="M96" s="226"/>
      <c r="N96" s="225"/>
      <c r="O96" s="225"/>
      <c r="P96" s="225"/>
      <c r="Q96" s="225"/>
      <c r="R96" s="226"/>
      <c r="S96" s="226"/>
      <c r="T96" s="226"/>
      <c r="U96" s="226"/>
      <c r="V96" s="226"/>
      <c r="W96" s="226"/>
      <c r="X96" s="226"/>
      <c r="Y96" s="226"/>
      <c r="Z96" s="215"/>
      <c r="AA96" s="215"/>
      <c r="AB96" s="215"/>
      <c r="AC96" s="215"/>
      <c r="AD96" s="215"/>
      <c r="AE96" s="215"/>
      <c r="AF96" s="215"/>
      <c r="AG96" s="215" t="s">
        <v>156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ht="20.399999999999999" outlineLevel="1" x14ac:dyDescent="0.25">
      <c r="A97" s="240">
        <v>33</v>
      </c>
      <c r="B97" s="241" t="s">
        <v>278</v>
      </c>
      <c r="C97" s="261" t="s">
        <v>275</v>
      </c>
      <c r="D97" s="242" t="s">
        <v>147</v>
      </c>
      <c r="E97" s="243">
        <v>9.4320000000000004</v>
      </c>
      <c r="F97" s="244"/>
      <c r="G97" s="245">
        <f>ROUND(E97*F97,2)</f>
        <v>0</v>
      </c>
      <c r="H97" s="244"/>
      <c r="I97" s="245">
        <f>ROUND(E97*H97,2)</f>
        <v>0</v>
      </c>
      <c r="J97" s="244"/>
      <c r="K97" s="245">
        <f>ROUND(E97*J97,2)</f>
        <v>0</v>
      </c>
      <c r="L97" s="245">
        <v>21</v>
      </c>
      <c r="M97" s="245">
        <f>G97*(1+L97/100)</f>
        <v>0</v>
      </c>
      <c r="N97" s="243">
        <v>0</v>
      </c>
      <c r="O97" s="243">
        <f>ROUND(E97*N97,2)</f>
        <v>0</v>
      </c>
      <c r="P97" s="243">
        <v>2.2000000000000002</v>
      </c>
      <c r="Q97" s="243">
        <f>ROUND(E97*P97,2)</f>
        <v>20.75</v>
      </c>
      <c r="R97" s="245" t="s">
        <v>268</v>
      </c>
      <c r="S97" s="245" t="s">
        <v>149</v>
      </c>
      <c r="T97" s="246" t="s">
        <v>149</v>
      </c>
      <c r="U97" s="226">
        <v>10.67</v>
      </c>
      <c r="V97" s="226">
        <f>ROUND(E97*U97,2)</f>
        <v>100.64</v>
      </c>
      <c r="W97" s="226"/>
      <c r="X97" s="226" t="s">
        <v>150</v>
      </c>
      <c r="Y97" s="226" t="s">
        <v>151</v>
      </c>
      <c r="Z97" s="215"/>
      <c r="AA97" s="215"/>
      <c r="AB97" s="215"/>
      <c r="AC97" s="215"/>
      <c r="AD97" s="215"/>
      <c r="AE97" s="215"/>
      <c r="AF97" s="215"/>
      <c r="AG97" s="215" t="s">
        <v>152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5">
      <c r="A98" s="222"/>
      <c r="B98" s="223"/>
      <c r="C98" s="263" t="s">
        <v>279</v>
      </c>
      <c r="D98" s="228"/>
      <c r="E98" s="229">
        <v>7.5350000000000001</v>
      </c>
      <c r="F98" s="226"/>
      <c r="G98" s="226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26"/>
      <c r="Z98" s="215"/>
      <c r="AA98" s="215"/>
      <c r="AB98" s="215"/>
      <c r="AC98" s="215"/>
      <c r="AD98" s="215"/>
      <c r="AE98" s="215"/>
      <c r="AF98" s="215"/>
      <c r="AG98" s="215" t="s">
        <v>156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3" x14ac:dyDescent="0.25">
      <c r="A99" s="222"/>
      <c r="B99" s="223"/>
      <c r="C99" s="263" t="s">
        <v>280</v>
      </c>
      <c r="D99" s="228"/>
      <c r="E99" s="229">
        <v>1.897</v>
      </c>
      <c r="F99" s="226"/>
      <c r="G99" s="226"/>
      <c r="H99" s="226"/>
      <c r="I99" s="226"/>
      <c r="J99" s="226"/>
      <c r="K99" s="226"/>
      <c r="L99" s="226"/>
      <c r="M99" s="226"/>
      <c r="N99" s="225"/>
      <c r="O99" s="225"/>
      <c r="P99" s="225"/>
      <c r="Q99" s="225"/>
      <c r="R99" s="226"/>
      <c r="S99" s="226"/>
      <c r="T99" s="226"/>
      <c r="U99" s="226"/>
      <c r="V99" s="226"/>
      <c r="W99" s="226"/>
      <c r="X99" s="226"/>
      <c r="Y99" s="226"/>
      <c r="Z99" s="215"/>
      <c r="AA99" s="215"/>
      <c r="AB99" s="215"/>
      <c r="AC99" s="215"/>
      <c r="AD99" s="215"/>
      <c r="AE99" s="215"/>
      <c r="AF99" s="215"/>
      <c r="AG99" s="215" t="s">
        <v>156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5">
      <c r="A100" s="240">
        <v>34</v>
      </c>
      <c r="B100" s="241" t="s">
        <v>281</v>
      </c>
      <c r="C100" s="261" t="s">
        <v>282</v>
      </c>
      <c r="D100" s="242" t="s">
        <v>198</v>
      </c>
      <c r="E100" s="243">
        <v>1.7</v>
      </c>
      <c r="F100" s="244"/>
      <c r="G100" s="245">
        <f>ROUND(E100*F100,2)</f>
        <v>0</v>
      </c>
      <c r="H100" s="244"/>
      <c r="I100" s="245">
        <f>ROUND(E100*H100,2)</f>
        <v>0</v>
      </c>
      <c r="J100" s="244"/>
      <c r="K100" s="245">
        <f>ROUND(E100*J100,2)</f>
        <v>0</v>
      </c>
      <c r="L100" s="245">
        <v>21</v>
      </c>
      <c r="M100" s="245">
        <f>G100*(1+L100/100)</f>
        <v>0</v>
      </c>
      <c r="N100" s="243">
        <v>1.6299999999999999E-3</v>
      </c>
      <c r="O100" s="243">
        <f>ROUND(E100*N100,2)</f>
        <v>0</v>
      </c>
      <c r="P100" s="243">
        <v>2.3900000000000001E-2</v>
      </c>
      <c r="Q100" s="243">
        <f>ROUND(E100*P100,2)</f>
        <v>0.04</v>
      </c>
      <c r="R100" s="245" t="s">
        <v>268</v>
      </c>
      <c r="S100" s="245" t="s">
        <v>149</v>
      </c>
      <c r="T100" s="246" t="s">
        <v>149</v>
      </c>
      <c r="U100" s="226">
        <v>3.5</v>
      </c>
      <c r="V100" s="226">
        <f>ROUND(E100*U100,2)</f>
        <v>5.95</v>
      </c>
      <c r="W100" s="226"/>
      <c r="X100" s="226" t="s">
        <v>150</v>
      </c>
      <c r="Y100" s="226" t="s">
        <v>151</v>
      </c>
      <c r="Z100" s="215"/>
      <c r="AA100" s="215"/>
      <c r="AB100" s="215"/>
      <c r="AC100" s="215"/>
      <c r="AD100" s="215"/>
      <c r="AE100" s="215"/>
      <c r="AF100" s="215"/>
      <c r="AG100" s="215" t="s">
        <v>152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2" x14ac:dyDescent="0.25">
      <c r="A101" s="222"/>
      <c r="B101" s="223"/>
      <c r="C101" s="263" t="s">
        <v>283</v>
      </c>
      <c r="D101" s="228"/>
      <c r="E101" s="229">
        <v>1.7</v>
      </c>
      <c r="F101" s="226"/>
      <c r="G101" s="226"/>
      <c r="H101" s="226"/>
      <c r="I101" s="226"/>
      <c r="J101" s="226"/>
      <c r="K101" s="226"/>
      <c r="L101" s="226"/>
      <c r="M101" s="226"/>
      <c r="N101" s="225"/>
      <c r="O101" s="225"/>
      <c r="P101" s="225"/>
      <c r="Q101" s="225"/>
      <c r="R101" s="226"/>
      <c r="S101" s="226"/>
      <c r="T101" s="226"/>
      <c r="U101" s="226"/>
      <c r="V101" s="226"/>
      <c r="W101" s="226"/>
      <c r="X101" s="226"/>
      <c r="Y101" s="226"/>
      <c r="Z101" s="215"/>
      <c r="AA101" s="215"/>
      <c r="AB101" s="215"/>
      <c r="AC101" s="215"/>
      <c r="AD101" s="215"/>
      <c r="AE101" s="215"/>
      <c r="AF101" s="215"/>
      <c r="AG101" s="215" t="s">
        <v>156</v>
      </c>
      <c r="AH101" s="215">
        <v>0</v>
      </c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5">
      <c r="A102" s="240">
        <v>35</v>
      </c>
      <c r="B102" s="241" t="s">
        <v>284</v>
      </c>
      <c r="C102" s="261" t="s">
        <v>285</v>
      </c>
      <c r="D102" s="242" t="s">
        <v>198</v>
      </c>
      <c r="E102" s="243">
        <v>5.58</v>
      </c>
      <c r="F102" s="244"/>
      <c r="G102" s="245">
        <f>ROUND(E102*F102,2)</f>
        <v>0</v>
      </c>
      <c r="H102" s="244"/>
      <c r="I102" s="245">
        <f>ROUND(E102*H102,2)</f>
        <v>0</v>
      </c>
      <c r="J102" s="244"/>
      <c r="K102" s="245">
        <f>ROUND(E102*J102,2)</f>
        <v>0</v>
      </c>
      <c r="L102" s="245">
        <v>21</v>
      </c>
      <c r="M102" s="245">
        <f>G102*(1+L102/100)</f>
        <v>0</v>
      </c>
      <c r="N102" s="243">
        <v>2.8500000000000001E-3</v>
      </c>
      <c r="O102" s="243">
        <f>ROUND(E102*N102,2)</f>
        <v>0.02</v>
      </c>
      <c r="P102" s="243">
        <v>5.6520000000000001E-2</v>
      </c>
      <c r="Q102" s="243">
        <f>ROUND(E102*P102,2)</f>
        <v>0.32</v>
      </c>
      <c r="R102" s="245" t="s">
        <v>268</v>
      </c>
      <c r="S102" s="245" t="s">
        <v>149</v>
      </c>
      <c r="T102" s="246" t="s">
        <v>149</v>
      </c>
      <c r="U102" s="226">
        <v>5.5</v>
      </c>
      <c r="V102" s="226">
        <f>ROUND(E102*U102,2)</f>
        <v>30.69</v>
      </c>
      <c r="W102" s="226"/>
      <c r="X102" s="226" t="s">
        <v>150</v>
      </c>
      <c r="Y102" s="226" t="s">
        <v>151</v>
      </c>
      <c r="Z102" s="215"/>
      <c r="AA102" s="215"/>
      <c r="AB102" s="215"/>
      <c r="AC102" s="215"/>
      <c r="AD102" s="215"/>
      <c r="AE102" s="215"/>
      <c r="AF102" s="215"/>
      <c r="AG102" s="215" t="s">
        <v>152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5">
      <c r="A103" s="222"/>
      <c r="B103" s="223"/>
      <c r="C103" s="263" t="s">
        <v>286</v>
      </c>
      <c r="D103" s="228"/>
      <c r="E103" s="229">
        <v>1.71</v>
      </c>
      <c r="F103" s="226"/>
      <c r="G103" s="226"/>
      <c r="H103" s="226"/>
      <c r="I103" s="226"/>
      <c r="J103" s="226"/>
      <c r="K103" s="226"/>
      <c r="L103" s="226"/>
      <c r="M103" s="226"/>
      <c r="N103" s="225"/>
      <c r="O103" s="225"/>
      <c r="P103" s="225"/>
      <c r="Q103" s="225"/>
      <c r="R103" s="226"/>
      <c r="S103" s="226"/>
      <c r="T103" s="226"/>
      <c r="U103" s="226"/>
      <c r="V103" s="226"/>
      <c r="W103" s="226"/>
      <c r="X103" s="226"/>
      <c r="Y103" s="226"/>
      <c r="Z103" s="215"/>
      <c r="AA103" s="215"/>
      <c r="AB103" s="215"/>
      <c r="AC103" s="215"/>
      <c r="AD103" s="215"/>
      <c r="AE103" s="215"/>
      <c r="AF103" s="215"/>
      <c r="AG103" s="215" t="s">
        <v>156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3" x14ac:dyDescent="0.25">
      <c r="A104" s="222"/>
      <c r="B104" s="223"/>
      <c r="C104" s="263" t="s">
        <v>287</v>
      </c>
      <c r="D104" s="228"/>
      <c r="E104" s="229">
        <v>3.87</v>
      </c>
      <c r="F104" s="226"/>
      <c r="G104" s="226"/>
      <c r="H104" s="226"/>
      <c r="I104" s="226"/>
      <c r="J104" s="226"/>
      <c r="K104" s="226"/>
      <c r="L104" s="226"/>
      <c r="M104" s="226"/>
      <c r="N104" s="225"/>
      <c r="O104" s="225"/>
      <c r="P104" s="225"/>
      <c r="Q104" s="225"/>
      <c r="R104" s="226"/>
      <c r="S104" s="226"/>
      <c r="T104" s="226"/>
      <c r="U104" s="226"/>
      <c r="V104" s="226"/>
      <c r="W104" s="226"/>
      <c r="X104" s="226"/>
      <c r="Y104" s="226"/>
      <c r="Z104" s="215"/>
      <c r="AA104" s="215"/>
      <c r="AB104" s="215"/>
      <c r="AC104" s="215"/>
      <c r="AD104" s="215"/>
      <c r="AE104" s="215"/>
      <c r="AF104" s="215"/>
      <c r="AG104" s="215" t="s">
        <v>156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ht="20.399999999999999" outlineLevel="1" x14ac:dyDescent="0.25">
      <c r="A105" s="240">
        <v>36</v>
      </c>
      <c r="B105" s="241" t="s">
        <v>288</v>
      </c>
      <c r="C105" s="261" t="s">
        <v>289</v>
      </c>
      <c r="D105" s="242" t="s">
        <v>198</v>
      </c>
      <c r="E105" s="243">
        <v>3.8</v>
      </c>
      <c r="F105" s="244"/>
      <c r="G105" s="245">
        <f>ROUND(E105*F105,2)</f>
        <v>0</v>
      </c>
      <c r="H105" s="244"/>
      <c r="I105" s="245">
        <f>ROUND(E105*H105,2)</f>
        <v>0</v>
      </c>
      <c r="J105" s="244"/>
      <c r="K105" s="245">
        <f>ROUND(E105*J105,2)</f>
        <v>0</v>
      </c>
      <c r="L105" s="245">
        <v>21</v>
      </c>
      <c r="M105" s="245">
        <f>G105*(1+L105/100)</f>
        <v>0</v>
      </c>
      <c r="N105" s="243">
        <v>4.8999999999999998E-4</v>
      </c>
      <c r="O105" s="243">
        <f>ROUND(E105*N105,2)</f>
        <v>0</v>
      </c>
      <c r="P105" s="243">
        <v>0.04</v>
      </c>
      <c r="Q105" s="243">
        <f>ROUND(E105*P105,2)</f>
        <v>0.15</v>
      </c>
      <c r="R105" s="245" t="s">
        <v>268</v>
      </c>
      <c r="S105" s="245" t="s">
        <v>149</v>
      </c>
      <c r="T105" s="246" t="s">
        <v>149</v>
      </c>
      <c r="U105" s="226">
        <v>0.85499999999999998</v>
      </c>
      <c r="V105" s="226">
        <f>ROUND(E105*U105,2)</f>
        <v>3.25</v>
      </c>
      <c r="W105" s="226"/>
      <c r="X105" s="226" t="s">
        <v>150</v>
      </c>
      <c r="Y105" s="226" t="s">
        <v>151</v>
      </c>
      <c r="Z105" s="215"/>
      <c r="AA105" s="215"/>
      <c r="AB105" s="215"/>
      <c r="AC105" s="215"/>
      <c r="AD105" s="215"/>
      <c r="AE105" s="215"/>
      <c r="AF105" s="215"/>
      <c r="AG105" s="215" t="s">
        <v>152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2" x14ac:dyDescent="0.25">
      <c r="A106" s="222"/>
      <c r="B106" s="223"/>
      <c r="C106" s="266" t="s">
        <v>290</v>
      </c>
      <c r="D106" s="256"/>
      <c r="E106" s="256"/>
      <c r="F106" s="256"/>
      <c r="G106" s="256"/>
      <c r="H106" s="226"/>
      <c r="I106" s="226"/>
      <c r="J106" s="226"/>
      <c r="K106" s="226"/>
      <c r="L106" s="226"/>
      <c r="M106" s="226"/>
      <c r="N106" s="225"/>
      <c r="O106" s="225"/>
      <c r="P106" s="225"/>
      <c r="Q106" s="225"/>
      <c r="R106" s="226"/>
      <c r="S106" s="226"/>
      <c r="T106" s="226"/>
      <c r="U106" s="226"/>
      <c r="V106" s="226"/>
      <c r="W106" s="226"/>
      <c r="X106" s="226"/>
      <c r="Y106" s="226"/>
      <c r="Z106" s="215"/>
      <c r="AA106" s="215"/>
      <c r="AB106" s="215"/>
      <c r="AC106" s="215"/>
      <c r="AD106" s="215"/>
      <c r="AE106" s="215"/>
      <c r="AF106" s="215"/>
      <c r="AG106" s="215" t="s">
        <v>291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3" x14ac:dyDescent="0.25">
      <c r="A107" s="222"/>
      <c r="B107" s="223"/>
      <c r="C107" s="267" t="s">
        <v>292</v>
      </c>
      <c r="D107" s="257"/>
      <c r="E107" s="257"/>
      <c r="F107" s="257"/>
      <c r="G107" s="257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26"/>
      <c r="Z107" s="215"/>
      <c r="AA107" s="215"/>
      <c r="AB107" s="215"/>
      <c r="AC107" s="215"/>
      <c r="AD107" s="215"/>
      <c r="AE107" s="215"/>
      <c r="AF107" s="215"/>
      <c r="AG107" s="215" t="s">
        <v>291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ht="20.399999999999999" outlineLevel="1" x14ac:dyDescent="0.25">
      <c r="A108" s="240">
        <v>37</v>
      </c>
      <c r="B108" s="241" t="s">
        <v>293</v>
      </c>
      <c r="C108" s="261" t="s">
        <v>294</v>
      </c>
      <c r="D108" s="242" t="s">
        <v>192</v>
      </c>
      <c r="E108" s="243">
        <v>224.42807999999999</v>
      </c>
      <c r="F108" s="244"/>
      <c r="G108" s="245">
        <f>ROUND(E108*F108,2)</f>
        <v>0</v>
      </c>
      <c r="H108" s="244"/>
      <c r="I108" s="245">
        <f>ROUND(E108*H108,2)</f>
        <v>0</v>
      </c>
      <c r="J108" s="244"/>
      <c r="K108" s="245">
        <f>ROUND(E108*J108,2)</f>
        <v>0</v>
      </c>
      <c r="L108" s="245">
        <v>21</v>
      </c>
      <c r="M108" s="245">
        <f>G108*(1+L108/100)</f>
        <v>0</v>
      </c>
      <c r="N108" s="243">
        <v>0</v>
      </c>
      <c r="O108" s="243">
        <f>ROUND(E108*N108,2)</f>
        <v>0</v>
      </c>
      <c r="P108" s="243">
        <v>4.5999999999999999E-2</v>
      </c>
      <c r="Q108" s="243">
        <f>ROUND(E108*P108,2)</f>
        <v>10.32</v>
      </c>
      <c r="R108" s="245" t="s">
        <v>268</v>
      </c>
      <c r="S108" s="245" t="s">
        <v>149</v>
      </c>
      <c r="T108" s="246" t="s">
        <v>149</v>
      </c>
      <c r="U108" s="226">
        <v>0.26</v>
      </c>
      <c r="V108" s="226">
        <f>ROUND(E108*U108,2)</f>
        <v>58.35</v>
      </c>
      <c r="W108" s="226"/>
      <c r="X108" s="226" t="s">
        <v>150</v>
      </c>
      <c r="Y108" s="226" t="s">
        <v>151</v>
      </c>
      <c r="Z108" s="215"/>
      <c r="AA108" s="215"/>
      <c r="AB108" s="215"/>
      <c r="AC108" s="215"/>
      <c r="AD108" s="215"/>
      <c r="AE108" s="215"/>
      <c r="AF108" s="215"/>
      <c r="AG108" s="215" t="s">
        <v>152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2" x14ac:dyDescent="0.25">
      <c r="A109" s="222"/>
      <c r="B109" s="223"/>
      <c r="C109" s="266" t="s">
        <v>295</v>
      </c>
      <c r="D109" s="256"/>
      <c r="E109" s="256"/>
      <c r="F109" s="256"/>
      <c r="G109" s="256"/>
      <c r="H109" s="226"/>
      <c r="I109" s="226"/>
      <c r="J109" s="226"/>
      <c r="K109" s="226"/>
      <c r="L109" s="226"/>
      <c r="M109" s="226"/>
      <c r="N109" s="225"/>
      <c r="O109" s="225"/>
      <c r="P109" s="225"/>
      <c r="Q109" s="225"/>
      <c r="R109" s="226"/>
      <c r="S109" s="226"/>
      <c r="T109" s="226"/>
      <c r="U109" s="226"/>
      <c r="V109" s="226"/>
      <c r="W109" s="226"/>
      <c r="X109" s="226"/>
      <c r="Y109" s="226"/>
      <c r="Z109" s="215"/>
      <c r="AA109" s="215"/>
      <c r="AB109" s="215"/>
      <c r="AC109" s="215"/>
      <c r="AD109" s="215"/>
      <c r="AE109" s="215"/>
      <c r="AF109" s="215"/>
      <c r="AG109" s="215" t="s">
        <v>291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2" x14ac:dyDescent="0.25">
      <c r="A110" s="222"/>
      <c r="B110" s="223"/>
      <c r="C110" s="263" t="s">
        <v>296</v>
      </c>
      <c r="D110" s="228"/>
      <c r="E110" s="229">
        <v>10.86435</v>
      </c>
      <c r="F110" s="226"/>
      <c r="G110" s="226"/>
      <c r="H110" s="226"/>
      <c r="I110" s="226"/>
      <c r="J110" s="226"/>
      <c r="K110" s="226"/>
      <c r="L110" s="226"/>
      <c r="M110" s="226"/>
      <c r="N110" s="225"/>
      <c r="O110" s="225"/>
      <c r="P110" s="225"/>
      <c r="Q110" s="225"/>
      <c r="R110" s="226"/>
      <c r="S110" s="226"/>
      <c r="T110" s="226"/>
      <c r="U110" s="226"/>
      <c r="V110" s="226"/>
      <c r="W110" s="226"/>
      <c r="X110" s="226"/>
      <c r="Y110" s="226"/>
      <c r="Z110" s="215"/>
      <c r="AA110" s="215"/>
      <c r="AB110" s="215"/>
      <c r="AC110" s="215"/>
      <c r="AD110" s="215"/>
      <c r="AE110" s="215"/>
      <c r="AF110" s="215"/>
      <c r="AG110" s="215" t="s">
        <v>156</v>
      </c>
      <c r="AH110" s="215">
        <v>0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3" x14ac:dyDescent="0.25">
      <c r="A111" s="222"/>
      <c r="B111" s="223"/>
      <c r="C111" s="263" t="s">
        <v>297</v>
      </c>
      <c r="D111" s="228"/>
      <c r="E111" s="229">
        <v>133.71772999999999</v>
      </c>
      <c r="F111" s="226"/>
      <c r="G111" s="226"/>
      <c r="H111" s="226"/>
      <c r="I111" s="226"/>
      <c r="J111" s="226"/>
      <c r="K111" s="226"/>
      <c r="L111" s="226"/>
      <c r="M111" s="226"/>
      <c r="N111" s="225"/>
      <c r="O111" s="225"/>
      <c r="P111" s="225"/>
      <c r="Q111" s="225"/>
      <c r="R111" s="226"/>
      <c r="S111" s="226"/>
      <c r="T111" s="226"/>
      <c r="U111" s="226"/>
      <c r="V111" s="226"/>
      <c r="W111" s="226"/>
      <c r="X111" s="226"/>
      <c r="Y111" s="226"/>
      <c r="Z111" s="215"/>
      <c r="AA111" s="215"/>
      <c r="AB111" s="215"/>
      <c r="AC111" s="215"/>
      <c r="AD111" s="215"/>
      <c r="AE111" s="215"/>
      <c r="AF111" s="215"/>
      <c r="AG111" s="215" t="s">
        <v>156</v>
      </c>
      <c r="AH111" s="215">
        <v>0</v>
      </c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3" x14ac:dyDescent="0.25">
      <c r="A112" s="222"/>
      <c r="B112" s="223"/>
      <c r="C112" s="263" t="s">
        <v>298</v>
      </c>
      <c r="D112" s="228"/>
      <c r="E112" s="229">
        <v>79.846000000000004</v>
      </c>
      <c r="F112" s="226"/>
      <c r="G112" s="226"/>
      <c r="H112" s="226"/>
      <c r="I112" s="226"/>
      <c r="J112" s="226"/>
      <c r="K112" s="226"/>
      <c r="L112" s="226"/>
      <c r="M112" s="226"/>
      <c r="N112" s="225"/>
      <c r="O112" s="225"/>
      <c r="P112" s="225"/>
      <c r="Q112" s="225"/>
      <c r="R112" s="226"/>
      <c r="S112" s="226"/>
      <c r="T112" s="226"/>
      <c r="U112" s="226"/>
      <c r="V112" s="226"/>
      <c r="W112" s="226"/>
      <c r="X112" s="226"/>
      <c r="Y112" s="226"/>
      <c r="Z112" s="215"/>
      <c r="AA112" s="215"/>
      <c r="AB112" s="215"/>
      <c r="AC112" s="215"/>
      <c r="AD112" s="215"/>
      <c r="AE112" s="215"/>
      <c r="AF112" s="215"/>
      <c r="AG112" s="215" t="s">
        <v>156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x14ac:dyDescent="0.25">
      <c r="A113" s="233" t="s">
        <v>143</v>
      </c>
      <c r="B113" s="234" t="s">
        <v>81</v>
      </c>
      <c r="C113" s="260" t="s">
        <v>82</v>
      </c>
      <c r="D113" s="235"/>
      <c r="E113" s="236"/>
      <c r="F113" s="237"/>
      <c r="G113" s="237">
        <f>SUMIF(AG114:AG115,"&lt;&gt;NOR",G114:G115)</f>
        <v>0</v>
      </c>
      <c r="H113" s="237"/>
      <c r="I113" s="237">
        <f>SUM(I114:I115)</f>
        <v>0</v>
      </c>
      <c r="J113" s="237"/>
      <c r="K113" s="237">
        <f>SUM(K114:K115)</f>
        <v>0</v>
      </c>
      <c r="L113" s="237"/>
      <c r="M113" s="237">
        <f>SUM(M114:M115)</f>
        <v>0</v>
      </c>
      <c r="N113" s="236"/>
      <c r="O113" s="236">
        <f>SUM(O114:O115)</f>
        <v>0</v>
      </c>
      <c r="P113" s="236"/>
      <c r="Q113" s="236">
        <f>SUM(Q114:Q115)</f>
        <v>0</v>
      </c>
      <c r="R113" s="237"/>
      <c r="S113" s="237"/>
      <c r="T113" s="238"/>
      <c r="U113" s="232"/>
      <c r="V113" s="232">
        <f>SUM(V114:V115)</f>
        <v>112.16</v>
      </c>
      <c r="W113" s="232"/>
      <c r="X113" s="232"/>
      <c r="Y113" s="232"/>
      <c r="AG113" t="s">
        <v>144</v>
      </c>
    </row>
    <row r="114" spans="1:60" ht="20.399999999999999" outlineLevel="1" x14ac:dyDescent="0.25">
      <c r="A114" s="240">
        <v>38</v>
      </c>
      <c r="B114" s="241" t="s">
        <v>299</v>
      </c>
      <c r="C114" s="261" t="s">
        <v>300</v>
      </c>
      <c r="D114" s="242" t="s">
        <v>184</v>
      </c>
      <c r="E114" s="243">
        <v>59.281390000000002</v>
      </c>
      <c r="F114" s="244"/>
      <c r="G114" s="245">
        <f>ROUND(E114*F114,2)</f>
        <v>0</v>
      </c>
      <c r="H114" s="244"/>
      <c r="I114" s="245">
        <f>ROUND(E114*H114,2)</f>
        <v>0</v>
      </c>
      <c r="J114" s="244"/>
      <c r="K114" s="245">
        <f>ROUND(E114*J114,2)</f>
        <v>0</v>
      </c>
      <c r="L114" s="245">
        <v>21</v>
      </c>
      <c r="M114" s="245">
        <f>G114*(1+L114/100)</f>
        <v>0</v>
      </c>
      <c r="N114" s="243">
        <v>0</v>
      </c>
      <c r="O114" s="243">
        <f>ROUND(E114*N114,2)</f>
        <v>0</v>
      </c>
      <c r="P114" s="243">
        <v>0</v>
      </c>
      <c r="Q114" s="243">
        <f>ROUND(E114*P114,2)</f>
        <v>0</v>
      </c>
      <c r="R114" s="245" t="s">
        <v>199</v>
      </c>
      <c r="S114" s="245" t="s">
        <v>149</v>
      </c>
      <c r="T114" s="246" t="s">
        <v>149</v>
      </c>
      <c r="U114" s="226">
        <v>1.8919999999999999</v>
      </c>
      <c r="V114" s="226">
        <f>ROUND(E114*U114,2)</f>
        <v>112.16</v>
      </c>
      <c r="W114" s="226"/>
      <c r="X114" s="226" t="s">
        <v>301</v>
      </c>
      <c r="Y114" s="226" t="s">
        <v>151</v>
      </c>
      <c r="Z114" s="215"/>
      <c r="AA114" s="215"/>
      <c r="AB114" s="215"/>
      <c r="AC114" s="215"/>
      <c r="AD114" s="215"/>
      <c r="AE114" s="215"/>
      <c r="AF114" s="215"/>
      <c r="AG114" s="215" t="s">
        <v>302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2" x14ac:dyDescent="0.25">
      <c r="A115" s="222"/>
      <c r="B115" s="223"/>
      <c r="C115" s="262" t="s">
        <v>303</v>
      </c>
      <c r="D115" s="247"/>
      <c r="E115" s="247"/>
      <c r="F115" s="247"/>
      <c r="G115" s="247"/>
      <c r="H115" s="226"/>
      <c r="I115" s="226"/>
      <c r="J115" s="226"/>
      <c r="K115" s="226"/>
      <c r="L115" s="226"/>
      <c r="M115" s="226"/>
      <c r="N115" s="225"/>
      <c r="O115" s="225"/>
      <c r="P115" s="225"/>
      <c r="Q115" s="225"/>
      <c r="R115" s="226"/>
      <c r="S115" s="226"/>
      <c r="T115" s="226"/>
      <c r="U115" s="226"/>
      <c r="V115" s="226"/>
      <c r="W115" s="226"/>
      <c r="X115" s="226"/>
      <c r="Y115" s="226"/>
      <c r="Z115" s="215"/>
      <c r="AA115" s="215"/>
      <c r="AB115" s="215"/>
      <c r="AC115" s="215"/>
      <c r="AD115" s="215"/>
      <c r="AE115" s="215"/>
      <c r="AF115" s="215"/>
      <c r="AG115" s="215" t="s">
        <v>154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x14ac:dyDescent="0.25">
      <c r="A116" s="233" t="s">
        <v>143</v>
      </c>
      <c r="B116" s="234" t="s">
        <v>83</v>
      </c>
      <c r="C116" s="260" t="s">
        <v>84</v>
      </c>
      <c r="D116" s="235"/>
      <c r="E116" s="236"/>
      <c r="F116" s="237"/>
      <c r="G116" s="237">
        <f>SUMIF(AG117:AG133,"&lt;&gt;NOR",G117:G133)</f>
        <v>0</v>
      </c>
      <c r="H116" s="237"/>
      <c r="I116" s="237">
        <f>SUM(I117:I133)</f>
        <v>0</v>
      </c>
      <c r="J116" s="237"/>
      <c r="K116" s="237">
        <f>SUM(K117:K133)</f>
        <v>0</v>
      </c>
      <c r="L116" s="237"/>
      <c r="M116" s="237">
        <f>SUM(M117:M133)</f>
        <v>0</v>
      </c>
      <c r="N116" s="236"/>
      <c r="O116" s="236">
        <f>SUM(O117:O133)</f>
        <v>1.1399999999999999</v>
      </c>
      <c r="P116" s="236"/>
      <c r="Q116" s="236">
        <f>SUM(Q117:Q133)</f>
        <v>0.46</v>
      </c>
      <c r="R116" s="237"/>
      <c r="S116" s="237"/>
      <c r="T116" s="238"/>
      <c r="U116" s="232"/>
      <c r="V116" s="232">
        <f>SUM(V117:V133)</f>
        <v>61.82</v>
      </c>
      <c r="W116" s="232"/>
      <c r="X116" s="232"/>
      <c r="Y116" s="232"/>
      <c r="AG116" t="s">
        <v>144</v>
      </c>
    </row>
    <row r="117" spans="1:60" ht="20.399999999999999" outlineLevel="1" x14ac:dyDescent="0.25">
      <c r="A117" s="240">
        <v>39</v>
      </c>
      <c r="B117" s="241" t="s">
        <v>304</v>
      </c>
      <c r="C117" s="261" t="s">
        <v>305</v>
      </c>
      <c r="D117" s="242" t="s">
        <v>192</v>
      </c>
      <c r="E117" s="243">
        <v>94.935969999999998</v>
      </c>
      <c r="F117" s="244"/>
      <c r="G117" s="245">
        <f>ROUND(E117*F117,2)</f>
        <v>0</v>
      </c>
      <c r="H117" s="244"/>
      <c r="I117" s="245">
        <f>ROUND(E117*H117,2)</f>
        <v>0</v>
      </c>
      <c r="J117" s="244"/>
      <c r="K117" s="245">
        <f>ROUND(E117*J117,2)</f>
        <v>0</v>
      </c>
      <c r="L117" s="245">
        <v>21</v>
      </c>
      <c r="M117" s="245">
        <f>G117*(1+L117/100)</f>
        <v>0</v>
      </c>
      <c r="N117" s="243">
        <v>3.3E-4</v>
      </c>
      <c r="O117" s="243">
        <f>ROUND(E117*N117,2)</f>
        <v>0.03</v>
      </c>
      <c r="P117" s="243">
        <v>0</v>
      </c>
      <c r="Q117" s="243">
        <f>ROUND(E117*P117,2)</f>
        <v>0</v>
      </c>
      <c r="R117" s="245" t="s">
        <v>306</v>
      </c>
      <c r="S117" s="245" t="s">
        <v>149</v>
      </c>
      <c r="T117" s="246" t="s">
        <v>149</v>
      </c>
      <c r="U117" s="226">
        <v>0.03</v>
      </c>
      <c r="V117" s="226">
        <f>ROUND(E117*U117,2)</f>
        <v>2.85</v>
      </c>
      <c r="W117" s="226"/>
      <c r="X117" s="226" t="s">
        <v>150</v>
      </c>
      <c r="Y117" s="226" t="s">
        <v>151</v>
      </c>
      <c r="Z117" s="215"/>
      <c r="AA117" s="215"/>
      <c r="AB117" s="215"/>
      <c r="AC117" s="215"/>
      <c r="AD117" s="215"/>
      <c r="AE117" s="215"/>
      <c r="AF117" s="215"/>
      <c r="AG117" s="215" t="s">
        <v>152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 x14ac:dyDescent="0.25">
      <c r="A118" s="222"/>
      <c r="B118" s="223"/>
      <c r="C118" s="263" t="s">
        <v>219</v>
      </c>
      <c r="D118" s="228"/>
      <c r="E118" s="229">
        <v>94.32</v>
      </c>
      <c r="F118" s="226"/>
      <c r="G118" s="226"/>
      <c r="H118" s="226"/>
      <c r="I118" s="226"/>
      <c r="J118" s="226"/>
      <c r="K118" s="226"/>
      <c r="L118" s="226"/>
      <c r="M118" s="226"/>
      <c r="N118" s="225"/>
      <c r="O118" s="225"/>
      <c r="P118" s="225"/>
      <c r="Q118" s="225"/>
      <c r="R118" s="226"/>
      <c r="S118" s="226"/>
      <c r="T118" s="226"/>
      <c r="U118" s="226"/>
      <c r="V118" s="226"/>
      <c r="W118" s="226"/>
      <c r="X118" s="226"/>
      <c r="Y118" s="226"/>
      <c r="Z118" s="215"/>
      <c r="AA118" s="215"/>
      <c r="AB118" s="215"/>
      <c r="AC118" s="215"/>
      <c r="AD118" s="215"/>
      <c r="AE118" s="215"/>
      <c r="AF118" s="215"/>
      <c r="AG118" s="215" t="s">
        <v>156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3" x14ac:dyDescent="0.25">
      <c r="A119" s="222"/>
      <c r="B119" s="223"/>
      <c r="C119" s="263" t="s">
        <v>220</v>
      </c>
      <c r="D119" s="228"/>
      <c r="E119" s="229">
        <v>0.61597999999999997</v>
      </c>
      <c r="F119" s="226"/>
      <c r="G119" s="226"/>
      <c r="H119" s="226"/>
      <c r="I119" s="226"/>
      <c r="J119" s="226"/>
      <c r="K119" s="226"/>
      <c r="L119" s="226"/>
      <c r="M119" s="226"/>
      <c r="N119" s="225"/>
      <c r="O119" s="225"/>
      <c r="P119" s="225"/>
      <c r="Q119" s="225"/>
      <c r="R119" s="226"/>
      <c r="S119" s="226"/>
      <c r="T119" s="226"/>
      <c r="U119" s="226"/>
      <c r="V119" s="226"/>
      <c r="W119" s="226"/>
      <c r="X119" s="226"/>
      <c r="Y119" s="226"/>
      <c r="Z119" s="215"/>
      <c r="AA119" s="215"/>
      <c r="AB119" s="215"/>
      <c r="AC119" s="215"/>
      <c r="AD119" s="215"/>
      <c r="AE119" s="215"/>
      <c r="AF119" s="215"/>
      <c r="AG119" s="215" t="s">
        <v>156</v>
      </c>
      <c r="AH119" s="215">
        <v>0</v>
      </c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ht="20.399999999999999" outlineLevel="1" x14ac:dyDescent="0.25">
      <c r="A120" s="240">
        <v>40</v>
      </c>
      <c r="B120" s="241" t="s">
        <v>307</v>
      </c>
      <c r="C120" s="261" t="s">
        <v>308</v>
      </c>
      <c r="D120" s="242" t="s">
        <v>192</v>
      </c>
      <c r="E120" s="243">
        <v>94.935969999999998</v>
      </c>
      <c r="F120" s="244"/>
      <c r="G120" s="245">
        <f>ROUND(E120*F120,2)</f>
        <v>0</v>
      </c>
      <c r="H120" s="244"/>
      <c r="I120" s="245">
        <f>ROUND(E120*H120,2)</f>
        <v>0</v>
      </c>
      <c r="J120" s="244"/>
      <c r="K120" s="245">
        <f>ROUND(E120*J120,2)</f>
        <v>0</v>
      </c>
      <c r="L120" s="245">
        <v>21</v>
      </c>
      <c r="M120" s="245">
        <f>G120*(1+L120/100)</f>
        <v>0</v>
      </c>
      <c r="N120" s="243">
        <v>8.1999999999999998E-4</v>
      </c>
      <c r="O120" s="243">
        <f>ROUND(E120*N120,2)</f>
        <v>0.08</v>
      </c>
      <c r="P120" s="243">
        <v>0</v>
      </c>
      <c r="Q120" s="243">
        <f>ROUND(E120*P120,2)</f>
        <v>0</v>
      </c>
      <c r="R120" s="245" t="s">
        <v>306</v>
      </c>
      <c r="S120" s="245" t="s">
        <v>149</v>
      </c>
      <c r="T120" s="246" t="s">
        <v>149</v>
      </c>
      <c r="U120" s="226">
        <v>0.46</v>
      </c>
      <c r="V120" s="226">
        <f>ROUND(E120*U120,2)</f>
        <v>43.67</v>
      </c>
      <c r="W120" s="226"/>
      <c r="X120" s="226" t="s">
        <v>150</v>
      </c>
      <c r="Y120" s="226" t="s">
        <v>151</v>
      </c>
      <c r="Z120" s="215"/>
      <c r="AA120" s="215"/>
      <c r="AB120" s="215"/>
      <c r="AC120" s="215"/>
      <c r="AD120" s="215"/>
      <c r="AE120" s="215"/>
      <c r="AF120" s="215"/>
      <c r="AG120" s="215" t="s">
        <v>152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5">
      <c r="A121" s="222"/>
      <c r="B121" s="223"/>
      <c r="C121" s="263" t="s">
        <v>219</v>
      </c>
      <c r="D121" s="228"/>
      <c r="E121" s="229">
        <v>94.32</v>
      </c>
      <c r="F121" s="226"/>
      <c r="G121" s="226"/>
      <c r="H121" s="226"/>
      <c r="I121" s="226"/>
      <c r="J121" s="226"/>
      <c r="K121" s="226"/>
      <c r="L121" s="226"/>
      <c r="M121" s="226"/>
      <c r="N121" s="225"/>
      <c r="O121" s="225"/>
      <c r="P121" s="225"/>
      <c r="Q121" s="225"/>
      <c r="R121" s="226"/>
      <c r="S121" s="226"/>
      <c r="T121" s="226"/>
      <c r="U121" s="226"/>
      <c r="V121" s="226"/>
      <c r="W121" s="226"/>
      <c r="X121" s="226"/>
      <c r="Y121" s="226"/>
      <c r="Z121" s="215"/>
      <c r="AA121" s="215"/>
      <c r="AB121" s="215"/>
      <c r="AC121" s="215"/>
      <c r="AD121" s="215"/>
      <c r="AE121" s="215"/>
      <c r="AF121" s="215"/>
      <c r="AG121" s="215" t="s">
        <v>156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3" x14ac:dyDescent="0.25">
      <c r="A122" s="222"/>
      <c r="B122" s="223"/>
      <c r="C122" s="263" t="s">
        <v>220</v>
      </c>
      <c r="D122" s="228"/>
      <c r="E122" s="229">
        <v>0.61597999999999997</v>
      </c>
      <c r="F122" s="226"/>
      <c r="G122" s="226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5"/>
      <c r="AA122" s="215"/>
      <c r="AB122" s="215"/>
      <c r="AC122" s="215"/>
      <c r="AD122" s="215"/>
      <c r="AE122" s="215"/>
      <c r="AF122" s="215"/>
      <c r="AG122" s="215" t="s">
        <v>156</v>
      </c>
      <c r="AH122" s="215">
        <v>0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5">
      <c r="A123" s="240">
        <v>41</v>
      </c>
      <c r="B123" s="241" t="s">
        <v>309</v>
      </c>
      <c r="C123" s="261" t="s">
        <v>310</v>
      </c>
      <c r="D123" s="242" t="s">
        <v>192</v>
      </c>
      <c r="E123" s="243">
        <v>94.32</v>
      </c>
      <c r="F123" s="244"/>
      <c r="G123" s="245">
        <f>ROUND(E123*F123,2)</f>
        <v>0</v>
      </c>
      <c r="H123" s="244"/>
      <c r="I123" s="245">
        <f>ROUND(E123*H123,2)</f>
        <v>0</v>
      </c>
      <c r="J123" s="244"/>
      <c r="K123" s="245">
        <f>ROUND(E123*J123,2)</f>
        <v>0</v>
      </c>
      <c r="L123" s="245">
        <v>21</v>
      </c>
      <c r="M123" s="245">
        <f>G123*(1+L123/100)</f>
        <v>0</v>
      </c>
      <c r="N123" s="243">
        <v>0</v>
      </c>
      <c r="O123" s="243">
        <f>ROUND(E123*N123,2)</f>
        <v>0</v>
      </c>
      <c r="P123" s="243">
        <v>4.8700000000000002E-3</v>
      </c>
      <c r="Q123" s="243">
        <f>ROUND(E123*P123,2)</f>
        <v>0.46</v>
      </c>
      <c r="R123" s="245" t="s">
        <v>306</v>
      </c>
      <c r="S123" s="245" t="s">
        <v>149</v>
      </c>
      <c r="T123" s="246" t="s">
        <v>149</v>
      </c>
      <c r="U123" s="226">
        <v>4.1000000000000002E-2</v>
      </c>
      <c r="V123" s="226">
        <f>ROUND(E123*U123,2)</f>
        <v>3.87</v>
      </c>
      <c r="W123" s="226"/>
      <c r="X123" s="226" t="s">
        <v>150</v>
      </c>
      <c r="Y123" s="226" t="s">
        <v>151</v>
      </c>
      <c r="Z123" s="215"/>
      <c r="AA123" s="215"/>
      <c r="AB123" s="215"/>
      <c r="AC123" s="215"/>
      <c r="AD123" s="215"/>
      <c r="AE123" s="215"/>
      <c r="AF123" s="215"/>
      <c r="AG123" s="215" t="s">
        <v>152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2" x14ac:dyDescent="0.25">
      <c r="A124" s="222"/>
      <c r="B124" s="223"/>
      <c r="C124" s="263" t="s">
        <v>311</v>
      </c>
      <c r="D124" s="228"/>
      <c r="E124" s="229">
        <v>75.349999999999994</v>
      </c>
      <c r="F124" s="226"/>
      <c r="G124" s="226"/>
      <c r="H124" s="226"/>
      <c r="I124" s="226"/>
      <c r="J124" s="226"/>
      <c r="K124" s="226"/>
      <c r="L124" s="226"/>
      <c r="M124" s="226"/>
      <c r="N124" s="225"/>
      <c r="O124" s="225"/>
      <c r="P124" s="225"/>
      <c r="Q124" s="225"/>
      <c r="R124" s="226"/>
      <c r="S124" s="226"/>
      <c r="T124" s="226"/>
      <c r="U124" s="226"/>
      <c r="V124" s="226"/>
      <c r="W124" s="226"/>
      <c r="X124" s="226"/>
      <c r="Y124" s="226"/>
      <c r="Z124" s="215"/>
      <c r="AA124" s="215"/>
      <c r="AB124" s="215"/>
      <c r="AC124" s="215"/>
      <c r="AD124" s="215"/>
      <c r="AE124" s="215"/>
      <c r="AF124" s="215"/>
      <c r="AG124" s="215" t="s">
        <v>156</v>
      </c>
      <c r="AH124" s="215">
        <v>0</v>
      </c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3" x14ac:dyDescent="0.25">
      <c r="A125" s="222"/>
      <c r="B125" s="223"/>
      <c r="C125" s="263" t="s">
        <v>312</v>
      </c>
      <c r="D125" s="228"/>
      <c r="E125" s="229">
        <v>18.97</v>
      </c>
      <c r="F125" s="226"/>
      <c r="G125" s="226"/>
      <c r="H125" s="226"/>
      <c r="I125" s="226"/>
      <c r="J125" s="226"/>
      <c r="K125" s="226"/>
      <c r="L125" s="226"/>
      <c r="M125" s="226"/>
      <c r="N125" s="225"/>
      <c r="O125" s="225"/>
      <c r="P125" s="225"/>
      <c r="Q125" s="225"/>
      <c r="R125" s="226"/>
      <c r="S125" s="226"/>
      <c r="T125" s="226"/>
      <c r="U125" s="226"/>
      <c r="V125" s="226"/>
      <c r="W125" s="226"/>
      <c r="X125" s="226"/>
      <c r="Y125" s="226"/>
      <c r="Z125" s="215"/>
      <c r="AA125" s="215"/>
      <c r="AB125" s="215"/>
      <c r="AC125" s="215"/>
      <c r="AD125" s="215"/>
      <c r="AE125" s="215"/>
      <c r="AF125" s="215"/>
      <c r="AG125" s="215" t="s">
        <v>156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5">
      <c r="A126" s="240">
        <v>42</v>
      </c>
      <c r="B126" s="241" t="s">
        <v>313</v>
      </c>
      <c r="C126" s="261" t="s">
        <v>314</v>
      </c>
      <c r="D126" s="242" t="s">
        <v>192</v>
      </c>
      <c r="E126" s="243">
        <v>19.27</v>
      </c>
      <c r="F126" s="244"/>
      <c r="G126" s="245">
        <f>ROUND(E126*F126,2)</f>
        <v>0</v>
      </c>
      <c r="H126" s="244"/>
      <c r="I126" s="245">
        <f>ROUND(E126*H126,2)</f>
        <v>0</v>
      </c>
      <c r="J126" s="244"/>
      <c r="K126" s="245">
        <f>ROUND(E126*J126,2)</f>
        <v>0</v>
      </c>
      <c r="L126" s="245">
        <v>21</v>
      </c>
      <c r="M126" s="245">
        <f>G126*(1+L126/100)</f>
        <v>0</v>
      </c>
      <c r="N126" s="243">
        <v>4.6299999999999996E-3</v>
      </c>
      <c r="O126" s="243">
        <f>ROUND(E126*N126,2)</f>
        <v>0.09</v>
      </c>
      <c r="P126" s="243">
        <v>0</v>
      </c>
      <c r="Q126" s="243">
        <f>ROUND(E126*P126,2)</f>
        <v>0</v>
      </c>
      <c r="R126" s="245" t="s">
        <v>306</v>
      </c>
      <c r="S126" s="245" t="s">
        <v>149</v>
      </c>
      <c r="T126" s="246" t="s">
        <v>149</v>
      </c>
      <c r="U126" s="226">
        <v>0.59299999999999997</v>
      </c>
      <c r="V126" s="226">
        <f>ROUND(E126*U126,2)</f>
        <v>11.43</v>
      </c>
      <c r="W126" s="226"/>
      <c r="X126" s="226" t="s">
        <v>150</v>
      </c>
      <c r="Y126" s="226" t="s">
        <v>151</v>
      </c>
      <c r="Z126" s="215"/>
      <c r="AA126" s="215"/>
      <c r="AB126" s="215"/>
      <c r="AC126" s="215"/>
      <c r="AD126" s="215"/>
      <c r="AE126" s="215"/>
      <c r="AF126" s="215"/>
      <c r="AG126" s="215" t="s">
        <v>152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2" x14ac:dyDescent="0.25">
      <c r="A127" s="222"/>
      <c r="B127" s="223"/>
      <c r="C127" s="263" t="s">
        <v>315</v>
      </c>
      <c r="D127" s="228"/>
      <c r="E127" s="229">
        <v>19.27</v>
      </c>
      <c r="F127" s="226"/>
      <c r="G127" s="226"/>
      <c r="H127" s="226"/>
      <c r="I127" s="226"/>
      <c r="J127" s="226"/>
      <c r="K127" s="226"/>
      <c r="L127" s="226"/>
      <c r="M127" s="226"/>
      <c r="N127" s="225"/>
      <c r="O127" s="225"/>
      <c r="P127" s="225"/>
      <c r="Q127" s="225"/>
      <c r="R127" s="226"/>
      <c r="S127" s="226"/>
      <c r="T127" s="226"/>
      <c r="U127" s="226"/>
      <c r="V127" s="226"/>
      <c r="W127" s="226"/>
      <c r="X127" s="226"/>
      <c r="Y127" s="226"/>
      <c r="Z127" s="215"/>
      <c r="AA127" s="215"/>
      <c r="AB127" s="215"/>
      <c r="AC127" s="215"/>
      <c r="AD127" s="215"/>
      <c r="AE127" s="215"/>
      <c r="AF127" s="215"/>
      <c r="AG127" s="215" t="s">
        <v>156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48">
        <v>43</v>
      </c>
      <c r="B128" s="249" t="s">
        <v>316</v>
      </c>
      <c r="C128" s="265" t="s">
        <v>317</v>
      </c>
      <c r="D128" s="250" t="s">
        <v>198</v>
      </c>
      <c r="E128" s="251">
        <v>47</v>
      </c>
      <c r="F128" s="252"/>
      <c r="G128" s="253">
        <f>ROUND(E128*F128,2)</f>
        <v>0</v>
      </c>
      <c r="H128" s="252"/>
      <c r="I128" s="253">
        <f>ROUND(E128*H128,2)</f>
        <v>0</v>
      </c>
      <c r="J128" s="252"/>
      <c r="K128" s="253">
        <f>ROUND(E128*J128,2)</f>
        <v>0</v>
      </c>
      <c r="L128" s="253">
        <v>21</v>
      </c>
      <c r="M128" s="253">
        <f>G128*(1+L128/100)</f>
        <v>0</v>
      </c>
      <c r="N128" s="251">
        <v>0</v>
      </c>
      <c r="O128" s="251">
        <f>ROUND(E128*N128,2)</f>
        <v>0</v>
      </c>
      <c r="P128" s="251">
        <v>0</v>
      </c>
      <c r="Q128" s="251">
        <f>ROUND(E128*P128,2)</f>
        <v>0</v>
      </c>
      <c r="R128" s="253"/>
      <c r="S128" s="253" t="s">
        <v>251</v>
      </c>
      <c r="T128" s="254" t="s">
        <v>218</v>
      </c>
      <c r="U128" s="226">
        <v>0</v>
      </c>
      <c r="V128" s="226">
        <f>ROUND(E128*U128,2)</f>
        <v>0</v>
      </c>
      <c r="W128" s="226"/>
      <c r="X128" s="226" t="s">
        <v>150</v>
      </c>
      <c r="Y128" s="226" t="s">
        <v>151</v>
      </c>
      <c r="Z128" s="215"/>
      <c r="AA128" s="215"/>
      <c r="AB128" s="215"/>
      <c r="AC128" s="215"/>
      <c r="AD128" s="215"/>
      <c r="AE128" s="215"/>
      <c r="AF128" s="215"/>
      <c r="AG128" s="215" t="s">
        <v>152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ht="30.6" outlineLevel="1" x14ac:dyDescent="0.25">
      <c r="A129" s="240">
        <v>44</v>
      </c>
      <c r="B129" s="241" t="s">
        <v>318</v>
      </c>
      <c r="C129" s="261" t="s">
        <v>319</v>
      </c>
      <c r="D129" s="242" t="s">
        <v>192</v>
      </c>
      <c r="E129" s="243">
        <v>208.85914</v>
      </c>
      <c r="F129" s="244"/>
      <c r="G129" s="245">
        <f>ROUND(E129*F129,2)</f>
        <v>0</v>
      </c>
      <c r="H129" s="244"/>
      <c r="I129" s="245">
        <f>ROUND(E129*H129,2)</f>
        <v>0</v>
      </c>
      <c r="J129" s="244"/>
      <c r="K129" s="245">
        <f>ROUND(E129*J129,2)</f>
        <v>0</v>
      </c>
      <c r="L129" s="245">
        <v>21</v>
      </c>
      <c r="M129" s="245">
        <f>G129*(1+L129/100)</f>
        <v>0</v>
      </c>
      <c r="N129" s="243">
        <v>4.4999999999999997E-3</v>
      </c>
      <c r="O129" s="243">
        <f>ROUND(E129*N129,2)</f>
        <v>0.94</v>
      </c>
      <c r="P129" s="243">
        <v>0</v>
      </c>
      <c r="Q129" s="243">
        <f>ROUND(E129*P129,2)</f>
        <v>0</v>
      </c>
      <c r="R129" s="245" t="s">
        <v>185</v>
      </c>
      <c r="S129" s="245" t="s">
        <v>149</v>
      </c>
      <c r="T129" s="246" t="s">
        <v>149</v>
      </c>
      <c r="U129" s="226">
        <v>0</v>
      </c>
      <c r="V129" s="226">
        <f>ROUND(E129*U129,2)</f>
        <v>0</v>
      </c>
      <c r="W129" s="226"/>
      <c r="X129" s="226" t="s">
        <v>186</v>
      </c>
      <c r="Y129" s="226" t="s">
        <v>151</v>
      </c>
      <c r="Z129" s="215"/>
      <c r="AA129" s="215"/>
      <c r="AB129" s="215"/>
      <c r="AC129" s="215"/>
      <c r="AD129" s="215"/>
      <c r="AE129" s="215"/>
      <c r="AF129" s="215"/>
      <c r="AG129" s="215" t="s">
        <v>187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5">
      <c r="A130" s="222"/>
      <c r="B130" s="223"/>
      <c r="C130" s="263" t="s">
        <v>320</v>
      </c>
      <c r="D130" s="228"/>
      <c r="E130" s="229">
        <v>207.50399999999999</v>
      </c>
      <c r="F130" s="226"/>
      <c r="G130" s="226"/>
      <c r="H130" s="226"/>
      <c r="I130" s="226"/>
      <c r="J130" s="226"/>
      <c r="K130" s="226"/>
      <c r="L130" s="226"/>
      <c r="M130" s="226"/>
      <c r="N130" s="225"/>
      <c r="O130" s="225"/>
      <c r="P130" s="225"/>
      <c r="Q130" s="225"/>
      <c r="R130" s="226"/>
      <c r="S130" s="226"/>
      <c r="T130" s="226"/>
      <c r="U130" s="226"/>
      <c r="V130" s="226"/>
      <c r="W130" s="226"/>
      <c r="X130" s="226"/>
      <c r="Y130" s="226"/>
      <c r="Z130" s="215"/>
      <c r="AA130" s="215"/>
      <c r="AB130" s="215"/>
      <c r="AC130" s="215"/>
      <c r="AD130" s="215"/>
      <c r="AE130" s="215"/>
      <c r="AF130" s="215"/>
      <c r="AG130" s="215" t="s">
        <v>156</v>
      </c>
      <c r="AH130" s="215">
        <v>0</v>
      </c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3" x14ac:dyDescent="0.25">
      <c r="A131" s="222"/>
      <c r="B131" s="223"/>
      <c r="C131" s="263" t="s">
        <v>321</v>
      </c>
      <c r="D131" s="228"/>
      <c r="E131" s="229">
        <v>1.3551500000000001</v>
      </c>
      <c r="F131" s="226"/>
      <c r="G131" s="226"/>
      <c r="H131" s="226"/>
      <c r="I131" s="226"/>
      <c r="J131" s="226"/>
      <c r="K131" s="226"/>
      <c r="L131" s="226"/>
      <c r="M131" s="226"/>
      <c r="N131" s="225"/>
      <c r="O131" s="225"/>
      <c r="P131" s="225"/>
      <c r="Q131" s="225"/>
      <c r="R131" s="226"/>
      <c r="S131" s="226"/>
      <c r="T131" s="226"/>
      <c r="U131" s="226"/>
      <c r="V131" s="226"/>
      <c r="W131" s="226"/>
      <c r="X131" s="226"/>
      <c r="Y131" s="226"/>
      <c r="Z131" s="215"/>
      <c r="AA131" s="215"/>
      <c r="AB131" s="215"/>
      <c r="AC131" s="215"/>
      <c r="AD131" s="215"/>
      <c r="AE131" s="215"/>
      <c r="AF131" s="215"/>
      <c r="AG131" s="215" t="s">
        <v>156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5">
      <c r="A132" s="222">
        <v>45</v>
      </c>
      <c r="B132" s="223" t="s">
        <v>322</v>
      </c>
      <c r="C132" s="268" t="s">
        <v>323</v>
      </c>
      <c r="D132" s="224" t="s">
        <v>0</v>
      </c>
      <c r="E132" s="258"/>
      <c r="F132" s="227"/>
      <c r="G132" s="226">
        <f>ROUND(E132*F132,2)</f>
        <v>0</v>
      </c>
      <c r="H132" s="227"/>
      <c r="I132" s="226">
        <f>ROUND(E132*H132,2)</f>
        <v>0</v>
      </c>
      <c r="J132" s="227"/>
      <c r="K132" s="226">
        <f>ROUND(E132*J132,2)</f>
        <v>0</v>
      </c>
      <c r="L132" s="226">
        <v>21</v>
      </c>
      <c r="M132" s="226">
        <f>G132*(1+L132/100)</f>
        <v>0</v>
      </c>
      <c r="N132" s="225">
        <v>0</v>
      </c>
      <c r="O132" s="225">
        <f>ROUND(E132*N132,2)</f>
        <v>0</v>
      </c>
      <c r="P132" s="225">
        <v>0</v>
      </c>
      <c r="Q132" s="225">
        <f>ROUND(E132*P132,2)</f>
        <v>0</v>
      </c>
      <c r="R132" s="226" t="s">
        <v>306</v>
      </c>
      <c r="S132" s="226" t="s">
        <v>149</v>
      </c>
      <c r="T132" s="226" t="s">
        <v>149</v>
      </c>
      <c r="U132" s="226">
        <v>0</v>
      </c>
      <c r="V132" s="226">
        <f>ROUND(E132*U132,2)</f>
        <v>0</v>
      </c>
      <c r="W132" s="226"/>
      <c r="X132" s="226" t="s">
        <v>301</v>
      </c>
      <c r="Y132" s="226" t="s">
        <v>151</v>
      </c>
      <c r="Z132" s="215"/>
      <c r="AA132" s="215"/>
      <c r="AB132" s="215"/>
      <c r="AC132" s="215"/>
      <c r="AD132" s="215"/>
      <c r="AE132" s="215"/>
      <c r="AF132" s="215"/>
      <c r="AG132" s="215" t="s">
        <v>302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2" x14ac:dyDescent="0.25">
      <c r="A133" s="222"/>
      <c r="B133" s="223"/>
      <c r="C133" s="269" t="s">
        <v>324</v>
      </c>
      <c r="D133" s="259"/>
      <c r="E133" s="259"/>
      <c r="F133" s="259"/>
      <c r="G133" s="259"/>
      <c r="H133" s="226"/>
      <c r="I133" s="226"/>
      <c r="J133" s="226"/>
      <c r="K133" s="226"/>
      <c r="L133" s="226"/>
      <c r="M133" s="226"/>
      <c r="N133" s="225"/>
      <c r="O133" s="225"/>
      <c r="P133" s="225"/>
      <c r="Q133" s="225"/>
      <c r="R133" s="226"/>
      <c r="S133" s="226"/>
      <c r="T133" s="226"/>
      <c r="U133" s="226"/>
      <c r="V133" s="226"/>
      <c r="W133" s="226"/>
      <c r="X133" s="226"/>
      <c r="Y133" s="226"/>
      <c r="Z133" s="215"/>
      <c r="AA133" s="215"/>
      <c r="AB133" s="215"/>
      <c r="AC133" s="215"/>
      <c r="AD133" s="215"/>
      <c r="AE133" s="215"/>
      <c r="AF133" s="215"/>
      <c r="AG133" s="215" t="s">
        <v>154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x14ac:dyDescent="0.25">
      <c r="A134" s="233" t="s">
        <v>143</v>
      </c>
      <c r="B134" s="234" t="s">
        <v>85</v>
      </c>
      <c r="C134" s="260" t="s">
        <v>86</v>
      </c>
      <c r="D134" s="235"/>
      <c r="E134" s="236"/>
      <c r="F134" s="237"/>
      <c r="G134" s="237">
        <f>SUMIF(AG135:AG149,"&lt;&gt;NOR",G135:G149)</f>
        <v>0</v>
      </c>
      <c r="H134" s="237"/>
      <c r="I134" s="237">
        <f>SUM(I135:I149)</f>
        <v>0</v>
      </c>
      <c r="J134" s="237"/>
      <c r="K134" s="237">
        <f>SUM(K135:K149)</f>
        <v>0</v>
      </c>
      <c r="L134" s="237"/>
      <c r="M134" s="237">
        <f>SUM(M135:M149)</f>
        <v>0</v>
      </c>
      <c r="N134" s="236"/>
      <c r="O134" s="236">
        <f>SUM(O135:O149)</f>
        <v>0.25</v>
      </c>
      <c r="P134" s="236"/>
      <c r="Q134" s="236">
        <f>SUM(Q135:Q149)</f>
        <v>0</v>
      </c>
      <c r="R134" s="237"/>
      <c r="S134" s="237"/>
      <c r="T134" s="238"/>
      <c r="U134" s="232"/>
      <c r="V134" s="232">
        <f>SUM(V135:V149)</f>
        <v>23.240000000000002</v>
      </c>
      <c r="W134" s="232"/>
      <c r="X134" s="232"/>
      <c r="Y134" s="232"/>
      <c r="AG134" t="s">
        <v>144</v>
      </c>
    </row>
    <row r="135" spans="1:60" outlineLevel="1" x14ac:dyDescent="0.25">
      <c r="A135" s="240">
        <v>46</v>
      </c>
      <c r="B135" s="241" t="s">
        <v>325</v>
      </c>
      <c r="C135" s="261" t="s">
        <v>326</v>
      </c>
      <c r="D135" s="242" t="s">
        <v>192</v>
      </c>
      <c r="E135" s="243">
        <v>94.935969999999998</v>
      </c>
      <c r="F135" s="244"/>
      <c r="G135" s="245">
        <f>ROUND(E135*F135,2)</f>
        <v>0</v>
      </c>
      <c r="H135" s="244"/>
      <c r="I135" s="245">
        <f>ROUND(E135*H135,2)</f>
        <v>0</v>
      </c>
      <c r="J135" s="244"/>
      <c r="K135" s="245">
        <f>ROUND(E135*J135,2)</f>
        <v>0</v>
      </c>
      <c r="L135" s="245">
        <v>21</v>
      </c>
      <c r="M135" s="245">
        <f>G135*(1+L135/100)</f>
        <v>0</v>
      </c>
      <c r="N135" s="243">
        <v>0</v>
      </c>
      <c r="O135" s="243">
        <f>ROUND(E135*N135,2)</f>
        <v>0</v>
      </c>
      <c r="P135" s="243">
        <v>0</v>
      </c>
      <c r="Q135" s="243">
        <f>ROUND(E135*P135,2)</f>
        <v>0</v>
      </c>
      <c r="R135" s="245" t="s">
        <v>327</v>
      </c>
      <c r="S135" s="245" t="s">
        <v>149</v>
      </c>
      <c r="T135" s="246" t="s">
        <v>149</v>
      </c>
      <c r="U135" s="226">
        <v>0.15</v>
      </c>
      <c r="V135" s="226">
        <f>ROUND(E135*U135,2)</f>
        <v>14.24</v>
      </c>
      <c r="W135" s="226"/>
      <c r="X135" s="226" t="s">
        <v>150</v>
      </c>
      <c r="Y135" s="226" t="s">
        <v>151</v>
      </c>
      <c r="Z135" s="215"/>
      <c r="AA135" s="215"/>
      <c r="AB135" s="215"/>
      <c r="AC135" s="215"/>
      <c r="AD135" s="215"/>
      <c r="AE135" s="215"/>
      <c r="AF135" s="215"/>
      <c r="AG135" s="215" t="s">
        <v>152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2" x14ac:dyDescent="0.25">
      <c r="A136" s="222"/>
      <c r="B136" s="223"/>
      <c r="C136" s="263" t="s">
        <v>219</v>
      </c>
      <c r="D136" s="228"/>
      <c r="E136" s="229">
        <v>94.32</v>
      </c>
      <c r="F136" s="226"/>
      <c r="G136" s="226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5"/>
      <c r="AA136" s="215"/>
      <c r="AB136" s="215"/>
      <c r="AC136" s="215"/>
      <c r="AD136" s="215"/>
      <c r="AE136" s="215"/>
      <c r="AF136" s="215"/>
      <c r="AG136" s="215" t="s">
        <v>156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3" x14ac:dyDescent="0.25">
      <c r="A137" s="222"/>
      <c r="B137" s="223"/>
      <c r="C137" s="263" t="s">
        <v>220</v>
      </c>
      <c r="D137" s="228"/>
      <c r="E137" s="229">
        <v>0.61597999999999997</v>
      </c>
      <c r="F137" s="226"/>
      <c r="G137" s="226"/>
      <c r="H137" s="226"/>
      <c r="I137" s="226"/>
      <c r="J137" s="226"/>
      <c r="K137" s="226"/>
      <c r="L137" s="226"/>
      <c r="M137" s="226"/>
      <c r="N137" s="225"/>
      <c r="O137" s="225"/>
      <c r="P137" s="225"/>
      <c r="Q137" s="225"/>
      <c r="R137" s="226"/>
      <c r="S137" s="226"/>
      <c r="T137" s="226"/>
      <c r="U137" s="226"/>
      <c r="V137" s="226"/>
      <c r="W137" s="226"/>
      <c r="X137" s="226"/>
      <c r="Y137" s="226"/>
      <c r="Z137" s="215"/>
      <c r="AA137" s="215"/>
      <c r="AB137" s="215"/>
      <c r="AC137" s="215"/>
      <c r="AD137" s="215"/>
      <c r="AE137" s="215"/>
      <c r="AF137" s="215"/>
      <c r="AG137" s="215" t="s">
        <v>156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1" x14ac:dyDescent="0.25">
      <c r="A138" s="240">
        <v>47</v>
      </c>
      <c r="B138" s="241" t="s">
        <v>328</v>
      </c>
      <c r="C138" s="261" t="s">
        <v>329</v>
      </c>
      <c r="D138" s="242" t="s">
        <v>192</v>
      </c>
      <c r="E138" s="243">
        <v>94.935969999999998</v>
      </c>
      <c r="F138" s="244"/>
      <c r="G138" s="245">
        <f>ROUND(E138*F138,2)</f>
        <v>0</v>
      </c>
      <c r="H138" s="244"/>
      <c r="I138" s="245">
        <f>ROUND(E138*H138,2)</f>
        <v>0</v>
      </c>
      <c r="J138" s="244"/>
      <c r="K138" s="245">
        <f>ROUND(E138*J138,2)</f>
        <v>0</v>
      </c>
      <c r="L138" s="245">
        <v>21</v>
      </c>
      <c r="M138" s="245">
        <f>G138*(1+L138/100)</f>
        <v>0</v>
      </c>
      <c r="N138" s="243">
        <v>3.0000000000000001E-5</v>
      </c>
      <c r="O138" s="243">
        <f>ROUND(E138*N138,2)</f>
        <v>0</v>
      </c>
      <c r="P138" s="243">
        <v>0</v>
      </c>
      <c r="Q138" s="243">
        <f>ROUND(E138*P138,2)</f>
        <v>0</v>
      </c>
      <c r="R138" s="245" t="s">
        <v>327</v>
      </c>
      <c r="S138" s="245" t="s">
        <v>149</v>
      </c>
      <c r="T138" s="246" t="s">
        <v>149</v>
      </c>
      <c r="U138" s="226">
        <v>7.0000000000000007E-2</v>
      </c>
      <c r="V138" s="226">
        <f>ROUND(E138*U138,2)</f>
        <v>6.65</v>
      </c>
      <c r="W138" s="226"/>
      <c r="X138" s="226" t="s">
        <v>150</v>
      </c>
      <c r="Y138" s="226" t="s">
        <v>151</v>
      </c>
      <c r="Z138" s="215"/>
      <c r="AA138" s="215"/>
      <c r="AB138" s="215"/>
      <c r="AC138" s="215"/>
      <c r="AD138" s="215"/>
      <c r="AE138" s="215"/>
      <c r="AF138" s="215"/>
      <c r="AG138" s="215" t="s">
        <v>152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2" x14ac:dyDescent="0.25">
      <c r="A139" s="222"/>
      <c r="B139" s="223"/>
      <c r="C139" s="263" t="s">
        <v>219</v>
      </c>
      <c r="D139" s="228"/>
      <c r="E139" s="229">
        <v>94.32</v>
      </c>
      <c r="F139" s="226"/>
      <c r="G139" s="226"/>
      <c r="H139" s="226"/>
      <c r="I139" s="226"/>
      <c r="J139" s="226"/>
      <c r="K139" s="226"/>
      <c r="L139" s="226"/>
      <c r="M139" s="226"/>
      <c r="N139" s="225"/>
      <c r="O139" s="225"/>
      <c r="P139" s="225"/>
      <c r="Q139" s="225"/>
      <c r="R139" s="226"/>
      <c r="S139" s="226"/>
      <c r="T139" s="226"/>
      <c r="U139" s="226"/>
      <c r="V139" s="226"/>
      <c r="W139" s="226"/>
      <c r="X139" s="226"/>
      <c r="Y139" s="226"/>
      <c r="Z139" s="215"/>
      <c r="AA139" s="215"/>
      <c r="AB139" s="215"/>
      <c r="AC139" s="215"/>
      <c r="AD139" s="215"/>
      <c r="AE139" s="215"/>
      <c r="AF139" s="215"/>
      <c r="AG139" s="215" t="s">
        <v>156</v>
      </c>
      <c r="AH139" s="215">
        <v>0</v>
      </c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3" x14ac:dyDescent="0.25">
      <c r="A140" s="222"/>
      <c r="B140" s="223"/>
      <c r="C140" s="263" t="s">
        <v>220</v>
      </c>
      <c r="D140" s="228"/>
      <c r="E140" s="229">
        <v>0.61597999999999997</v>
      </c>
      <c r="F140" s="226"/>
      <c r="G140" s="226"/>
      <c r="H140" s="226"/>
      <c r="I140" s="226"/>
      <c r="J140" s="226"/>
      <c r="K140" s="226"/>
      <c r="L140" s="226"/>
      <c r="M140" s="226"/>
      <c r="N140" s="225"/>
      <c r="O140" s="225"/>
      <c r="P140" s="225"/>
      <c r="Q140" s="225"/>
      <c r="R140" s="226"/>
      <c r="S140" s="226"/>
      <c r="T140" s="226"/>
      <c r="U140" s="226"/>
      <c r="V140" s="226"/>
      <c r="W140" s="226"/>
      <c r="X140" s="226"/>
      <c r="Y140" s="226"/>
      <c r="Z140" s="215"/>
      <c r="AA140" s="215"/>
      <c r="AB140" s="215"/>
      <c r="AC140" s="215"/>
      <c r="AD140" s="215"/>
      <c r="AE140" s="215"/>
      <c r="AF140" s="215"/>
      <c r="AG140" s="215" t="s">
        <v>156</v>
      </c>
      <c r="AH140" s="215">
        <v>0</v>
      </c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ht="20.399999999999999" outlineLevel="1" x14ac:dyDescent="0.25">
      <c r="A141" s="248">
        <v>48</v>
      </c>
      <c r="B141" s="249" t="s">
        <v>330</v>
      </c>
      <c r="C141" s="265" t="s">
        <v>331</v>
      </c>
      <c r="D141" s="250" t="s">
        <v>198</v>
      </c>
      <c r="E141" s="251">
        <v>47</v>
      </c>
      <c r="F141" s="252"/>
      <c r="G141" s="253">
        <f>ROUND(E141*F141,2)</f>
        <v>0</v>
      </c>
      <c r="H141" s="252"/>
      <c r="I141" s="253">
        <f>ROUND(E141*H141,2)</f>
        <v>0</v>
      </c>
      <c r="J141" s="252"/>
      <c r="K141" s="253">
        <f>ROUND(E141*J141,2)</f>
        <v>0</v>
      </c>
      <c r="L141" s="253">
        <v>21</v>
      </c>
      <c r="M141" s="253">
        <f>G141*(1+L141/100)</f>
        <v>0</v>
      </c>
      <c r="N141" s="251">
        <v>0</v>
      </c>
      <c r="O141" s="251">
        <f>ROUND(E141*N141,2)</f>
        <v>0</v>
      </c>
      <c r="P141" s="251">
        <v>0</v>
      </c>
      <c r="Q141" s="251">
        <f>ROUND(E141*P141,2)</f>
        <v>0</v>
      </c>
      <c r="R141" s="253" t="s">
        <v>327</v>
      </c>
      <c r="S141" s="253" t="s">
        <v>149</v>
      </c>
      <c r="T141" s="254" t="s">
        <v>149</v>
      </c>
      <c r="U141" s="226">
        <v>0.05</v>
      </c>
      <c r="V141" s="226">
        <f>ROUND(E141*U141,2)</f>
        <v>2.35</v>
      </c>
      <c r="W141" s="226"/>
      <c r="X141" s="226" t="s">
        <v>150</v>
      </c>
      <c r="Y141" s="226" t="s">
        <v>151</v>
      </c>
      <c r="Z141" s="215"/>
      <c r="AA141" s="215"/>
      <c r="AB141" s="215"/>
      <c r="AC141" s="215"/>
      <c r="AD141" s="215"/>
      <c r="AE141" s="215"/>
      <c r="AF141" s="215"/>
      <c r="AG141" s="215" t="s">
        <v>152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5">
      <c r="A142" s="248">
        <v>49</v>
      </c>
      <c r="B142" s="249" t="s">
        <v>332</v>
      </c>
      <c r="C142" s="265" t="s">
        <v>333</v>
      </c>
      <c r="D142" s="250" t="s">
        <v>198</v>
      </c>
      <c r="E142" s="251">
        <v>47</v>
      </c>
      <c r="F142" s="252"/>
      <c r="G142" s="253">
        <f>ROUND(E142*F142,2)</f>
        <v>0</v>
      </c>
      <c r="H142" s="252"/>
      <c r="I142" s="253">
        <f>ROUND(E142*H142,2)</f>
        <v>0</v>
      </c>
      <c r="J142" s="252"/>
      <c r="K142" s="253">
        <f>ROUND(E142*J142,2)</f>
        <v>0</v>
      </c>
      <c r="L142" s="253">
        <v>21</v>
      </c>
      <c r="M142" s="253">
        <f>G142*(1+L142/100)</f>
        <v>0</v>
      </c>
      <c r="N142" s="251">
        <v>0</v>
      </c>
      <c r="O142" s="251">
        <f>ROUND(E142*N142,2)</f>
        <v>0</v>
      </c>
      <c r="P142" s="251">
        <v>0</v>
      </c>
      <c r="Q142" s="251">
        <f>ROUND(E142*P142,2)</f>
        <v>0</v>
      </c>
      <c r="R142" s="253"/>
      <c r="S142" s="253" t="s">
        <v>251</v>
      </c>
      <c r="T142" s="254" t="s">
        <v>218</v>
      </c>
      <c r="U142" s="226">
        <v>0</v>
      </c>
      <c r="V142" s="226">
        <f>ROUND(E142*U142,2)</f>
        <v>0</v>
      </c>
      <c r="W142" s="226"/>
      <c r="X142" s="226" t="s">
        <v>150</v>
      </c>
      <c r="Y142" s="226" t="s">
        <v>151</v>
      </c>
      <c r="Z142" s="215"/>
      <c r="AA142" s="215"/>
      <c r="AB142" s="215"/>
      <c r="AC142" s="215"/>
      <c r="AD142" s="215"/>
      <c r="AE142" s="215"/>
      <c r="AF142" s="215"/>
      <c r="AG142" s="215" t="s">
        <v>152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ht="20.399999999999999" outlineLevel="1" x14ac:dyDescent="0.25">
      <c r="A143" s="240">
        <v>50</v>
      </c>
      <c r="B143" s="241" t="s">
        <v>334</v>
      </c>
      <c r="C143" s="261" t="s">
        <v>335</v>
      </c>
      <c r="D143" s="242" t="s">
        <v>147</v>
      </c>
      <c r="E143" s="243">
        <v>8.3247999999999998</v>
      </c>
      <c r="F143" s="244"/>
      <c r="G143" s="245">
        <f>ROUND(E143*F143,2)</f>
        <v>0</v>
      </c>
      <c r="H143" s="244"/>
      <c r="I143" s="245">
        <f>ROUND(E143*H143,2)</f>
        <v>0</v>
      </c>
      <c r="J143" s="244"/>
      <c r="K143" s="245">
        <f>ROUND(E143*J143,2)</f>
        <v>0</v>
      </c>
      <c r="L143" s="245">
        <v>21</v>
      </c>
      <c r="M143" s="245">
        <f>G143*(1+L143/100)</f>
        <v>0</v>
      </c>
      <c r="N143" s="243">
        <v>0.03</v>
      </c>
      <c r="O143" s="243">
        <f>ROUND(E143*N143,2)</f>
        <v>0.25</v>
      </c>
      <c r="P143" s="243">
        <v>0</v>
      </c>
      <c r="Q143" s="243">
        <f>ROUND(E143*P143,2)</f>
        <v>0</v>
      </c>
      <c r="R143" s="245" t="s">
        <v>185</v>
      </c>
      <c r="S143" s="245" t="s">
        <v>149</v>
      </c>
      <c r="T143" s="246" t="s">
        <v>149</v>
      </c>
      <c r="U143" s="226">
        <v>0</v>
      </c>
      <c r="V143" s="226">
        <f>ROUND(E143*U143,2)</f>
        <v>0</v>
      </c>
      <c r="W143" s="226"/>
      <c r="X143" s="226" t="s">
        <v>186</v>
      </c>
      <c r="Y143" s="226" t="s">
        <v>151</v>
      </c>
      <c r="Z143" s="215"/>
      <c r="AA143" s="215"/>
      <c r="AB143" s="215"/>
      <c r="AC143" s="215"/>
      <c r="AD143" s="215"/>
      <c r="AE143" s="215"/>
      <c r="AF143" s="215"/>
      <c r="AG143" s="215" t="s">
        <v>187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2" x14ac:dyDescent="0.25">
      <c r="A144" s="222"/>
      <c r="B144" s="223"/>
      <c r="C144" s="263" t="s">
        <v>336</v>
      </c>
      <c r="D144" s="228"/>
      <c r="E144" s="229">
        <v>8.30016</v>
      </c>
      <c r="F144" s="226"/>
      <c r="G144" s="226"/>
      <c r="H144" s="226"/>
      <c r="I144" s="226"/>
      <c r="J144" s="226"/>
      <c r="K144" s="226"/>
      <c r="L144" s="226"/>
      <c r="M144" s="226"/>
      <c r="N144" s="225"/>
      <c r="O144" s="225"/>
      <c r="P144" s="225"/>
      <c r="Q144" s="225"/>
      <c r="R144" s="226"/>
      <c r="S144" s="226"/>
      <c r="T144" s="226"/>
      <c r="U144" s="226"/>
      <c r="V144" s="226"/>
      <c r="W144" s="226"/>
      <c r="X144" s="226"/>
      <c r="Y144" s="226"/>
      <c r="Z144" s="215"/>
      <c r="AA144" s="215"/>
      <c r="AB144" s="215"/>
      <c r="AC144" s="215"/>
      <c r="AD144" s="215"/>
      <c r="AE144" s="215"/>
      <c r="AF144" s="215"/>
      <c r="AG144" s="215" t="s">
        <v>156</v>
      </c>
      <c r="AH144" s="215">
        <v>0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3" x14ac:dyDescent="0.25">
      <c r="A145" s="222"/>
      <c r="B145" s="223"/>
      <c r="C145" s="263" t="s">
        <v>337</v>
      </c>
      <c r="D145" s="228"/>
      <c r="E145" s="229">
        <v>2.4639999999999999E-2</v>
      </c>
      <c r="F145" s="226"/>
      <c r="G145" s="226"/>
      <c r="H145" s="226"/>
      <c r="I145" s="226"/>
      <c r="J145" s="226"/>
      <c r="K145" s="226"/>
      <c r="L145" s="226"/>
      <c r="M145" s="226"/>
      <c r="N145" s="225"/>
      <c r="O145" s="225"/>
      <c r="P145" s="225"/>
      <c r="Q145" s="225"/>
      <c r="R145" s="226"/>
      <c r="S145" s="226"/>
      <c r="T145" s="226"/>
      <c r="U145" s="226"/>
      <c r="V145" s="226"/>
      <c r="W145" s="226"/>
      <c r="X145" s="226"/>
      <c r="Y145" s="226"/>
      <c r="Z145" s="215"/>
      <c r="AA145" s="215"/>
      <c r="AB145" s="215"/>
      <c r="AC145" s="215"/>
      <c r="AD145" s="215"/>
      <c r="AE145" s="215"/>
      <c r="AF145" s="215"/>
      <c r="AG145" s="215" t="s">
        <v>156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ht="20.399999999999999" outlineLevel="1" x14ac:dyDescent="0.25">
      <c r="A146" s="240">
        <v>51</v>
      </c>
      <c r="B146" s="241" t="s">
        <v>338</v>
      </c>
      <c r="C146" s="261" t="s">
        <v>339</v>
      </c>
      <c r="D146" s="242" t="s">
        <v>147</v>
      </c>
      <c r="E146" s="243">
        <v>4.3119999999999999E-2</v>
      </c>
      <c r="F146" s="244"/>
      <c r="G146" s="245">
        <f>ROUND(E146*F146,2)</f>
        <v>0</v>
      </c>
      <c r="H146" s="244"/>
      <c r="I146" s="245">
        <f>ROUND(E146*H146,2)</f>
        <v>0</v>
      </c>
      <c r="J146" s="244"/>
      <c r="K146" s="245">
        <f>ROUND(E146*J146,2)</f>
        <v>0</v>
      </c>
      <c r="L146" s="245">
        <v>21</v>
      </c>
      <c r="M146" s="245">
        <f>G146*(1+L146/100)</f>
        <v>0</v>
      </c>
      <c r="N146" s="243">
        <v>0.03</v>
      </c>
      <c r="O146" s="243">
        <f>ROUND(E146*N146,2)</f>
        <v>0</v>
      </c>
      <c r="P146" s="243">
        <v>0</v>
      </c>
      <c r="Q146" s="243">
        <f>ROUND(E146*P146,2)</f>
        <v>0</v>
      </c>
      <c r="R146" s="245" t="s">
        <v>185</v>
      </c>
      <c r="S146" s="245" t="s">
        <v>149</v>
      </c>
      <c r="T146" s="246" t="s">
        <v>149</v>
      </c>
      <c r="U146" s="226">
        <v>0</v>
      </c>
      <c r="V146" s="226">
        <f>ROUND(E146*U146,2)</f>
        <v>0</v>
      </c>
      <c r="W146" s="226"/>
      <c r="X146" s="226" t="s">
        <v>186</v>
      </c>
      <c r="Y146" s="226" t="s">
        <v>151</v>
      </c>
      <c r="Z146" s="215"/>
      <c r="AA146" s="215"/>
      <c r="AB146" s="215"/>
      <c r="AC146" s="215"/>
      <c r="AD146" s="215"/>
      <c r="AE146" s="215"/>
      <c r="AF146" s="215"/>
      <c r="AG146" s="215" t="s">
        <v>187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2" x14ac:dyDescent="0.25">
      <c r="A147" s="222"/>
      <c r="B147" s="223"/>
      <c r="C147" s="263" t="s">
        <v>340</v>
      </c>
      <c r="D147" s="228"/>
      <c r="E147" s="229">
        <v>4.3119999999999999E-2</v>
      </c>
      <c r="F147" s="226"/>
      <c r="G147" s="226"/>
      <c r="H147" s="226"/>
      <c r="I147" s="226"/>
      <c r="J147" s="226"/>
      <c r="K147" s="226"/>
      <c r="L147" s="226"/>
      <c r="M147" s="226"/>
      <c r="N147" s="225"/>
      <c r="O147" s="225"/>
      <c r="P147" s="225"/>
      <c r="Q147" s="225"/>
      <c r="R147" s="226"/>
      <c r="S147" s="226"/>
      <c r="T147" s="226"/>
      <c r="U147" s="226"/>
      <c r="V147" s="226"/>
      <c r="W147" s="226"/>
      <c r="X147" s="226"/>
      <c r="Y147" s="226"/>
      <c r="Z147" s="215"/>
      <c r="AA147" s="215"/>
      <c r="AB147" s="215"/>
      <c r="AC147" s="215"/>
      <c r="AD147" s="215"/>
      <c r="AE147" s="215"/>
      <c r="AF147" s="215"/>
      <c r="AG147" s="215" t="s">
        <v>156</v>
      </c>
      <c r="AH147" s="215">
        <v>0</v>
      </c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5">
      <c r="A148" s="222">
        <v>52</v>
      </c>
      <c r="B148" s="223" t="s">
        <v>341</v>
      </c>
      <c r="C148" s="268" t="s">
        <v>342</v>
      </c>
      <c r="D148" s="224" t="s">
        <v>0</v>
      </c>
      <c r="E148" s="258"/>
      <c r="F148" s="227"/>
      <c r="G148" s="226">
        <f>ROUND(E148*F148,2)</f>
        <v>0</v>
      </c>
      <c r="H148" s="227"/>
      <c r="I148" s="226">
        <f>ROUND(E148*H148,2)</f>
        <v>0</v>
      </c>
      <c r="J148" s="227"/>
      <c r="K148" s="226">
        <f>ROUND(E148*J148,2)</f>
        <v>0</v>
      </c>
      <c r="L148" s="226">
        <v>21</v>
      </c>
      <c r="M148" s="226">
        <f>G148*(1+L148/100)</f>
        <v>0</v>
      </c>
      <c r="N148" s="225">
        <v>0</v>
      </c>
      <c r="O148" s="225">
        <f>ROUND(E148*N148,2)</f>
        <v>0</v>
      </c>
      <c r="P148" s="225">
        <v>0</v>
      </c>
      <c r="Q148" s="225">
        <f>ROUND(E148*P148,2)</f>
        <v>0</v>
      </c>
      <c r="R148" s="226" t="s">
        <v>327</v>
      </c>
      <c r="S148" s="226" t="s">
        <v>149</v>
      </c>
      <c r="T148" s="226" t="s">
        <v>149</v>
      </c>
      <c r="U148" s="226">
        <v>0</v>
      </c>
      <c r="V148" s="226">
        <f>ROUND(E148*U148,2)</f>
        <v>0</v>
      </c>
      <c r="W148" s="226"/>
      <c r="X148" s="226" t="s">
        <v>301</v>
      </c>
      <c r="Y148" s="226" t="s">
        <v>151</v>
      </c>
      <c r="Z148" s="215"/>
      <c r="AA148" s="215"/>
      <c r="AB148" s="215"/>
      <c r="AC148" s="215"/>
      <c r="AD148" s="215"/>
      <c r="AE148" s="215"/>
      <c r="AF148" s="215"/>
      <c r="AG148" s="215" t="s">
        <v>302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2" x14ac:dyDescent="0.25">
      <c r="A149" s="222"/>
      <c r="B149" s="223"/>
      <c r="C149" s="269" t="s">
        <v>343</v>
      </c>
      <c r="D149" s="259"/>
      <c r="E149" s="259"/>
      <c r="F149" s="259"/>
      <c r="G149" s="259"/>
      <c r="H149" s="226"/>
      <c r="I149" s="226"/>
      <c r="J149" s="226"/>
      <c r="K149" s="226"/>
      <c r="L149" s="226"/>
      <c r="M149" s="226"/>
      <c r="N149" s="225"/>
      <c r="O149" s="225"/>
      <c r="P149" s="225"/>
      <c r="Q149" s="225"/>
      <c r="R149" s="226"/>
      <c r="S149" s="226"/>
      <c r="T149" s="226"/>
      <c r="U149" s="226"/>
      <c r="V149" s="226"/>
      <c r="W149" s="226"/>
      <c r="X149" s="226"/>
      <c r="Y149" s="226"/>
      <c r="Z149" s="215"/>
      <c r="AA149" s="215"/>
      <c r="AB149" s="215"/>
      <c r="AC149" s="215"/>
      <c r="AD149" s="215"/>
      <c r="AE149" s="215"/>
      <c r="AF149" s="215"/>
      <c r="AG149" s="215" t="s">
        <v>154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x14ac:dyDescent="0.25">
      <c r="A150" s="233" t="s">
        <v>143</v>
      </c>
      <c r="B150" s="234" t="s">
        <v>87</v>
      </c>
      <c r="C150" s="260" t="s">
        <v>88</v>
      </c>
      <c r="D150" s="235"/>
      <c r="E150" s="236"/>
      <c r="F150" s="237"/>
      <c r="G150" s="237">
        <f>SUMIF(AG151:AG156,"&lt;&gt;NOR",G151:G156)</f>
        <v>0</v>
      </c>
      <c r="H150" s="237"/>
      <c r="I150" s="237">
        <f>SUM(I151:I156)</f>
        <v>0</v>
      </c>
      <c r="J150" s="237"/>
      <c r="K150" s="237">
        <f>SUM(K151:K156)</f>
        <v>0</v>
      </c>
      <c r="L150" s="237"/>
      <c r="M150" s="237">
        <f>SUM(M151:M156)</f>
        <v>0</v>
      </c>
      <c r="N150" s="236"/>
      <c r="O150" s="236">
        <f>SUM(O151:O156)</f>
        <v>0.01</v>
      </c>
      <c r="P150" s="236"/>
      <c r="Q150" s="236">
        <f>SUM(Q151:Q156)</f>
        <v>0</v>
      </c>
      <c r="R150" s="237"/>
      <c r="S150" s="237"/>
      <c r="T150" s="238"/>
      <c r="U150" s="232"/>
      <c r="V150" s="232">
        <f>SUM(V151:V156)</f>
        <v>4.6399999999999997</v>
      </c>
      <c r="W150" s="232"/>
      <c r="X150" s="232"/>
      <c r="Y150" s="232"/>
      <c r="AG150" t="s">
        <v>144</v>
      </c>
    </row>
    <row r="151" spans="1:60" outlineLevel="1" x14ac:dyDescent="0.25">
      <c r="A151" s="240">
        <v>53</v>
      </c>
      <c r="B151" s="241" t="s">
        <v>344</v>
      </c>
      <c r="C151" s="261" t="s">
        <v>345</v>
      </c>
      <c r="D151" s="242" t="s">
        <v>198</v>
      </c>
      <c r="E151" s="243">
        <v>5.8</v>
      </c>
      <c r="F151" s="244"/>
      <c r="G151" s="245">
        <f>ROUND(E151*F151,2)</f>
        <v>0</v>
      </c>
      <c r="H151" s="244"/>
      <c r="I151" s="245">
        <f>ROUND(E151*H151,2)</f>
        <v>0</v>
      </c>
      <c r="J151" s="244"/>
      <c r="K151" s="245">
        <f>ROUND(E151*J151,2)</f>
        <v>0</v>
      </c>
      <c r="L151" s="245">
        <v>21</v>
      </c>
      <c r="M151" s="245">
        <f>G151*(1+L151/100)</f>
        <v>0</v>
      </c>
      <c r="N151" s="243">
        <v>2.0999999999999999E-3</v>
      </c>
      <c r="O151" s="243">
        <f>ROUND(E151*N151,2)</f>
        <v>0.01</v>
      </c>
      <c r="P151" s="243">
        <v>0</v>
      </c>
      <c r="Q151" s="243">
        <f>ROUND(E151*P151,2)</f>
        <v>0</v>
      </c>
      <c r="R151" s="245" t="s">
        <v>346</v>
      </c>
      <c r="S151" s="245" t="s">
        <v>149</v>
      </c>
      <c r="T151" s="246" t="s">
        <v>149</v>
      </c>
      <c r="U151" s="226">
        <v>0.8</v>
      </c>
      <c r="V151" s="226">
        <f>ROUND(E151*U151,2)</f>
        <v>4.6399999999999997</v>
      </c>
      <c r="W151" s="226"/>
      <c r="X151" s="226" t="s">
        <v>150</v>
      </c>
      <c r="Y151" s="226" t="s">
        <v>151</v>
      </c>
      <c r="Z151" s="215"/>
      <c r="AA151" s="215"/>
      <c r="AB151" s="215"/>
      <c r="AC151" s="215"/>
      <c r="AD151" s="215"/>
      <c r="AE151" s="215"/>
      <c r="AF151" s="215"/>
      <c r="AG151" s="215" t="s">
        <v>152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2" x14ac:dyDescent="0.25">
      <c r="A152" s="222"/>
      <c r="B152" s="223"/>
      <c r="C152" s="262" t="s">
        <v>347</v>
      </c>
      <c r="D152" s="247"/>
      <c r="E152" s="247"/>
      <c r="F152" s="247"/>
      <c r="G152" s="247"/>
      <c r="H152" s="226"/>
      <c r="I152" s="226"/>
      <c r="J152" s="226"/>
      <c r="K152" s="226"/>
      <c r="L152" s="226"/>
      <c r="M152" s="226"/>
      <c r="N152" s="225"/>
      <c r="O152" s="225"/>
      <c r="P152" s="225"/>
      <c r="Q152" s="225"/>
      <c r="R152" s="226"/>
      <c r="S152" s="226"/>
      <c r="T152" s="226"/>
      <c r="U152" s="226"/>
      <c r="V152" s="226"/>
      <c r="W152" s="226"/>
      <c r="X152" s="226"/>
      <c r="Y152" s="226"/>
      <c r="Z152" s="215"/>
      <c r="AA152" s="215"/>
      <c r="AB152" s="215"/>
      <c r="AC152" s="215"/>
      <c r="AD152" s="215"/>
      <c r="AE152" s="215"/>
      <c r="AF152" s="215"/>
      <c r="AG152" s="215" t="s">
        <v>154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2" x14ac:dyDescent="0.25">
      <c r="A153" s="222"/>
      <c r="B153" s="223"/>
      <c r="C153" s="263" t="s">
        <v>348</v>
      </c>
      <c r="D153" s="228"/>
      <c r="E153" s="229">
        <v>2</v>
      </c>
      <c r="F153" s="226"/>
      <c r="G153" s="226"/>
      <c r="H153" s="226"/>
      <c r="I153" s="226"/>
      <c r="J153" s="226"/>
      <c r="K153" s="226"/>
      <c r="L153" s="226"/>
      <c r="M153" s="226"/>
      <c r="N153" s="225"/>
      <c r="O153" s="225"/>
      <c r="P153" s="225"/>
      <c r="Q153" s="225"/>
      <c r="R153" s="226"/>
      <c r="S153" s="226"/>
      <c r="T153" s="226"/>
      <c r="U153" s="226"/>
      <c r="V153" s="226"/>
      <c r="W153" s="226"/>
      <c r="X153" s="226"/>
      <c r="Y153" s="226"/>
      <c r="Z153" s="215"/>
      <c r="AA153" s="215"/>
      <c r="AB153" s="215"/>
      <c r="AC153" s="215"/>
      <c r="AD153" s="215"/>
      <c r="AE153" s="215"/>
      <c r="AF153" s="215"/>
      <c r="AG153" s="215" t="s">
        <v>156</v>
      </c>
      <c r="AH153" s="215">
        <v>0</v>
      </c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3" x14ac:dyDescent="0.25">
      <c r="A154" s="222"/>
      <c r="B154" s="223"/>
      <c r="C154" s="263" t="s">
        <v>349</v>
      </c>
      <c r="D154" s="228"/>
      <c r="E154" s="229">
        <v>3.8</v>
      </c>
      <c r="F154" s="226"/>
      <c r="G154" s="226"/>
      <c r="H154" s="226"/>
      <c r="I154" s="226"/>
      <c r="J154" s="226"/>
      <c r="K154" s="226"/>
      <c r="L154" s="226"/>
      <c r="M154" s="226"/>
      <c r="N154" s="225"/>
      <c r="O154" s="225"/>
      <c r="P154" s="225"/>
      <c r="Q154" s="225"/>
      <c r="R154" s="226"/>
      <c r="S154" s="226"/>
      <c r="T154" s="226"/>
      <c r="U154" s="226"/>
      <c r="V154" s="226"/>
      <c r="W154" s="226"/>
      <c r="X154" s="226"/>
      <c r="Y154" s="226"/>
      <c r="Z154" s="215"/>
      <c r="AA154" s="215"/>
      <c r="AB154" s="215"/>
      <c r="AC154" s="215"/>
      <c r="AD154" s="215"/>
      <c r="AE154" s="215"/>
      <c r="AF154" s="215"/>
      <c r="AG154" s="215" t="s">
        <v>156</v>
      </c>
      <c r="AH154" s="215">
        <v>0</v>
      </c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5">
      <c r="A155" s="222">
        <v>54</v>
      </c>
      <c r="B155" s="223" t="s">
        <v>350</v>
      </c>
      <c r="C155" s="268" t="s">
        <v>351</v>
      </c>
      <c r="D155" s="224" t="s">
        <v>0</v>
      </c>
      <c r="E155" s="258"/>
      <c r="F155" s="227"/>
      <c r="G155" s="226">
        <f>ROUND(E155*F155,2)</f>
        <v>0</v>
      </c>
      <c r="H155" s="227"/>
      <c r="I155" s="226">
        <f>ROUND(E155*H155,2)</f>
        <v>0</v>
      </c>
      <c r="J155" s="227"/>
      <c r="K155" s="226">
        <f>ROUND(E155*J155,2)</f>
        <v>0</v>
      </c>
      <c r="L155" s="226">
        <v>21</v>
      </c>
      <c r="M155" s="226">
        <f>G155*(1+L155/100)</f>
        <v>0</v>
      </c>
      <c r="N155" s="225">
        <v>0</v>
      </c>
      <c r="O155" s="225">
        <f>ROUND(E155*N155,2)</f>
        <v>0</v>
      </c>
      <c r="P155" s="225">
        <v>0</v>
      </c>
      <c r="Q155" s="225">
        <f>ROUND(E155*P155,2)</f>
        <v>0</v>
      </c>
      <c r="R155" s="226" t="s">
        <v>346</v>
      </c>
      <c r="S155" s="226" t="s">
        <v>149</v>
      </c>
      <c r="T155" s="226" t="s">
        <v>149</v>
      </c>
      <c r="U155" s="226">
        <v>0</v>
      </c>
      <c r="V155" s="226">
        <f>ROUND(E155*U155,2)</f>
        <v>0</v>
      </c>
      <c r="W155" s="226"/>
      <c r="X155" s="226" t="s">
        <v>301</v>
      </c>
      <c r="Y155" s="226" t="s">
        <v>151</v>
      </c>
      <c r="Z155" s="215"/>
      <c r="AA155" s="215"/>
      <c r="AB155" s="215"/>
      <c r="AC155" s="215"/>
      <c r="AD155" s="215"/>
      <c r="AE155" s="215"/>
      <c r="AF155" s="215"/>
      <c r="AG155" s="215" t="s">
        <v>302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2" x14ac:dyDescent="0.25">
      <c r="A156" s="222"/>
      <c r="B156" s="223"/>
      <c r="C156" s="269" t="s">
        <v>352</v>
      </c>
      <c r="D156" s="259"/>
      <c r="E156" s="259"/>
      <c r="F156" s="259"/>
      <c r="G156" s="259"/>
      <c r="H156" s="226"/>
      <c r="I156" s="226"/>
      <c r="J156" s="226"/>
      <c r="K156" s="226"/>
      <c r="L156" s="226"/>
      <c r="M156" s="226"/>
      <c r="N156" s="225"/>
      <c r="O156" s="225"/>
      <c r="P156" s="225"/>
      <c r="Q156" s="225"/>
      <c r="R156" s="226"/>
      <c r="S156" s="226"/>
      <c r="T156" s="226"/>
      <c r="U156" s="226"/>
      <c r="V156" s="226"/>
      <c r="W156" s="226"/>
      <c r="X156" s="226"/>
      <c r="Y156" s="226"/>
      <c r="Z156" s="215"/>
      <c r="AA156" s="215"/>
      <c r="AB156" s="215"/>
      <c r="AC156" s="215"/>
      <c r="AD156" s="215"/>
      <c r="AE156" s="215"/>
      <c r="AF156" s="215"/>
      <c r="AG156" s="215" t="s">
        <v>154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x14ac:dyDescent="0.25">
      <c r="A157" s="233" t="s">
        <v>143</v>
      </c>
      <c r="B157" s="234" t="s">
        <v>89</v>
      </c>
      <c r="C157" s="260" t="s">
        <v>90</v>
      </c>
      <c r="D157" s="235"/>
      <c r="E157" s="236"/>
      <c r="F157" s="237"/>
      <c r="G157" s="237">
        <f>SUMIF(AG158:AG168,"&lt;&gt;NOR",G158:G168)</f>
        <v>0</v>
      </c>
      <c r="H157" s="237"/>
      <c r="I157" s="237">
        <f>SUM(I158:I168)</f>
        <v>0</v>
      </c>
      <c r="J157" s="237"/>
      <c r="K157" s="237">
        <f>SUM(K158:K168)</f>
        <v>0</v>
      </c>
      <c r="L157" s="237"/>
      <c r="M157" s="237">
        <f>SUM(M158:M168)</f>
        <v>0</v>
      </c>
      <c r="N157" s="236"/>
      <c r="O157" s="236">
        <f>SUM(O158:O168)</f>
        <v>0</v>
      </c>
      <c r="P157" s="236"/>
      <c r="Q157" s="236">
        <f>SUM(Q158:Q168)</f>
        <v>0</v>
      </c>
      <c r="R157" s="237"/>
      <c r="S157" s="237"/>
      <c r="T157" s="238"/>
      <c r="U157" s="232"/>
      <c r="V157" s="232">
        <f>SUM(V158:V168)</f>
        <v>0</v>
      </c>
      <c r="W157" s="232"/>
      <c r="X157" s="232"/>
      <c r="Y157" s="232"/>
      <c r="AG157" t="s">
        <v>144</v>
      </c>
    </row>
    <row r="158" spans="1:60" outlineLevel="1" x14ac:dyDescent="0.25">
      <c r="A158" s="248">
        <v>55</v>
      </c>
      <c r="B158" s="249" t="s">
        <v>353</v>
      </c>
      <c r="C158" s="265" t="s">
        <v>354</v>
      </c>
      <c r="D158" s="250" t="s">
        <v>355</v>
      </c>
      <c r="E158" s="251">
        <v>1</v>
      </c>
      <c r="F158" s="252"/>
      <c r="G158" s="253">
        <f>ROUND(E158*F158,2)</f>
        <v>0</v>
      </c>
      <c r="H158" s="252"/>
      <c r="I158" s="253">
        <f>ROUND(E158*H158,2)</f>
        <v>0</v>
      </c>
      <c r="J158" s="252"/>
      <c r="K158" s="253">
        <f>ROUND(E158*J158,2)</f>
        <v>0</v>
      </c>
      <c r="L158" s="253">
        <v>21</v>
      </c>
      <c r="M158" s="253">
        <f>G158*(1+L158/100)</f>
        <v>0</v>
      </c>
      <c r="N158" s="251">
        <v>0</v>
      </c>
      <c r="O158" s="251">
        <f>ROUND(E158*N158,2)</f>
        <v>0</v>
      </c>
      <c r="P158" s="251">
        <v>0</v>
      </c>
      <c r="Q158" s="251">
        <f>ROUND(E158*P158,2)</f>
        <v>0</v>
      </c>
      <c r="R158" s="253"/>
      <c r="S158" s="253" t="s">
        <v>251</v>
      </c>
      <c r="T158" s="254" t="s">
        <v>218</v>
      </c>
      <c r="U158" s="226">
        <v>0</v>
      </c>
      <c r="V158" s="226">
        <f>ROUND(E158*U158,2)</f>
        <v>0</v>
      </c>
      <c r="W158" s="226"/>
      <c r="X158" s="226" t="s">
        <v>150</v>
      </c>
      <c r="Y158" s="226" t="s">
        <v>151</v>
      </c>
      <c r="Z158" s="215"/>
      <c r="AA158" s="215"/>
      <c r="AB158" s="215"/>
      <c r="AC158" s="215"/>
      <c r="AD158" s="215"/>
      <c r="AE158" s="215"/>
      <c r="AF158" s="215"/>
      <c r="AG158" s="215" t="s">
        <v>152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5">
      <c r="A159" s="248">
        <v>56</v>
      </c>
      <c r="B159" s="249" t="s">
        <v>356</v>
      </c>
      <c r="C159" s="265" t="s">
        <v>357</v>
      </c>
      <c r="D159" s="250" t="s">
        <v>355</v>
      </c>
      <c r="E159" s="251">
        <v>1</v>
      </c>
      <c r="F159" s="252"/>
      <c r="G159" s="253">
        <f>ROUND(E159*F159,2)</f>
        <v>0</v>
      </c>
      <c r="H159" s="252"/>
      <c r="I159" s="253">
        <f>ROUND(E159*H159,2)</f>
        <v>0</v>
      </c>
      <c r="J159" s="252"/>
      <c r="K159" s="253">
        <f>ROUND(E159*J159,2)</f>
        <v>0</v>
      </c>
      <c r="L159" s="253">
        <v>21</v>
      </c>
      <c r="M159" s="253">
        <f>G159*(1+L159/100)</f>
        <v>0</v>
      </c>
      <c r="N159" s="251">
        <v>0</v>
      </c>
      <c r="O159" s="251">
        <f>ROUND(E159*N159,2)</f>
        <v>0</v>
      </c>
      <c r="P159" s="251">
        <v>0</v>
      </c>
      <c r="Q159" s="251">
        <f>ROUND(E159*P159,2)</f>
        <v>0</v>
      </c>
      <c r="R159" s="253"/>
      <c r="S159" s="253" t="s">
        <v>251</v>
      </c>
      <c r="T159" s="254" t="s">
        <v>218</v>
      </c>
      <c r="U159" s="226">
        <v>0</v>
      </c>
      <c r="V159" s="226">
        <f>ROUND(E159*U159,2)</f>
        <v>0</v>
      </c>
      <c r="W159" s="226"/>
      <c r="X159" s="226" t="s">
        <v>150</v>
      </c>
      <c r="Y159" s="226" t="s">
        <v>151</v>
      </c>
      <c r="Z159" s="215"/>
      <c r="AA159" s="215"/>
      <c r="AB159" s="215"/>
      <c r="AC159" s="215"/>
      <c r="AD159" s="215"/>
      <c r="AE159" s="215"/>
      <c r="AF159" s="215"/>
      <c r="AG159" s="215" t="s">
        <v>152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5">
      <c r="A160" s="248">
        <v>57</v>
      </c>
      <c r="B160" s="249" t="s">
        <v>358</v>
      </c>
      <c r="C160" s="265" t="s">
        <v>359</v>
      </c>
      <c r="D160" s="250" t="s">
        <v>355</v>
      </c>
      <c r="E160" s="251">
        <v>1</v>
      </c>
      <c r="F160" s="252"/>
      <c r="G160" s="253">
        <f>ROUND(E160*F160,2)</f>
        <v>0</v>
      </c>
      <c r="H160" s="252"/>
      <c r="I160" s="253">
        <f>ROUND(E160*H160,2)</f>
        <v>0</v>
      </c>
      <c r="J160" s="252"/>
      <c r="K160" s="253">
        <f>ROUND(E160*J160,2)</f>
        <v>0</v>
      </c>
      <c r="L160" s="253">
        <v>21</v>
      </c>
      <c r="M160" s="253">
        <f>G160*(1+L160/100)</f>
        <v>0</v>
      </c>
      <c r="N160" s="251">
        <v>0</v>
      </c>
      <c r="O160" s="251">
        <f>ROUND(E160*N160,2)</f>
        <v>0</v>
      </c>
      <c r="P160" s="251">
        <v>0</v>
      </c>
      <c r="Q160" s="251">
        <f>ROUND(E160*P160,2)</f>
        <v>0</v>
      </c>
      <c r="R160" s="253"/>
      <c r="S160" s="253" t="s">
        <v>251</v>
      </c>
      <c r="T160" s="254" t="s">
        <v>218</v>
      </c>
      <c r="U160" s="226">
        <v>0</v>
      </c>
      <c r="V160" s="226">
        <f>ROUND(E160*U160,2)</f>
        <v>0</v>
      </c>
      <c r="W160" s="226"/>
      <c r="X160" s="226" t="s">
        <v>150</v>
      </c>
      <c r="Y160" s="226" t="s">
        <v>151</v>
      </c>
      <c r="Z160" s="215"/>
      <c r="AA160" s="215"/>
      <c r="AB160" s="215"/>
      <c r="AC160" s="215"/>
      <c r="AD160" s="215"/>
      <c r="AE160" s="215"/>
      <c r="AF160" s="215"/>
      <c r="AG160" s="215" t="s">
        <v>152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5">
      <c r="A161" s="248">
        <v>58</v>
      </c>
      <c r="B161" s="249" t="s">
        <v>360</v>
      </c>
      <c r="C161" s="265" t="s">
        <v>361</v>
      </c>
      <c r="D161" s="250" t="s">
        <v>355</v>
      </c>
      <c r="E161" s="251">
        <v>1</v>
      </c>
      <c r="F161" s="252"/>
      <c r="G161" s="253">
        <f>ROUND(E161*F161,2)</f>
        <v>0</v>
      </c>
      <c r="H161" s="252"/>
      <c r="I161" s="253">
        <f>ROUND(E161*H161,2)</f>
        <v>0</v>
      </c>
      <c r="J161" s="252"/>
      <c r="K161" s="253">
        <f>ROUND(E161*J161,2)</f>
        <v>0</v>
      </c>
      <c r="L161" s="253">
        <v>21</v>
      </c>
      <c r="M161" s="253">
        <f>G161*(1+L161/100)</f>
        <v>0</v>
      </c>
      <c r="N161" s="251">
        <v>0</v>
      </c>
      <c r="O161" s="251">
        <f>ROUND(E161*N161,2)</f>
        <v>0</v>
      </c>
      <c r="P161" s="251">
        <v>0</v>
      </c>
      <c r="Q161" s="251">
        <f>ROUND(E161*P161,2)</f>
        <v>0</v>
      </c>
      <c r="R161" s="253"/>
      <c r="S161" s="253" t="s">
        <v>251</v>
      </c>
      <c r="T161" s="254" t="s">
        <v>218</v>
      </c>
      <c r="U161" s="226">
        <v>0</v>
      </c>
      <c r="V161" s="226">
        <f>ROUND(E161*U161,2)</f>
        <v>0</v>
      </c>
      <c r="W161" s="226"/>
      <c r="X161" s="226" t="s">
        <v>150</v>
      </c>
      <c r="Y161" s="226" t="s">
        <v>151</v>
      </c>
      <c r="Z161" s="215"/>
      <c r="AA161" s="215"/>
      <c r="AB161" s="215"/>
      <c r="AC161" s="215"/>
      <c r="AD161" s="215"/>
      <c r="AE161" s="215"/>
      <c r="AF161" s="215"/>
      <c r="AG161" s="215" t="s">
        <v>152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5">
      <c r="A162" s="248">
        <v>59</v>
      </c>
      <c r="B162" s="249" t="s">
        <v>362</v>
      </c>
      <c r="C162" s="265" t="s">
        <v>363</v>
      </c>
      <c r="D162" s="250" t="s">
        <v>355</v>
      </c>
      <c r="E162" s="251">
        <v>1</v>
      </c>
      <c r="F162" s="252"/>
      <c r="G162" s="253">
        <f>ROUND(E162*F162,2)</f>
        <v>0</v>
      </c>
      <c r="H162" s="252"/>
      <c r="I162" s="253">
        <f>ROUND(E162*H162,2)</f>
        <v>0</v>
      </c>
      <c r="J162" s="252"/>
      <c r="K162" s="253">
        <f>ROUND(E162*J162,2)</f>
        <v>0</v>
      </c>
      <c r="L162" s="253">
        <v>21</v>
      </c>
      <c r="M162" s="253">
        <f>G162*(1+L162/100)</f>
        <v>0</v>
      </c>
      <c r="N162" s="251">
        <v>0</v>
      </c>
      <c r="O162" s="251">
        <f>ROUND(E162*N162,2)</f>
        <v>0</v>
      </c>
      <c r="P162" s="251">
        <v>0</v>
      </c>
      <c r="Q162" s="251">
        <f>ROUND(E162*P162,2)</f>
        <v>0</v>
      </c>
      <c r="R162" s="253"/>
      <c r="S162" s="253" t="s">
        <v>251</v>
      </c>
      <c r="T162" s="254" t="s">
        <v>218</v>
      </c>
      <c r="U162" s="226">
        <v>0</v>
      </c>
      <c r="V162" s="226">
        <f>ROUND(E162*U162,2)</f>
        <v>0</v>
      </c>
      <c r="W162" s="226"/>
      <c r="X162" s="226" t="s">
        <v>150</v>
      </c>
      <c r="Y162" s="226" t="s">
        <v>151</v>
      </c>
      <c r="Z162" s="215"/>
      <c r="AA162" s="215"/>
      <c r="AB162" s="215"/>
      <c r="AC162" s="215"/>
      <c r="AD162" s="215"/>
      <c r="AE162" s="215"/>
      <c r="AF162" s="215"/>
      <c r="AG162" s="215" t="s">
        <v>152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5">
      <c r="A163" s="248">
        <v>60</v>
      </c>
      <c r="B163" s="249" t="s">
        <v>364</v>
      </c>
      <c r="C163" s="265" t="s">
        <v>365</v>
      </c>
      <c r="D163" s="250" t="s">
        <v>355</v>
      </c>
      <c r="E163" s="251">
        <v>1</v>
      </c>
      <c r="F163" s="252"/>
      <c r="G163" s="253">
        <f>ROUND(E163*F163,2)</f>
        <v>0</v>
      </c>
      <c r="H163" s="252"/>
      <c r="I163" s="253">
        <f>ROUND(E163*H163,2)</f>
        <v>0</v>
      </c>
      <c r="J163" s="252"/>
      <c r="K163" s="253">
        <f>ROUND(E163*J163,2)</f>
        <v>0</v>
      </c>
      <c r="L163" s="253">
        <v>21</v>
      </c>
      <c r="M163" s="253">
        <f>G163*(1+L163/100)</f>
        <v>0</v>
      </c>
      <c r="N163" s="251">
        <v>0</v>
      </c>
      <c r="O163" s="251">
        <f>ROUND(E163*N163,2)</f>
        <v>0</v>
      </c>
      <c r="P163" s="251">
        <v>0</v>
      </c>
      <c r="Q163" s="251">
        <f>ROUND(E163*P163,2)</f>
        <v>0</v>
      </c>
      <c r="R163" s="253"/>
      <c r="S163" s="253" t="s">
        <v>251</v>
      </c>
      <c r="T163" s="254" t="s">
        <v>218</v>
      </c>
      <c r="U163" s="226">
        <v>0</v>
      </c>
      <c r="V163" s="226">
        <f>ROUND(E163*U163,2)</f>
        <v>0</v>
      </c>
      <c r="W163" s="226"/>
      <c r="X163" s="226" t="s">
        <v>150</v>
      </c>
      <c r="Y163" s="226" t="s">
        <v>151</v>
      </c>
      <c r="Z163" s="215"/>
      <c r="AA163" s="215"/>
      <c r="AB163" s="215"/>
      <c r="AC163" s="215"/>
      <c r="AD163" s="215"/>
      <c r="AE163" s="215"/>
      <c r="AF163" s="215"/>
      <c r="AG163" s="215" t="s">
        <v>152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5">
      <c r="A164" s="248">
        <v>61</v>
      </c>
      <c r="B164" s="249" t="s">
        <v>366</v>
      </c>
      <c r="C164" s="265" t="s">
        <v>367</v>
      </c>
      <c r="D164" s="250" t="s">
        <v>355</v>
      </c>
      <c r="E164" s="251">
        <v>1</v>
      </c>
      <c r="F164" s="252"/>
      <c r="G164" s="253">
        <f>ROUND(E164*F164,2)</f>
        <v>0</v>
      </c>
      <c r="H164" s="252"/>
      <c r="I164" s="253">
        <f>ROUND(E164*H164,2)</f>
        <v>0</v>
      </c>
      <c r="J164" s="252"/>
      <c r="K164" s="253">
        <f>ROUND(E164*J164,2)</f>
        <v>0</v>
      </c>
      <c r="L164" s="253">
        <v>21</v>
      </c>
      <c r="M164" s="253">
        <f>G164*(1+L164/100)</f>
        <v>0</v>
      </c>
      <c r="N164" s="251">
        <v>0</v>
      </c>
      <c r="O164" s="251">
        <f>ROUND(E164*N164,2)</f>
        <v>0</v>
      </c>
      <c r="P164" s="251">
        <v>0</v>
      </c>
      <c r="Q164" s="251">
        <f>ROUND(E164*P164,2)</f>
        <v>0</v>
      </c>
      <c r="R164" s="253"/>
      <c r="S164" s="253" t="s">
        <v>251</v>
      </c>
      <c r="T164" s="254" t="s">
        <v>218</v>
      </c>
      <c r="U164" s="226">
        <v>0</v>
      </c>
      <c r="V164" s="226">
        <f>ROUND(E164*U164,2)</f>
        <v>0</v>
      </c>
      <c r="W164" s="226"/>
      <c r="X164" s="226" t="s">
        <v>150</v>
      </c>
      <c r="Y164" s="226" t="s">
        <v>151</v>
      </c>
      <c r="Z164" s="215"/>
      <c r="AA164" s="215"/>
      <c r="AB164" s="215"/>
      <c r="AC164" s="215"/>
      <c r="AD164" s="215"/>
      <c r="AE164" s="215"/>
      <c r="AF164" s="215"/>
      <c r="AG164" s="215" t="s">
        <v>152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5">
      <c r="A165" s="248">
        <v>62</v>
      </c>
      <c r="B165" s="249" t="s">
        <v>368</v>
      </c>
      <c r="C165" s="265" t="s">
        <v>369</v>
      </c>
      <c r="D165" s="250" t="s">
        <v>355</v>
      </c>
      <c r="E165" s="251">
        <v>1</v>
      </c>
      <c r="F165" s="252"/>
      <c r="G165" s="253">
        <f>ROUND(E165*F165,2)</f>
        <v>0</v>
      </c>
      <c r="H165" s="252"/>
      <c r="I165" s="253">
        <f>ROUND(E165*H165,2)</f>
        <v>0</v>
      </c>
      <c r="J165" s="252"/>
      <c r="K165" s="253">
        <f>ROUND(E165*J165,2)</f>
        <v>0</v>
      </c>
      <c r="L165" s="253">
        <v>21</v>
      </c>
      <c r="M165" s="253">
        <f>G165*(1+L165/100)</f>
        <v>0</v>
      </c>
      <c r="N165" s="251">
        <v>0</v>
      </c>
      <c r="O165" s="251">
        <f>ROUND(E165*N165,2)</f>
        <v>0</v>
      </c>
      <c r="P165" s="251">
        <v>0</v>
      </c>
      <c r="Q165" s="251">
        <f>ROUND(E165*P165,2)</f>
        <v>0</v>
      </c>
      <c r="R165" s="253"/>
      <c r="S165" s="253" t="s">
        <v>251</v>
      </c>
      <c r="T165" s="254" t="s">
        <v>218</v>
      </c>
      <c r="U165" s="226">
        <v>0</v>
      </c>
      <c r="V165" s="226">
        <f>ROUND(E165*U165,2)</f>
        <v>0</v>
      </c>
      <c r="W165" s="226"/>
      <c r="X165" s="226" t="s">
        <v>150</v>
      </c>
      <c r="Y165" s="226" t="s">
        <v>151</v>
      </c>
      <c r="Z165" s="215"/>
      <c r="AA165" s="215"/>
      <c r="AB165" s="215"/>
      <c r="AC165" s="215"/>
      <c r="AD165" s="215"/>
      <c r="AE165" s="215"/>
      <c r="AF165" s="215"/>
      <c r="AG165" s="215" t="s">
        <v>152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5">
      <c r="A166" s="240">
        <v>63</v>
      </c>
      <c r="B166" s="241" t="s">
        <v>370</v>
      </c>
      <c r="C166" s="261" t="s">
        <v>371</v>
      </c>
      <c r="D166" s="242" t="s">
        <v>355</v>
      </c>
      <c r="E166" s="243">
        <v>1</v>
      </c>
      <c r="F166" s="244"/>
      <c r="G166" s="245">
        <f>ROUND(E166*F166,2)</f>
        <v>0</v>
      </c>
      <c r="H166" s="244"/>
      <c r="I166" s="245">
        <f>ROUND(E166*H166,2)</f>
        <v>0</v>
      </c>
      <c r="J166" s="244"/>
      <c r="K166" s="245">
        <f>ROUND(E166*J166,2)</f>
        <v>0</v>
      </c>
      <c r="L166" s="245">
        <v>21</v>
      </c>
      <c r="M166" s="245">
        <f>G166*(1+L166/100)</f>
        <v>0</v>
      </c>
      <c r="N166" s="243">
        <v>0</v>
      </c>
      <c r="O166" s="243">
        <f>ROUND(E166*N166,2)</f>
        <v>0</v>
      </c>
      <c r="P166" s="243">
        <v>0</v>
      </c>
      <c r="Q166" s="243">
        <f>ROUND(E166*P166,2)</f>
        <v>0</v>
      </c>
      <c r="R166" s="245"/>
      <c r="S166" s="245" t="s">
        <v>251</v>
      </c>
      <c r="T166" s="246" t="s">
        <v>218</v>
      </c>
      <c r="U166" s="226">
        <v>0</v>
      </c>
      <c r="V166" s="226">
        <f>ROUND(E166*U166,2)</f>
        <v>0</v>
      </c>
      <c r="W166" s="226"/>
      <c r="X166" s="226" t="s">
        <v>150</v>
      </c>
      <c r="Y166" s="226" t="s">
        <v>151</v>
      </c>
      <c r="Z166" s="215"/>
      <c r="AA166" s="215"/>
      <c r="AB166" s="215"/>
      <c r="AC166" s="215"/>
      <c r="AD166" s="215"/>
      <c r="AE166" s="215"/>
      <c r="AF166" s="215"/>
      <c r="AG166" s="215" t="s">
        <v>152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5">
      <c r="A167" s="222">
        <v>64</v>
      </c>
      <c r="B167" s="223" t="s">
        <v>372</v>
      </c>
      <c r="C167" s="268" t="s">
        <v>373</v>
      </c>
      <c r="D167" s="224" t="s">
        <v>0</v>
      </c>
      <c r="E167" s="258"/>
      <c r="F167" s="227"/>
      <c r="G167" s="226">
        <f>ROUND(E167*F167,2)</f>
        <v>0</v>
      </c>
      <c r="H167" s="227"/>
      <c r="I167" s="226">
        <f>ROUND(E167*H167,2)</f>
        <v>0</v>
      </c>
      <c r="J167" s="227"/>
      <c r="K167" s="226">
        <f>ROUND(E167*J167,2)</f>
        <v>0</v>
      </c>
      <c r="L167" s="226">
        <v>21</v>
      </c>
      <c r="M167" s="226">
        <f>G167*(1+L167/100)</f>
        <v>0</v>
      </c>
      <c r="N167" s="225">
        <v>0</v>
      </c>
      <c r="O167" s="225">
        <f>ROUND(E167*N167,2)</f>
        <v>0</v>
      </c>
      <c r="P167" s="225">
        <v>0</v>
      </c>
      <c r="Q167" s="225">
        <f>ROUND(E167*P167,2)</f>
        <v>0</v>
      </c>
      <c r="R167" s="226" t="s">
        <v>374</v>
      </c>
      <c r="S167" s="226" t="s">
        <v>149</v>
      </c>
      <c r="T167" s="226" t="s">
        <v>149</v>
      </c>
      <c r="U167" s="226">
        <v>0</v>
      </c>
      <c r="V167" s="226">
        <f>ROUND(E167*U167,2)</f>
        <v>0</v>
      </c>
      <c r="W167" s="226"/>
      <c r="X167" s="226" t="s">
        <v>301</v>
      </c>
      <c r="Y167" s="226" t="s">
        <v>151</v>
      </c>
      <c r="Z167" s="215"/>
      <c r="AA167" s="215"/>
      <c r="AB167" s="215"/>
      <c r="AC167" s="215"/>
      <c r="AD167" s="215"/>
      <c r="AE167" s="215"/>
      <c r="AF167" s="215"/>
      <c r="AG167" s="215" t="s">
        <v>302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2" x14ac:dyDescent="0.25">
      <c r="A168" s="222"/>
      <c r="B168" s="223"/>
      <c r="C168" s="269" t="s">
        <v>375</v>
      </c>
      <c r="D168" s="259"/>
      <c r="E168" s="259"/>
      <c r="F168" s="259"/>
      <c r="G168" s="259"/>
      <c r="H168" s="226"/>
      <c r="I168" s="226"/>
      <c r="J168" s="226"/>
      <c r="K168" s="226"/>
      <c r="L168" s="226"/>
      <c r="M168" s="226"/>
      <c r="N168" s="225"/>
      <c r="O168" s="225"/>
      <c r="P168" s="225"/>
      <c r="Q168" s="225"/>
      <c r="R168" s="226"/>
      <c r="S168" s="226"/>
      <c r="T168" s="226"/>
      <c r="U168" s="226"/>
      <c r="V168" s="226"/>
      <c r="W168" s="226"/>
      <c r="X168" s="226"/>
      <c r="Y168" s="226"/>
      <c r="Z168" s="215"/>
      <c r="AA168" s="215"/>
      <c r="AB168" s="215"/>
      <c r="AC168" s="215"/>
      <c r="AD168" s="215"/>
      <c r="AE168" s="215"/>
      <c r="AF168" s="215"/>
      <c r="AG168" s="215" t="s">
        <v>154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x14ac:dyDescent="0.25">
      <c r="A169" s="233" t="s">
        <v>143</v>
      </c>
      <c r="B169" s="234" t="s">
        <v>91</v>
      </c>
      <c r="C169" s="260" t="s">
        <v>92</v>
      </c>
      <c r="D169" s="235"/>
      <c r="E169" s="236"/>
      <c r="F169" s="237"/>
      <c r="G169" s="237">
        <f>SUMIF(AG170:AG178,"&lt;&gt;NOR",G170:G178)</f>
        <v>0</v>
      </c>
      <c r="H169" s="237"/>
      <c r="I169" s="237">
        <f>SUM(I170:I178)</f>
        <v>0</v>
      </c>
      <c r="J169" s="237"/>
      <c r="K169" s="237">
        <f>SUM(K170:K178)</f>
        <v>0</v>
      </c>
      <c r="L169" s="237"/>
      <c r="M169" s="237">
        <f>SUM(M170:M178)</f>
        <v>0</v>
      </c>
      <c r="N169" s="236"/>
      <c r="O169" s="236">
        <f>SUM(O170:O178)</f>
        <v>0</v>
      </c>
      <c r="P169" s="236"/>
      <c r="Q169" s="236">
        <f>SUM(Q170:Q178)</f>
        <v>0</v>
      </c>
      <c r="R169" s="237"/>
      <c r="S169" s="237"/>
      <c r="T169" s="238"/>
      <c r="U169" s="232"/>
      <c r="V169" s="232">
        <f>SUM(V170:V178)</f>
        <v>0</v>
      </c>
      <c r="W169" s="232"/>
      <c r="X169" s="232"/>
      <c r="Y169" s="232"/>
      <c r="AG169" t="s">
        <v>144</v>
      </c>
    </row>
    <row r="170" spans="1:60" outlineLevel="1" x14ac:dyDescent="0.25">
      <c r="A170" s="248">
        <v>65</v>
      </c>
      <c r="B170" s="249" t="s">
        <v>376</v>
      </c>
      <c r="C170" s="265" t="s">
        <v>377</v>
      </c>
      <c r="D170" s="250" t="s">
        <v>261</v>
      </c>
      <c r="E170" s="251">
        <v>1</v>
      </c>
      <c r="F170" s="252"/>
      <c r="G170" s="253">
        <f>ROUND(E170*F170,2)</f>
        <v>0</v>
      </c>
      <c r="H170" s="252"/>
      <c r="I170" s="253">
        <f>ROUND(E170*H170,2)</f>
        <v>0</v>
      </c>
      <c r="J170" s="252"/>
      <c r="K170" s="253">
        <f>ROUND(E170*J170,2)</f>
        <v>0</v>
      </c>
      <c r="L170" s="253">
        <v>21</v>
      </c>
      <c r="M170" s="253">
        <f>G170*(1+L170/100)</f>
        <v>0</v>
      </c>
      <c r="N170" s="251">
        <v>0</v>
      </c>
      <c r="O170" s="251">
        <f>ROUND(E170*N170,2)</f>
        <v>0</v>
      </c>
      <c r="P170" s="251">
        <v>0</v>
      </c>
      <c r="Q170" s="251">
        <f>ROUND(E170*P170,2)</f>
        <v>0</v>
      </c>
      <c r="R170" s="253"/>
      <c r="S170" s="253" t="s">
        <v>251</v>
      </c>
      <c r="T170" s="254" t="s">
        <v>218</v>
      </c>
      <c r="U170" s="226">
        <v>0</v>
      </c>
      <c r="V170" s="226">
        <f>ROUND(E170*U170,2)</f>
        <v>0</v>
      </c>
      <c r="W170" s="226"/>
      <c r="X170" s="226" t="s">
        <v>150</v>
      </c>
      <c r="Y170" s="226" t="s">
        <v>151</v>
      </c>
      <c r="Z170" s="215"/>
      <c r="AA170" s="215"/>
      <c r="AB170" s="215"/>
      <c r="AC170" s="215"/>
      <c r="AD170" s="215"/>
      <c r="AE170" s="215"/>
      <c r="AF170" s="215"/>
      <c r="AG170" s="215" t="s">
        <v>152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1" x14ac:dyDescent="0.25">
      <c r="A171" s="248">
        <v>66</v>
      </c>
      <c r="B171" s="249" t="s">
        <v>378</v>
      </c>
      <c r="C171" s="265" t="s">
        <v>379</v>
      </c>
      <c r="D171" s="250" t="s">
        <v>355</v>
      </c>
      <c r="E171" s="251">
        <v>1</v>
      </c>
      <c r="F171" s="252"/>
      <c r="G171" s="253">
        <f>ROUND(E171*F171,2)</f>
        <v>0</v>
      </c>
      <c r="H171" s="252"/>
      <c r="I171" s="253">
        <f>ROUND(E171*H171,2)</f>
        <v>0</v>
      </c>
      <c r="J171" s="252"/>
      <c r="K171" s="253">
        <f>ROUND(E171*J171,2)</f>
        <v>0</v>
      </c>
      <c r="L171" s="253">
        <v>21</v>
      </c>
      <c r="M171" s="253">
        <f>G171*(1+L171/100)</f>
        <v>0</v>
      </c>
      <c r="N171" s="251">
        <v>0</v>
      </c>
      <c r="O171" s="251">
        <f>ROUND(E171*N171,2)</f>
        <v>0</v>
      </c>
      <c r="P171" s="251">
        <v>0</v>
      </c>
      <c r="Q171" s="251">
        <f>ROUND(E171*P171,2)</f>
        <v>0</v>
      </c>
      <c r="R171" s="253"/>
      <c r="S171" s="253" t="s">
        <v>251</v>
      </c>
      <c r="T171" s="254" t="s">
        <v>218</v>
      </c>
      <c r="U171" s="226">
        <v>0</v>
      </c>
      <c r="V171" s="226">
        <f>ROUND(E171*U171,2)</f>
        <v>0</v>
      </c>
      <c r="W171" s="226"/>
      <c r="X171" s="226" t="s">
        <v>150</v>
      </c>
      <c r="Y171" s="226" t="s">
        <v>151</v>
      </c>
      <c r="Z171" s="215"/>
      <c r="AA171" s="215"/>
      <c r="AB171" s="215"/>
      <c r="AC171" s="215"/>
      <c r="AD171" s="215"/>
      <c r="AE171" s="215"/>
      <c r="AF171" s="215"/>
      <c r="AG171" s="215" t="s">
        <v>152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5">
      <c r="A172" s="248">
        <v>67</v>
      </c>
      <c r="B172" s="249" t="s">
        <v>380</v>
      </c>
      <c r="C172" s="265" t="s">
        <v>381</v>
      </c>
      <c r="D172" s="250" t="s">
        <v>355</v>
      </c>
      <c r="E172" s="251">
        <v>1</v>
      </c>
      <c r="F172" s="252"/>
      <c r="G172" s="253">
        <f>ROUND(E172*F172,2)</f>
        <v>0</v>
      </c>
      <c r="H172" s="252"/>
      <c r="I172" s="253">
        <f>ROUND(E172*H172,2)</f>
        <v>0</v>
      </c>
      <c r="J172" s="252"/>
      <c r="K172" s="253">
        <f>ROUND(E172*J172,2)</f>
        <v>0</v>
      </c>
      <c r="L172" s="253">
        <v>21</v>
      </c>
      <c r="M172" s="253">
        <f>G172*(1+L172/100)</f>
        <v>0</v>
      </c>
      <c r="N172" s="251">
        <v>0</v>
      </c>
      <c r="O172" s="251">
        <f>ROUND(E172*N172,2)</f>
        <v>0</v>
      </c>
      <c r="P172" s="251">
        <v>0</v>
      </c>
      <c r="Q172" s="251">
        <f>ROUND(E172*P172,2)</f>
        <v>0</v>
      </c>
      <c r="R172" s="253"/>
      <c r="S172" s="253" t="s">
        <v>251</v>
      </c>
      <c r="T172" s="254" t="s">
        <v>218</v>
      </c>
      <c r="U172" s="226">
        <v>0</v>
      </c>
      <c r="V172" s="226">
        <f>ROUND(E172*U172,2)</f>
        <v>0</v>
      </c>
      <c r="W172" s="226"/>
      <c r="X172" s="226" t="s">
        <v>150</v>
      </c>
      <c r="Y172" s="226" t="s">
        <v>151</v>
      </c>
      <c r="Z172" s="215"/>
      <c r="AA172" s="215"/>
      <c r="AB172" s="215"/>
      <c r="AC172" s="215"/>
      <c r="AD172" s="215"/>
      <c r="AE172" s="215"/>
      <c r="AF172" s="215"/>
      <c r="AG172" s="215" t="s">
        <v>152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5">
      <c r="A173" s="248">
        <v>68</v>
      </c>
      <c r="B173" s="249" t="s">
        <v>382</v>
      </c>
      <c r="C173" s="265" t="s">
        <v>383</v>
      </c>
      <c r="D173" s="250" t="s">
        <v>355</v>
      </c>
      <c r="E173" s="251">
        <v>1</v>
      </c>
      <c r="F173" s="252"/>
      <c r="G173" s="253">
        <f>ROUND(E173*F173,2)</f>
        <v>0</v>
      </c>
      <c r="H173" s="252"/>
      <c r="I173" s="253">
        <f>ROUND(E173*H173,2)</f>
        <v>0</v>
      </c>
      <c r="J173" s="252"/>
      <c r="K173" s="253">
        <f>ROUND(E173*J173,2)</f>
        <v>0</v>
      </c>
      <c r="L173" s="253">
        <v>21</v>
      </c>
      <c r="M173" s="253">
        <f>G173*(1+L173/100)</f>
        <v>0</v>
      </c>
      <c r="N173" s="251">
        <v>0</v>
      </c>
      <c r="O173" s="251">
        <f>ROUND(E173*N173,2)</f>
        <v>0</v>
      </c>
      <c r="P173" s="251">
        <v>0</v>
      </c>
      <c r="Q173" s="251">
        <f>ROUND(E173*P173,2)</f>
        <v>0</v>
      </c>
      <c r="R173" s="253"/>
      <c r="S173" s="253" t="s">
        <v>251</v>
      </c>
      <c r="T173" s="254" t="s">
        <v>218</v>
      </c>
      <c r="U173" s="226">
        <v>0</v>
      </c>
      <c r="V173" s="226">
        <f>ROUND(E173*U173,2)</f>
        <v>0</v>
      </c>
      <c r="W173" s="226"/>
      <c r="X173" s="226" t="s">
        <v>150</v>
      </c>
      <c r="Y173" s="226" t="s">
        <v>151</v>
      </c>
      <c r="Z173" s="215"/>
      <c r="AA173" s="215"/>
      <c r="AB173" s="215"/>
      <c r="AC173" s="215"/>
      <c r="AD173" s="215"/>
      <c r="AE173" s="215"/>
      <c r="AF173" s="215"/>
      <c r="AG173" s="215" t="s">
        <v>152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5">
      <c r="A174" s="248">
        <v>69</v>
      </c>
      <c r="B174" s="249" t="s">
        <v>384</v>
      </c>
      <c r="C174" s="265" t="s">
        <v>385</v>
      </c>
      <c r="D174" s="250" t="s">
        <v>355</v>
      </c>
      <c r="E174" s="251">
        <v>2</v>
      </c>
      <c r="F174" s="252"/>
      <c r="G174" s="253">
        <f>ROUND(E174*F174,2)</f>
        <v>0</v>
      </c>
      <c r="H174" s="252"/>
      <c r="I174" s="253">
        <f>ROUND(E174*H174,2)</f>
        <v>0</v>
      </c>
      <c r="J174" s="252"/>
      <c r="K174" s="253">
        <f>ROUND(E174*J174,2)</f>
        <v>0</v>
      </c>
      <c r="L174" s="253">
        <v>21</v>
      </c>
      <c r="M174" s="253">
        <f>G174*(1+L174/100)</f>
        <v>0</v>
      </c>
      <c r="N174" s="251">
        <v>0</v>
      </c>
      <c r="O174" s="251">
        <f>ROUND(E174*N174,2)</f>
        <v>0</v>
      </c>
      <c r="P174" s="251">
        <v>0</v>
      </c>
      <c r="Q174" s="251">
        <f>ROUND(E174*P174,2)</f>
        <v>0</v>
      </c>
      <c r="R174" s="253"/>
      <c r="S174" s="253" t="s">
        <v>251</v>
      </c>
      <c r="T174" s="254" t="s">
        <v>218</v>
      </c>
      <c r="U174" s="226">
        <v>0</v>
      </c>
      <c r="V174" s="226">
        <f>ROUND(E174*U174,2)</f>
        <v>0</v>
      </c>
      <c r="W174" s="226"/>
      <c r="X174" s="226" t="s">
        <v>150</v>
      </c>
      <c r="Y174" s="226" t="s">
        <v>151</v>
      </c>
      <c r="Z174" s="215"/>
      <c r="AA174" s="215"/>
      <c r="AB174" s="215"/>
      <c r="AC174" s="215"/>
      <c r="AD174" s="215"/>
      <c r="AE174" s="215"/>
      <c r="AF174" s="215"/>
      <c r="AG174" s="215" t="s">
        <v>152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5">
      <c r="A175" s="248">
        <v>70</v>
      </c>
      <c r="B175" s="249" t="s">
        <v>386</v>
      </c>
      <c r="C175" s="265" t="s">
        <v>387</v>
      </c>
      <c r="D175" s="250" t="s">
        <v>355</v>
      </c>
      <c r="E175" s="251">
        <v>1</v>
      </c>
      <c r="F175" s="252"/>
      <c r="G175" s="253">
        <f>ROUND(E175*F175,2)</f>
        <v>0</v>
      </c>
      <c r="H175" s="252"/>
      <c r="I175" s="253">
        <f>ROUND(E175*H175,2)</f>
        <v>0</v>
      </c>
      <c r="J175" s="252"/>
      <c r="K175" s="253">
        <f>ROUND(E175*J175,2)</f>
        <v>0</v>
      </c>
      <c r="L175" s="253">
        <v>21</v>
      </c>
      <c r="M175" s="253">
        <f>G175*(1+L175/100)</f>
        <v>0</v>
      </c>
      <c r="N175" s="251">
        <v>0</v>
      </c>
      <c r="O175" s="251">
        <f>ROUND(E175*N175,2)</f>
        <v>0</v>
      </c>
      <c r="P175" s="251">
        <v>0</v>
      </c>
      <c r="Q175" s="251">
        <f>ROUND(E175*P175,2)</f>
        <v>0</v>
      </c>
      <c r="R175" s="253"/>
      <c r="S175" s="253" t="s">
        <v>251</v>
      </c>
      <c r="T175" s="254" t="s">
        <v>218</v>
      </c>
      <c r="U175" s="226">
        <v>0</v>
      </c>
      <c r="V175" s="226">
        <f>ROUND(E175*U175,2)</f>
        <v>0</v>
      </c>
      <c r="W175" s="226"/>
      <c r="X175" s="226" t="s">
        <v>150</v>
      </c>
      <c r="Y175" s="226" t="s">
        <v>151</v>
      </c>
      <c r="Z175" s="215"/>
      <c r="AA175" s="215"/>
      <c r="AB175" s="215"/>
      <c r="AC175" s="215"/>
      <c r="AD175" s="215"/>
      <c r="AE175" s="215"/>
      <c r="AF175" s="215"/>
      <c r="AG175" s="215" t="s">
        <v>152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5">
      <c r="A176" s="248">
        <v>71</v>
      </c>
      <c r="B176" s="249" t="s">
        <v>388</v>
      </c>
      <c r="C176" s="265" t="s">
        <v>389</v>
      </c>
      <c r="D176" s="250" t="s">
        <v>355</v>
      </c>
      <c r="E176" s="251">
        <v>1</v>
      </c>
      <c r="F176" s="252"/>
      <c r="G176" s="253">
        <f>ROUND(E176*F176,2)</f>
        <v>0</v>
      </c>
      <c r="H176" s="252"/>
      <c r="I176" s="253">
        <f>ROUND(E176*H176,2)</f>
        <v>0</v>
      </c>
      <c r="J176" s="252"/>
      <c r="K176" s="253">
        <f>ROUND(E176*J176,2)</f>
        <v>0</v>
      </c>
      <c r="L176" s="253">
        <v>21</v>
      </c>
      <c r="M176" s="253">
        <f>G176*(1+L176/100)</f>
        <v>0</v>
      </c>
      <c r="N176" s="251">
        <v>0</v>
      </c>
      <c r="O176" s="251">
        <f>ROUND(E176*N176,2)</f>
        <v>0</v>
      </c>
      <c r="P176" s="251">
        <v>0</v>
      </c>
      <c r="Q176" s="251">
        <f>ROUND(E176*P176,2)</f>
        <v>0</v>
      </c>
      <c r="R176" s="253"/>
      <c r="S176" s="253" t="s">
        <v>251</v>
      </c>
      <c r="T176" s="254" t="s">
        <v>218</v>
      </c>
      <c r="U176" s="226">
        <v>0</v>
      </c>
      <c r="V176" s="226">
        <f>ROUND(E176*U176,2)</f>
        <v>0</v>
      </c>
      <c r="W176" s="226"/>
      <c r="X176" s="226" t="s">
        <v>150</v>
      </c>
      <c r="Y176" s="226" t="s">
        <v>151</v>
      </c>
      <c r="Z176" s="215"/>
      <c r="AA176" s="215"/>
      <c r="AB176" s="215"/>
      <c r="AC176" s="215"/>
      <c r="AD176" s="215"/>
      <c r="AE176" s="215"/>
      <c r="AF176" s="215"/>
      <c r="AG176" s="215" t="s">
        <v>152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5">
      <c r="A177" s="248">
        <v>72</v>
      </c>
      <c r="B177" s="249" t="s">
        <v>390</v>
      </c>
      <c r="C177" s="265" t="s">
        <v>391</v>
      </c>
      <c r="D177" s="250" t="s">
        <v>261</v>
      </c>
      <c r="E177" s="251">
        <v>2</v>
      </c>
      <c r="F177" s="252"/>
      <c r="G177" s="253">
        <f>ROUND(E177*F177,2)</f>
        <v>0</v>
      </c>
      <c r="H177" s="252"/>
      <c r="I177" s="253">
        <f>ROUND(E177*H177,2)</f>
        <v>0</v>
      </c>
      <c r="J177" s="252"/>
      <c r="K177" s="253">
        <f>ROUND(E177*J177,2)</f>
        <v>0</v>
      </c>
      <c r="L177" s="253">
        <v>21</v>
      </c>
      <c r="M177" s="253">
        <f>G177*(1+L177/100)</f>
        <v>0</v>
      </c>
      <c r="N177" s="251">
        <v>0</v>
      </c>
      <c r="O177" s="251">
        <f>ROUND(E177*N177,2)</f>
        <v>0</v>
      </c>
      <c r="P177" s="251">
        <v>0</v>
      </c>
      <c r="Q177" s="251">
        <f>ROUND(E177*P177,2)</f>
        <v>0</v>
      </c>
      <c r="R177" s="253"/>
      <c r="S177" s="253" t="s">
        <v>251</v>
      </c>
      <c r="T177" s="254" t="s">
        <v>218</v>
      </c>
      <c r="U177" s="226">
        <v>0</v>
      </c>
      <c r="V177" s="226">
        <f>ROUND(E177*U177,2)</f>
        <v>0</v>
      </c>
      <c r="W177" s="226"/>
      <c r="X177" s="226" t="s">
        <v>150</v>
      </c>
      <c r="Y177" s="226" t="s">
        <v>151</v>
      </c>
      <c r="Z177" s="215"/>
      <c r="AA177" s="215"/>
      <c r="AB177" s="215"/>
      <c r="AC177" s="215"/>
      <c r="AD177" s="215"/>
      <c r="AE177" s="215"/>
      <c r="AF177" s="215"/>
      <c r="AG177" s="215" t="s">
        <v>152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5">
      <c r="A178" s="248">
        <v>73</v>
      </c>
      <c r="B178" s="249" t="s">
        <v>392</v>
      </c>
      <c r="C178" s="265" t="s">
        <v>393</v>
      </c>
      <c r="D178" s="250" t="s">
        <v>261</v>
      </c>
      <c r="E178" s="251">
        <v>1</v>
      </c>
      <c r="F178" s="252"/>
      <c r="G178" s="253">
        <f>ROUND(E178*F178,2)</f>
        <v>0</v>
      </c>
      <c r="H178" s="252"/>
      <c r="I178" s="253">
        <f>ROUND(E178*H178,2)</f>
        <v>0</v>
      </c>
      <c r="J178" s="252"/>
      <c r="K178" s="253">
        <f>ROUND(E178*J178,2)</f>
        <v>0</v>
      </c>
      <c r="L178" s="253">
        <v>21</v>
      </c>
      <c r="M178" s="253">
        <f>G178*(1+L178/100)</f>
        <v>0</v>
      </c>
      <c r="N178" s="251">
        <v>0</v>
      </c>
      <c r="O178" s="251">
        <f>ROUND(E178*N178,2)</f>
        <v>0</v>
      </c>
      <c r="P178" s="251">
        <v>0</v>
      </c>
      <c r="Q178" s="251">
        <f>ROUND(E178*P178,2)</f>
        <v>0</v>
      </c>
      <c r="R178" s="253"/>
      <c r="S178" s="253" t="s">
        <v>251</v>
      </c>
      <c r="T178" s="254" t="s">
        <v>218</v>
      </c>
      <c r="U178" s="226">
        <v>0</v>
      </c>
      <c r="V178" s="226">
        <f>ROUND(E178*U178,2)</f>
        <v>0</v>
      </c>
      <c r="W178" s="226"/>
      <c r="X178" s="226" t="s">
        <v>150</v>
      </c>
      <c r="Y178" s="226" t="s">
        <v>151</v>
      </c>
      <c r="Z178" s="215"/>
      <c r="AA178" s="215"/>
      <c r="AB178" s="215"/>
      <c r="AC178" s="215"/>
      <c r="AD178" s="215"/>
      <c r="AE178" s="215"/>
      <c r="AF178" s="215"/>
      <c r="AG178" s="215" t="s">
        <v>152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x14ac:dyDescent="0.25">
      <c r="A179" s="233" t="s">
        <v>143</v>
      </c>
      <c r="B179" s="234" t="s">
        <v>93</v>
      </c>
      <c r="C179" s="260" t="s">
        <v>94</v>
      </c>
      <c r="D179" s="235"/>
      <c r="E179" s="236"/>
      <c r="F179" s="237"/>
      <c r="G179" s="237">
        <f>SUMIF(AG180:AG182,"&lt;&gt;NOR",G180:G182)</f>
        <v>0</v>
      </c>
      <c r="H179" s="237"/>
      <c r="I179" s="237">
        <f>SUM(I180:I182)</f>
        <v>0</v>
      </c>
      <c r="J179" s="237"/>
      <c r="K179" s="237">
        <f>SUM(K180:K182)</f>
        <v>0</v>
      </c>
      <c r="L179" s="237"/>
      <c r="M179" s="237">
        <f>SUM(M180:M182)</f>
        <v>0</v>
      </c>
      <c r="N179" s="236"/>
      <c r="O179" s="236">
        <f>SUM(O180:O182)</f>
        <v>0.01</v>
      </c>
      <c r="P179" s="236"/>
      <c r="Q179" s="236">
        <f>SUM(Q180:Q182)</f>
        <v>0</v>
      </c>
      <c r="R179" s="237"/>
      <c r="S179" s="237"/>
      <c r="T179" s="238"/>
      <c r="U179" s="232"/>
      <c r="V179" s="232">
        <f>SUM(V180:V182)</f>
        <v>1.84</v>
      </c>
      <c r="W179" s="232"/>
      <c r="X179" s="232"/>
      <c r="Y179" s="232"/>
      <c r="AG179" t="s">
        <v>144</v>
      </c>
    </row>
    <row r="180" spans="1:60" outlineLevel="1" x14ac:dyDescent="0.25">
      <c r="A180" s="240">
        <v>74</v>
      </c>
      <c r="B180" s="241" t="s">
        <v>394</v>
      </c>
      <c r="C180" s="261" t="s">
        <v>395</v>
      </c>
      <c r="D180" s="242" t="s">
        <v>198</v>
      </c>
      <c r="E180" s="243">
        <v>46.05</v>
      </c>
      <c r="F180" s="244"/>
      <c r="G180" s="245">
        <f>ROUND(E180*F180,2)</f>
        <v>0</v>
      </c>
      <c r="H180" s="244"/>
      <c r="I180" s="245">
        <f>ROUND(E180*H180,2)</f>
        <v>0</v>
      </c>
      <c r="J180" s="244"/>
      <c r="K180" s="245">
        <f>ROUND(E180*J180,2)</f>
        <v>0</v>
      </c>
      <c r="L180" s="245">
        <v>21</v>
      </c>
      <c r="M180" s="245">
        <f>G180*(1+L180/100)</f>
        <v>0</v>
      </c>
      <c r="N180" s="243">
        <v>1.6000000000000001E-4</v>
      </c>
      <c r="O180" s="243">
        <f>ROUND(E180*N180,2)</f>
        <v>0.01</v>
      </c>
      <c r="P180" s="243">
        <v>0</v>
      </c>
      <c r="Q180" s="243">
        <f>ROUND(E180*P180,2)</f>
        <v>0</v>
      </c>
      <c r="R180" s="245" t="s">
        <v>396</v>
      </c>
      <c r="S180" s="245" t="s">
        <v>149</v>
      </c>
      <c r="T180" s="246" t="s">
        <v>149</v>
      </c>
      <c r="U180" s="226">
        <v>0.04</v>
      </c>
      <c r="V180" s="226">
        <f>ROUND(E180*U180,2)</f>
        <v>1.84</v>
      </c>
      <c r="W180" s="226"/>
      <c r="X180" s="226" t="s">
        <v>150</v>
      </c>
      <c r="Y180" s="226" t="s">
        <v>151</v>
      </c>
      <c r="Z180" s="215"/>
      <c r="AA180" s="215"/>
      <c r="AB180" s="215"/>
      <c r="AC180" s="215"/>
      <c r="AD180" s="215"/>
      <c r="AE180" s="215"/>
      <c r="AF180" s="215"/>
      <c r="AG180" s="215" t="s">
        <v>152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5">
      <c r="A181" s="222">
        <v>75</v>
      </c>
      <c r="B181" s="223" t="s">
        <v>397</v>
      </c>
      <c r="C181" s="268" t="s">
        <v>398</v>
      </c>
      <c r="D181" s="224" t="s">
        <v>0</v>
      </c>
      <c r="E181" s="258"/>
      <c r="F181" s="227"/>
      <c r="G181" s="226">
        <f>ROUND(E181*F181,2)</f>
        <v>0</v>
      </c>
      <c r="H181" s="227"/>
      <c r="I181" s="226">
        <f>ROUND(E181*H181,2)</f>
        <v>0</v>
      </c>
      <c r="J181" s="227"/>
      <c r="K181" s="226">
        <f>ROUND(E181*J181,2)</f>
        <v>0</v>
      </c>
      <c r="L181" s="226">
        <v>21</v>
      </c>
      <c r="M181" s="226">
        <f>G181*(1+L181/100)</f>
        <v>0</v>
      </c>
      <c r="N181" s="225">
        <v>0</v>
      </c>
      <c r="O181" s="225">
        <f>ROUND(E181*N181,2)</f>
        <v>0</v>
      </c>
      <c r="P181" s="225">
        <v>0</v>
      </c>
      <c r="Q181" s="225">
        <f>ROUND(E181*P181,2)</f>
        <v>0</v>
      </c>
      <c r="R181" s="226" t="s">
        <v>396</v>
      </c>
      <c r="S181" s="226" t="s">
        <v>149</v>
      </c>
      <c r="T181" s="226" t="s">
        <v>149</v>
      </c>
      <c r="U181" s="226">
        <v>0</v>
      </c>
      <c r="V181" s="226">
        <f>ROUND(E181*U181,2)</f>
        <v>0</v>
      </c>
      <c r="W181" s="226"/>
      <c r="X181" s="226" t="s">
        <v>301</v>
      </c>
      <c r="Y181" s="226" t="s">
        <v>151</v>
      </c>
      <c r="Z181" s="215"/>
      <c r="AA181" s="215"/>
      <c r="AB181" s="215"/>
      <c r="AC181" s="215"/>
      <c r="AD181" s="215"/>
      <c r="AE181" s="215"/>
      <c r="AF181" s="215"/>
      <c r="AG181" s="215" t="s">
        <v>302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2" x14ac:dyDescent="0.25">
      <c r="A182" s="222"/>
      <c r="B182" s="223"/>
      <c r="C182" s="269" t="s">
        <v>343</v>
      </c>
      <c r="D182" s="259"/>
      <c r="E182" s="259"/>
      <c r="F182" s="259"/>
      <c r="G182" s="259"/>
      <c r="H182" s="226"/>
      <c r="I182" s="226"/>
      <c r="J182" s="226"/>
      <c r="K182" s="226"/>
      <c r="L182" s="226"/>
      <c r="M182" s="226"/>
      <c r="N182" s="225"/>
      <c r="O182" s="225"/>
      <c r="P182" s="225"/>
      <c r="Q182" s="225"/>
      <c r="R182" s="226"/>
      <c r="S182" s="226"/>
      <c r="T182" s="226"/>
      <c r="U182" s="226"/>
      <c r="V182" s="226"/>
      <c r="W182" s="226"/>
      <c r="X182" s="226"/>
      <c r="Y182" s="226"/>
      <c r="Z182" s="215"/>
      <c r="AA182" s="215"/>
      <c r="AB182" s="215"/>
      <c r="AC182" s="215"/>
      <c r="AD182" s="215"/>
      <c r="AE182" s="215"/>
      <c r="AF182" s="215"/>
      <c r="AG182" s="215" t="s">
        <v>154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x14ac:dyDescent="0.25">
      <c r="A183" s="233" t="s">
        <v>143</v>
      </c>
      <c r="B183" s="234" t="s">
        <v>95</v>
      </c>
      <c r="C183" s="260" t="s">
        <v>96</v>
      </c>
      <c r="D183" s="235"/>
      <c r="E183" s="236"/>
      <c r="F183" s="237"/>
      <c r="G183" s="237">
        <f>SUMIF(AG184:AG189,"&lt;&gt;NOR",G184:G189)</f>
        <v>0</v>
      </c>
      <c r="H183" s="237"/>
      <c r="I183" s="237">
        <f>SUM(I184:I189)</f>
        <v>0</v>
      </c>
      <c r="J183" s="237"/>
      <c r="K183" s="237">
        <f>SUM(K184:K189)</f>
        <v>0</v>
      </c>
      <c r="L183" s="237"/>
      <c r="M183" s="237">
        <f>SUM(M184:M189)</f>
        <v>0</v>
      </c>
      <c r="N183" s="236"/>
      <c r="O183" s="236">
        <f>SUM(O184:O189)</f>
        <v>1.39</v>
      </c>
      <c r="P183" s="236"/>
      <c r="Q183" s="236">
        <f>SUM(Q184:Q189)</f>
        <v>0</v>
      </c>
      <c r="R183" s="237"/>
      <c r="S183" s="237"/>
      <c r="T183" s="238"/>
      <c r="U183" s="232"/>
      <c r="V183" s="232">
        <f>SUM(V184:V189)</f>
        <v>19.940000000000001</v>
      </c>
      <c r="W183" s="232"/>
      <c r="X183" s="232"/>
      <c r="Y183" s="232"/>
      <c r="AG183" t="s">
        <v>144</v>
      </c>
    </row>
    <row r="184" spans="1:60" ht="20.399999999999999" outlineLevel="1" x14ac:dyDescent="0.25">
      <c r="A184" s="240">
        <v>76</v>
      </c>
      <c r="B184" s="241" t="s">
        <v>399</v>
      </c>
      <c r="C184" s="261" t="s">
        <v>400</v>
      </c>
      <c r="D184" s="242" t="s">
        <v>192</v>
      </c>
      <c r="E184" s="243">
        <v>94.935969999999998</v>
      </c>
      <c r="F184" s="244"/>
      <c r="G184" s="245">
        <f>ROUND(E184*F184,2)</f>
        <v>0</v>
      </c>
      <c r="H184" s="244"/>
      <c r="I184" s="245">
        <f>ROUND(E184*H184,2)</f>
        <v>0</v>
      </c>
      <c r="J184" s="244"/>
      <c r="K184" s="245">
        <f>ROUND(E184*J184,2)</f>
        <v>0</v>
      </c>
      <c r="L184" s="245">
        <v>21</v>
      </c>
      <c r="M184" s="245">
        <f>G184*(1+L184/100)</f>
        <v>0</v>
      </c>
      <c r="N184" s="243">
        <v>1.465E-2</v>
      </c>
      <c r="O184" s="243">
        <f>ROUND(E184*N184,2)</f>
        <v>1.39</v>
      </c>
      <c r="P184" s="243">
        <v>0</v>
      </c>
      <c r="Q184" s="243">
        <f>ROUND(E184*P184,2)</f>
        <v>0</v>
      </c>
      <c r="R184" s="245" t="s">
        <v>401</v>
      </c>
      <c r="S184" s="245" t="s">
        <v>149</v>
      </c>
      <c r="T184" s="246" t="s">
        <v>149</v>
      </c>
      <c r="U184" s="226">
        <v>0.21</v>
      </c>
      <c r="V184" s="226">
        <f>ROUND(E184*U184,2)</f>
        <v>19.940000000000001</v>
      </c>
      <c r="W184" s="226"/>
      <c r="X184" s="226" t="s">
        <v>150</v>
      </c>
      <c r="Y184" s="226" t="s">
        <v>151</v>
      </c>
      <c r="Z184" s="215"/>
      <c r="AA184" s="215"/>
      <c r="AB184" s="215"/>
      <c r="AC184" s="215"/>
      <c r="AD184" s="215"/>
      <c r="AE184" s="215"/>
      <c r="AF184" s="215"/>
      <c r="AG184" s="215" t="s">
        <v>152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2" x14ac:dyDescent="0.25">
      <c r="A185" s="222"/>
      <c r="B185" s="223"/>
      <c r="C185" s="262" t="s">
        <v>402</v>
      </c>
      <c r="D185" s="247"/>
      <c r="E185" s="247"/>
      <c r="F185" s="247"/>
      <c r="G185" s="247"/>
      <c r="H185" s="226"/>
      <c r="I185" s="226"/>
      <c r="J185" s="226"/>
      <c r="K185" s="226"/>
      <c r="L185" s="226"/>
      <c r="M185" s="226"/>
      <c r="N185" s="225"/>
      <c r="O185" s="225"/>
      <c r="P185" s="225"/>
      <c r="Q185" s="225"/>
      <c r="R185" s="226"/>
      <c r="S185" s="226"/>
      <c r="T185" s="226"/>
      <c r="U185" s="226"/>
      <c r="V185" s="226"/>
      <c r="W185" s="226"/>
      <c r="X185" s="226"/>
      <c r="Y185" s="226"/>
      <c r="Z185" s="215"/>
      <c r="AA185" s="215"/>
      <c r="AB185" s="215"/>
      <c r="AC185" s="215"/>
      <c r="AD185" s="215"/>
      <c r="AE185" s="215"/>
      <c r="AF185" s="215"/>
      <c r="AG185" s="215" t="s">
        <v>154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2" x14ac:dyDescent="0.25">
      <c r="A186" s="222"/>
      <c r="B186" s="223"/>
      <c r="C186" s="263" t="s">
        <v>219</v>
      </c>
      <c r="D186" s="228"/>
      <c r="E186" s="229">
        <v>94.32</v>
      </c>
      <c r="F186" s="226"/>
      <c r="G186" s="226"/>
      <c r="H186" s="226"/>
      <c r="I186" s="226"/>
      <c r="J186" s="226"/>
      <c r="K186" s="226"/>
      <c r="L186" s="226"/>
      <c r="M186" s="226"/>
      <c r="N186" s="225"/>
      <c r="O186" s="225"/>
      <c r="P186" s="225"/>
      <c r="Q186" s="225"/>
      <c r="R186" s="226"/>
      <c r="S186" s="226"/>
      <c r="T186" s="226"/>
      <c r="U186" s="226"/>
      <c r="V186" s="226"/>
      <c r="W186" s="226"/>
      <c r="X186" s="226"/>
      <c r="Y186" s="226"/>
      <c r="Z186" s="215"/>
      <c r="AA186" s="215"/>
      <c r="AB186" s="215"/>
      <c r="AC186" s="215"/>
      <c r="AD186" s="215"/>
      <c r="AE186" s="215"/>
      <c r="AF186" s="215"/>
      <c r="AG186" s="215" t="s">
        <v>156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3" x14ac:dyDescent="0.25">
      <c r="A187" s="222"/>
      <c r="B187" s="223"/>
      <c r="C187" s="263" t="s">
        <v>220</v>
      </c>
      <c r="D187" s="228"/>
      <c r="E187" s="229">
        <v>0.61597999999999997</v>
      </c>
      <c r="F187" s="226"/>
      <c r="G187" s="226"/>
      <c r="H187" s="226"/>
      <c r="I187" s="226"/>
      <c r="J187" s="226"/>
      <c r="K187" s="226"/>
      <c r="L187" s="226"/>
      <c r="M187" s="226"/>
      <c r="N187" s="225"/>
      <c r="O187" s="225"/>
      <c r="P187" s="225"/>
      <c r="Q187" s="225"/>
      <c r="R187" s="226"/>
      <c r="S187" s="226"/>
      <c r="T187" s="226"/>
      <c r="U187" s="226"/>
      <c r="V187" s="226"/>
      <c r="W187" s="226"/>
      <c r="X187" s="226"/>
      <c r="Y187" s="226"/>
      <c r="Z187" s="215"/>
      <c r="AA187" s="215"/>
      <c r="AB187" s="215"/>
      <c r="AC187" s="215"/>
      <c r="AD187" s="215"/>
      <c r="AE187" s="215"/>
      <c r="AF187" s="215"/>
      <c r="AG187" s="215" t="s">
        <v>156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5">
      <c r="A188" s="222">
        <v>77</v>
      </c>
      <c r="B188" s="223" t="s">
        <v>403</v>
      </c>
      <c r="C188" s="268" t="s">
        <v>404</v>
      </c>
      <c r="D188" s="224" t="s">
        <v>0</v>
      </c>
      <c r="E188" s="258"/>
      <c r="F188" s="227"/>
      <c r="G188" s="226">
        <f>ROUND(E188*F188,2)</f>
        <v>0</v>
      </c>
      <c r="H188" s="227"/>
      <c r="I188" s="226">
        <f>ROUND(E188*H188,2)</f>
        <v>0</v>
      </c>
      <c r="J188" s="227"/>
      <c r="K188" s="226">
        <f>ROUND(E188*J188,2)</f>
        <v>0</v>
      </c>
      <c r="L188" s="226">
        <v>21</v>
      </c>
      <c r="M188" s="226">
        <f>G188*(1+L188/100)</f>
        <v>0</v>
      </c>
      <c r="N188" s="225">
        <v>0</v>
      </c>
      <c r="O188" s="225">
        <f>ROUND(E188*N188,2)</f>
        <v>0</v>
      </c>
      <c r="P188" s="225">
        <v>0</v>
      </c>
      <c r="Q188" s="225">
        <f>ROUND(E188*P188,2)</f>
        <v>0</v>
      </c>
      <c r="R188" s="226" t="s">
        <v>401</v>
      </c>
      <c r="S188" s="226" t="s">
        <v>149</v>
      </c>
      <c r="T188" s="226" t="s">
        <v>149</v>
      </c>
      <c r="U188" s="226">
        <v>0</v>
      </c>
      <c r="V188" s="226">
        <f>ROUND(E188*U188,2)</f>
        <v>0</v>
      </c>
      <c r="W188" s="226"/>
      <c r="X188" s="226" t="s">
        <v>301</v>
      </c>
      <c r="Y188" s="226" t="s">
        <v>151</v>
      </c>
      <c r="Z188" s="215"/>
      <c r="AA188" s="215"/>
      <c r="AB188" s="215"/>
      <c r="AC188" s="215"/>
      <c r="AD188" s="215"/>
      <c r="AE188" s="215"/>
      <c r="AF188" s="215"/>
      <c r="AG188" s="215" t="s">
        <v>302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2" x14ac:dyDescent="0.25">
      <c r="A189" s="222"/>
      <c r="B189" s="223"/>
      <c r="C189" s="269" t="s">
        <v>343</v>
      </c>
      <c r="D189" s="259"/>
      <c r="E189" s="259"/>
      <c r="F189" s="259"/>
      <c r="G189" s="259"/>
      <c r="H189" s="226"/>
      <c r="I189" s="226"/>
      <c r="J189" s="226"/>
      <c r="K189" s="226"/>
      <c r="L189" s="226"/>
      <c r="M189" s="226"/>
      <c r="N189" s="225"/>
      <c r="O189" s="225"/>
      <c r="P189" s="225"/>
      <c r="Q189" s="225"/>
      <c r="R189" s="226"/>
      <c r="S189" s="226"/>
      <c r="T189" s="226"/>
      <c r="U189" s="226"/>
      <c r="V189" s="226"/>
      <c r="W189" s="226"/>
      <c r="X189" s="226"/>
      <c r="Y189" s="226"/>
      <c r="Z189" s="215"/>
      <c r="AA189" s="215"/>
      <c r="AB189" s="215"/>
      <c r="AC189" s="215"/>
      <c r="AD189" s="215"/>
      <c r="AE189" s="215"/>
      <c r="AF189" s="215"/>
      <c r="AG189" s="215" t="s">
        <v>154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x14ac:dyDescent="0.25">
      <c r="A190" s="233" t="s">
        <v>143</v>
      </c>
      <c r="B190" s="234" t="s">
        <v>97</v>
      </c>
      <c r="C190" s="260" t="s">
        <v>98</v>
      </c>
      <c r="D190" s="235"/>
      <c r="E190" s="236"/>
      <c r="F190" s="237"/>
      <c r="G190" s="237">
        <f>SUMIF(AG191:AG205,"&lt;&gt;NOR",G191:G205)</f>
        <v>0</v>
      </c>
      <c r="H190" s="237"/>
      <c r="I190" s="237">
        <f>SUM(I191:I205)</f>
        <v>0</v>
      </c>
      <c r="J190" s="237"/>
      <c r="K190" s="237">
        <f>SUM(K191:K205)</f>
        <v>0</v>
      </c>
      <c r="L190" s="237"/>
      <c r="M190" s="237">
        <f>SUM(M191:M205)</f>
        <v>0</v>
      </c>
      <c r="N190" s="236"/>
      <c r="O190" s="236">
        <f>SUM(O191:O205)</f>
        <v>0.01</v>
      </c>
      <c r="P190" s="236"/>
      <c r="Q190" s="236">
        <f>SUM(Q191:Q205)</f>
        <v>0.92</v>
      </c>
      <c r="R190" s="237"/>
      <c r="S190" s="237"/>
      <c r="T190" s="238"/>
      <c r="U190" s="232"/>
      <c r="V190" s="232">
        <f>SUM(V191:V205)</f>
        <v>47.91</v>
      </c>
      <c r="W190" s="232"/>
      <c r="X190" s="232"/>
      <c r="Y190" s="232"/>
      <c r="AG190" t="s">
        <v>144</v>
      </c>
    </row>
    <row r="191" spans="1:60" ht="20.399999999999999" outlineLevel="1" x14ac:dyDescent="0.25">
      <c r="A191" s="248">
        <v>78</v>
      </c>
      <c r="B191" s="249" t="s">
        <v>405</v>
      </c>
      <c r="C191" s="265" t="s">
        <v>406</v>
      </c>
      <c r="D191" s="250" t="s">
        <v>192</v>
      </c>
      <c r="E191" s="251">
        <v>48.333150000000003</v>
      </c>
      <c r="F191" s="252"/>
      <c r="G191" s="253">
        <f>ROUND(E191*F191,2)</f>
        <v>0</v>
      </c>
      <c r="H191" s="252"/>
      <c r="I191" s="253">
        <f>ROUND(E191*H191,2)</f>
        <v>0</v>
      </c>
      <c r="J191" s="252"/>
      <c r="K191" s="253">
        <f>ROUND(E191*J191,2)</f>
        <v>0</v>
      </c>
      <c r="L191" s="253">
        <v>21</v>
      </c>
      <c r="M191" s="253">
        <f>G191*(1+L191/100)</f>
        <v>0</v>
      </c>
      <c r="N191" s="251">
        <v>1.9000000000000001E-4</v>
      </c>
      <c r="O191" s="251">
        <f>ROUND(E191*N191,2)</f>
        <v>0.01</v>
      </c>
      <c r="P191" s="251">
        <v>0</v>
      </c>
      <c r="Q191" s="251">
        <f>ROUND(E191*P191,2)</f>
        <v>0</v>
      </c>
      <c r="R191" s="253" t="s">
        <v>407</v>
      </c>
      <c r="S191" s="253" t="s">
        <v>149</v>
      </c>
      <c r="T191" s="254" t="s">
        <v>149</v>
      </c>
      <c r="U191" s="226">
        <v>0.55300000000000005</v>
      </c>
      <c r="V191" s="226">
        <f>ROUND(E191*U191,2)</f>
        <v>26.73</v>
      </c>
      <c r="W191" s="226"/>
      <c r="X191" s="226" t="s">
        <v>150</v>
      </c>
      <c r="Y191" s="226" t="s">
        <v>151</v>
      </c>
      <c r="Z191" s="215"/>
      <c r="AA191" s="215"/>
      <c r="AB191" s="215"/>
      <c r="AC191" s="215"/>
      <c r="AD191" s="215"/>
      <c r="AE191" s="215"/>
      <c r="AF191" s="215"/>
      <c r="AG191" s="215" t="s">
        <v>152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1" x14ac:dyDescent="0.25">
      <c r="A192" s="240">
        <v>79</v>
      </c>
      <c r="B192" s="241" t="s">
        <v>408</v>
      </c>
      <c r="C192" s="261" t="s">
        <v>409</v>
      </c>
      <c r="D192" s="242" t="s">
        <v>192</v>
      </c>
      <c r="E192" s="243">
        <v>48.333150000000003</v>
      </c>
      <c r="F192" s="244"/>
      <c r="G192" s="245">
        <f>ROUND(E192*F192,2)</f>
        <v>0</v>
      </c>
      <c r="H192" s="244"/>
      <c r="I192" s="245">
        <f>ROUND(E192*H192,2)</f>
        <v>0</v>
      </c>
      <c r="J192" s="244"/>
      <c r="K192" s="245">
        <f>ROUND(E192*J192,2)</f>
        <v>0</v>
      </c>
      <c r="L192" s="245">
        <v>21</v>
      </c>
      <c r="M192" s="245">
        <f>G192*(1+L192/100)</f>
        <v>0</v>
      </c>
      <c r="N192" s="243">
        <v>0</v>
      </c>
      <c r="O192" s="243">
        <f>ROUND(E192*N192,2)</f>
        <v>0</v>
      </c>
      <c r="P192" s="243">
        <v>1.098E-2</v>
      </c>
      <c r="Q192" s="243">
        <f>ROUND(E192*P192,2)</f>
        <v>0.53</v>
      </c>
      <c r="R192" s="245" t="s">
        <v>407</v>
      </c>
      <c r="S192" s="245" t="s">
        <v>149</v>
      </c>
      <c r="T192" s="246" t="s">
        <v>149</v>
      </c>
      <c r="U192" s="226">
        <v>0.37</v>
      </c>
      <c r="V192" s="226">
        <f>ROUND(E192*U192,2)</f>
        <v>17.88</v>
      </c>
      <c r="W192" s="226"/>
      <c r="X192" s="226" t="s">
        <v>150</v>
      </c>
      <c r="Y192" s="226" t="s">
        <v>151</v>
      </c>
      <c r="Z192" s="215"/>
      <c r="AA192" s="215"/>
      <c r="AB192" s="215"/>
      <c r="AC192" s="215"/>
      <c r="AD192" s="215"/>
      <c r="AE192" s="215"/>
      <c r="AF192" s="215"/>
      <c r="AG192" s="215" t="s">
        <v>152</v>
      </c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2" x14ac:dyDescent="0.25">
      <c r="A193" s="222"/>
      <c r="B193" s="223"/>
      <c r="C193" s="263" t="s">
        <v>410</v>
      </c>
      <c r="D193" s="228"/>
      <c r="E193" s="229">
        <v>2.4117799999999998</v>
      </c>
      <c r="F193" s="226"/>
      <c r="G193" s="226"/>
      <c r="H193" s="226"/>
      <c r="I193" s="226"/>
      <c r="J193" s="226"/>
      <c r="K193" s="226"/>
      <c r="L193" s="226"/>
      <c r="M193" s="226"/>
      <c r="N193" s="225"/>
      <c r="O193" s="225"/>
      <c r="P193" s="225"/>
      <c r="Q193" s="225"/>
      <c r="R193" s="226"/>
      <c r="S193" s="226"/>
      <c r="T193" s="226"/>
      <c r="U193" s="226"/>
      <c r="V193" s="226"/>
      <c r="W193" s="226"/>
      <c r="X193" s="226"/>
      <c r="Y193" s="226"/>
      <c r="Z193" s="215"/>
      <c r="AA193" s="215"/>
      <c r="AB193" s="215"/>
      <c r="AC193" s="215"/>
      <c r="AD193" s="215"/>
      <c r="AE193" s="215"/>
      <c r="AF193" s="215"/>
      <c r="AG193" s="215" t="s">
        <v>156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3" x14ac:dyDescent="0.25">
      <c r="A194" s="222"/>
      <c r="B194" s="223"/>
      <c r="C194" s="263" t="s">
        <v>411</v>
      </c>
      <c r="D194" s="228"/>
      <c r="E194" s="229">
        <v>5.73665</v>
      </c>
      <c r="F194" s="226"/>
      <c r="G194" s="226"/>
      <c r="H194" s="226"/>
      <c r="I194" s="226"/>
      <c r="J194" s="226"/>
      <c r="K194" s="226"/>
      <c r="L194" s="226"/>
      <c r="M194" s="226"/>
      <c r="N194" s="225"/>
      <c r="O194" s="225"/>
      <c r="P194" s="225"/>
      <c r="Q194" s="225"/>
      <c r="R194" s="226"/>
      <c r="S194" s="226"/>
      <c r="T194" s="226"/>
      <c r="U194" s="226"/>
      <c r="V194" s="226"/>
      <c r="W194" s="226"/>
      <c r="X194" s="226"/>
      <c r="Y194" s="226"/>
      <c r="Z194" s="215"/>
      <c r="AA194" s="215"/>
      <c r="AB194" s="215"/>
      <c r="AC194" s="215"/>
      <c r="AD194" s="215"/>
      <c r="AE194" s="215"/>
      <c r="AF194" s="215"/>
      <c r="AG194" s="215" t="s">
        <v>156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3" x14ac:dyDescent="0.25">
      <c r="A195" s="222"/>
      <c r="B195" s="223"/>
      <c r="C195" s="263" t="s">
        <v>412</v>
      </c>
      <c r="D195" s="228"/>
      <c r="E195" s="229">
        <v>28.941299999999998</v>
      </c>
      <c r="F195" s="226"/>
      <c r="G195" s="226"/>
      <c r="H195" s="226"/>
      <c r="I195" s="226"/>
      <c r="J195" s="226"/>
      <c r="K195" s="226"/>
      <c r="L195" s="226"/>
      <c r="M195" s="226"/>
      <c r="N195" s="225"/>
      <c r="O195" s="225"/>
      <c r="P195" s="225"/>
      <c r="Q195" s="225"/>
      <c r="R195" s="226"/>
      <c r="S195" s="226"/>
      <c r="T195" s="226"/>
      <c r="U195" s="226"/>
      <c r="V195" s="226"/>
      <c r="W195" s="226"/>
      <c r="X195" s="226"/>
      <c r="Y195" s="226"/>
      <c r="Z195" s="215"/>
      <c r="AA195" s="215"/>
      <c r="AB195" s="215"/>
      <c r="AC195" s="215"/>
      <c r="AD195" s="215"/>
      <c r="AE195" s="215"/>
      <c r="AF195" s="215"/>
      <c r="AG195" s="215" t="s">
        <v>156</v>
      </c>
      <c r="AH195" s="215">
        <v>0</v>
      </c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3" x14ac:dyDescent="0.25">
      <c r="A196" s="222"/>
      <c r="B196" s="223"/>
      <c r="C196" s="263" t="s">
        <v>413</v>
      </c>
      <c r="D196" s="228"/>
      <c r="E196" s="229">
        <v>2.2331300000000001</v>
      </c>
      <c r="F196" s="226"/>
      <c r="G196" s="226"/>
      <c r="H196" s="226"/>
      <c r="I196" s="226"/>
      <c r="J196" s="226"/>
      <c r="K196" s="226"/>
      <c r="L196" s="226"/>
      <c r="M196" s="226"/>
      <c r="N196" s="225"/>
      <c r="O196" s="225"/>
      <c r="P196" s="225"/>
      <c r="Q196" s="225"/>
      <c r="R196" s="226"/>
      <c r="S196" s="226"/>
      <c r="T196" s="226"/>
      <c r="U196" s="226"/>
      <c r="V196" s="226"/>
      <c r="W196" s="226"/>
      <c r="X196" s="226"/>
      <c r="Y196" s="226"/>
      <c r="Z196" s="215"/>
      <c r="AA196" s="215"/>
      <c r="AB196" s="215"/>
      <c r="AC196" s="215"/>
      <c r="AD196" s="215"/>
      <c r="AE196" s="215"/>
      <c r="AF196" s="215"/>
      <c r="AG196" s="215" t="s">
        <v>156</v>
      </c>
      <c r="AH196" s="215">
        <v>0</v>
      </c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3" x14ac:dyDescent="0.25">
      <c r="A197" s="222"/>
      <c r="B197" s="223"/>
      <c r="C197" s="263" t="s">
        <v>414</v>
      </c>
      <c r="D197" s="228"/>
      <c r="E197" s="229">
        <v>7.0650000000000004</v>
      </c>
      <c r="F197" s="226"/>
      <c r="G197" s="226"/>
      <c r="H197" s="226"/>
      <c r="I197" s="226"/>
      <c r="J197" s="226"/>
      <c r="K197" s="226"/>
      <c r="L197" s="226"/>
      <c r="M197" s="226"/>
      <c r="N197" s="225"/>
      <c r="O197" s="225"/>
      <c r="P197" s="225"/>
      <c r="Q197" s="225"/>
      <c r="R197" s="226"/>
      <c r="S197" s="226"/>
      <c r="T197" s="226"/>
      <c r="U197" s="226"/>
      <c r="V197" s="226"/>
      <c r="W197" s="226"/>
      <c r="X197" s="226"/>
      <c r="Y197" s="226"/>
      <c r="Z197" s="215"/>
      <c r="AA197" s="215"/>
      <c r="AB197" s="215"/>
      <c r="AC197" s="215"/>
      <c r="AD197" s="215"/>
      <c r="AE197" s="215"/>
      <c r="AF197" s="215"/>
      <c r="AG197" s="215" t="s">
        <v>156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3" x14ac:dyDescent="0.25">
      <c r="A198" s="222"/>
      <c r="B198" s="223"/>
      <c r="C198" s="263" t="s">
        <v>415</v>
      </c>
      <c r="D198" s="228"/>
      <c r="E198" s="229">
        <v>1.9453</v>
      </c>
      <c r="F198" s="226"/>
      <c r="G198" s="226"/>
      <c r="H198" s="226"/>
      <c r="I198" s="226"/>
      <c r="J198" s="226"/>
      <c r="K198" s="226"/>
      <c r="L198" s="226"/>
      <c r="M198" s="226"/>
      <c r="N198" s="225"/>
      <c r="O198" s="225"/>
      <c r="P198" s="225"/>
      <c r="Q198" s="225"/>
      <c r="R198" s="226"/>
      <c r="S198" s="226"/>
      <c r="T198" s="226"/>
      <c r="U198" s="226"/>
      <c r="V198" s="226"/>
      <c r="W198" s="226"/>
      <c r="X198" s="226"/>
      <c r="Y198" s="226"/>
      <c r="Z198" s="215"/>
      <c r="AA198" s="215"/>
      <c r="AB198" s="215"/>
      <c r="AC198" s="215"/>
      <c r="AD198" s="215"/>
      <c r="AE198" s="215"/>
      <c r="AF198" s="215"/>
      <c r="AG198" s="215" t="s">
        <v>156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5">
      <c r="A199" s="248">
        <v>80</v>
      </c>
      <c r="B199" s="249" t="s">
        <v>416</v>
      </c>
      <c r="C199" s="265" t="s">
        <v>417</v>
      </c>
      <c r="D199" s="250" t="s">
        <v>192</v>
      </c>
      <c r="E199" s="251">
        <v>48.333150000000003</v>
      </c>
      <c r="F199" s="252"/>
      <c r="G199" s="253">
        <f>ROUND(E199*F199,2)</f>
        <v>0</v>
      </c>
      <c r="H199" s="252"/>
      <c r="I199" s="253">
        <f>ROUND(E199*H199,2)</f>
        <v>0</v>
      </c>
      <c r="J199" s="252"/>
      <c r="K199" s="253">
        <f>ROUND(E199*J199,2)</f>
        <v>0</v>
      </c>
      <c r="L199" s="253">
        <v>21</v>
      </c>
      <c r="M199" s="253">
        <f>G199*(1+L199/100)</f>
        <v>0</v>
      </c>
      <c r="N199" s="251">
        <v>0</v>
      </c>
      <c r="O199" s="251">
        <f>ROUND(E199*N199,2)</f>
        <v>0</v>
      </c>
      <c r="P199" s="251">
        <v>8.0000000000000002E-3</v>
      </c>
      <c r="Q199" s="251">
        <f>ROUND(E199*P199,2)</f>
        <v>0.39</v>
      </c>
      <c r="R199" s="253" t="s">
        <v>407</v>
      </c>
      <c r="S199" s="253" t="s">
        <v>149</v>
      </c>
      <c r="T199" s="254" t="s">
        <v>149</v>
      </c>
      <c r="U199" s="226">
        <v>6.6000000000000003E-2</v>
      </c>
      <c r="V199" s="226">
        <f>ROUND(E199*U199,2)</f>
        <v>3.19</v>
      </c>
      <c r="W199" s="226"/>
      <c r="X199" s="226" t="s">
        <v>150</v>
      </c>
      <c r="Y199" s="226" t="s">
        <v>151</v>
      </c>
      <c r="Z199" s="215"/>
      <c r="AA199" s="215"/>
      <c r="AB199" s="215"/>
      <c r="AC199" s="215"/>
      <c r="AD199" s="215"/>
      <c r="AE199" s="215"/>
      <c r="AF199" s="215"/>
      <c r="AG199" s="215" t="s">
        <v>152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5">
      <c r="A200" s="248">
        <v>81</v>
      </c>
      <c r="B200" s="249" t="s">
        <v>418</v>
      </c>
      <c r="C200" s="265" t="s">
        <v>419</v>
      </c>
      <c r="D200" s="250" t="s">
        <v>261</v>
      </c>
      <c r="E200" s="251">
        <v>1</v>
      </c>
      <c r="F200" s="252"/>
      <c r="G200" s="253">
        <f>ROUND(E200*F200,2)</f>
        <v>0</v>
      </c>
      <c r="H200" s="252"/>
      <c r="I200" s="253">
        <f>ROUND(E200*H200,2)</f>
        <v>0</v>
      </c>
      <c r="J200" s="252"/>
      <c r="K200" s="253">
        <f>ROUND(E200*J200,2)</f>
        <v>0</v>
      </c>
      <c r="L200" s="253">
        <v>21</v>
      </c>
      <c r="M200" s="253">
        <f>G200*(1+L200/100)</f>
        <v>0</v>
      </c>
      <c r="N200" s="251">
        <v>0</v>
      </c>
      <c r="O200" s="251">
        <f>ROUND(E200*N200,2)</f>
        <v>0</v>
      </c>
      <c r="P200" s="251">
        <v>1.8E-3</v>
      </c>
      <c r="Q200" s="251">
        <f>ROUND(E200*P200,2)</f>
        <v>0</v>
      </c>
      <c r="R200" s="253" t="s">
        <v>407</v>
      </c>
      <c r="S200" s="253" t="s">
        <v>149</v>
      </c>
      <c r="T200" s="254" t="s">
        <v>149</v>
      </c>
      <c r="U200" s="226">
        <v>0.11</v>
      </c>
      <c r="V200" s="226">
        <f>ROUND(E200*U200,2)</f>
        <v>0.11</v>
      </c>
      <c r="W200" s="226"/>
      <c r="X200" s="226" t="s">
        <v>150</v>
      </c>
      <c r="Y200" s="226" t="s">
        <v>151</v>
      </c>
      <c r="Z200" s="215"/>
      <c r="AA200" s="215"/>
      <c r="AB200" s="215"/>
      <c r="AC200" s="215"/>
      <c r="AD200" s="215"/>
      <c r="AE200" s="215"/>
      <c r="AF200" s="215"/>
      <c r="AG200" s="215" t="s">
        <v>152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5">
      <c r="A201" s="248">
        <v>82</v>
      </c>
      <c r="B201" s="249" t="s">
        <v>420</v>
      </c>
      <c r="C201" s="265" t="s">
        <v>421</v>
      </c>
      <c r="D201" s="250" t="s">
        <v>355</v>
      </c>
      <c r="E201" s="251">
        <v>1</v>
      </c>
      <c r="F201" s="252"/>
      <c r="G201" s="253">
        <f>ROUND(E201*F201,2)</f>
        <v>0</v>
      </c>
      <c r="H201" s="252"/>
      <c r="I201" s="253">
        <f>ROUND(E201*H201,2)</f>
        <v>0</v>
      </c>
      <c r="J201" s="252"/>
      <c r="K201" s="253">
        <f>ROUND(E201*J201,2)</f>
        <v>0</v>
      </c>
      <c r="L201" s="253">
        <v>21</v>
      </c>
      <c r="M201" s="253">
        <f>G201*(1+L201/100)</f>
        <v>0</v>
      </c>
      <c r="N201" s="251">
        <v>0</v>
      </c>
      <c r="O201" s="251">
        <f>ROUND(E201*N201,2)</f>
        <v>0</v>
      </c>
      <c r="P201" s="251">
        <v>0</v>
      </c>
      <c r="Q201" s="251">
        <f>ROUND(E201*P201,2)</f>
        <v>0</v>
      </c>
      <c r="R201" s="253"/>
      <c r="S201" s="253" t="s">
        <v>251</v>
      </c>
      <c r="T201" s="254" t="s">
        <v>218</v>
      </c>
      <c r="U201" s="226">
        <v>0</v>
      </c>
      <c r="V201" s="226">
        <f>ROUND(E201*U201,2)</f>
        <v>0</v>
      </c>
      <c r="W201" s="226"/>
      <c r="X201" s="226" t="s">
        <v>150</v>
      </c>
      <c r="Y201" s="226" t="s">
        <v>151</v>
      </c>
      <c r="Z201" s="215"/>
      <c r="AA201" s="215"/>
      <c r="AB201" s="215"/>
      <c r="AC201" s="215"/>
      <c r="AD201" s="215"/>
      <c r="AE201" s="215"/>
      <c r="AF201" s="215"/>
      <c r="AG201" s="215" t="s">
        <v>152</v>
      </c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1" x14ac:dyDescent="0.25">
      <c r="A202" s="248">
        <v>83</v>
      </c>
      <c r="B202" s="249" t="s">
        <v>422</v>
      </c>
      <c r="C202" s="265" t="s">
        <v>423</v>
      </c>
      <c r="D202" s="250" t="s">
        <v>261</v>
      </c>
      <c r="E202" s="251">
        <v>1</v>
      </c>
      <c r="F202" s="252"/>
      <c r="G202" s="253">
        <f>ROUND(E202*F202,2)</f>
        <v>0</v>
      </c>
      <c r="H202" s="252"/>
      <c r="I202" s="253">
        <f>ROUND(E202*H202,2)</f>
        <v>0</v>
      </c>
      <c r="J202" s="252"/>
      <c r="K202" s="253">
        <f>ROUND(E202*J202,2)</f>
        <v>0</v>
      </c>
      <c r="L202" s="253">
        <v>21</v>
      </c>
      <c r="M202" s="253">
        <f>G202*(1+L202/100)</f>
        <v>0</v>
      </c>
      <c r="N202" s="251">
        <v>0</v>
      </c>
      <c r="O202" s="251">
        <f>ROUND(E202*N202,2)</f>
        <v>0</v>
      </c>
      <c r="P202" s="251">
        <v>0</v>
      </c>
      <c r="Q202" s="251">
        <f>ROUND(E202*P202,2)</f>
        <v>0</v>
      </c>
      <c r="R202" s="253"/>
      <c r="S202" s="253" t="s">
        <v>251</v>
      </c>
      <c r="T202" s="254" t="s">
        <v>218</v>
      </c>
      <c r="U202" s="226">
        <v>0</v>
      </c>
      <c r="V202" s="226">
        <f>ROUND(E202*U202,2)</f>
        <v>0</v>
      </c>
      <c r="W202" s="226"/>
      <c r="X202" s="226" t="s">
        <v>150</v>
      </c>
      <c r="Y202" s="226" t="s">
        <v>151</v>
      </c>
      <c r="Z202" s="215"/>
      <c r="AA202" s="215"/>
      <c r="AB202" s="215"/>
      <c r="AC202" s="215"/>
      <c r="AD202" s="215"/>
      <c r="AE202" s="215"/>
      <c r="AF202" s="215"/>
      <c r="AG202" s="215" t="s">
        <v>152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1" x14ac:dyDescent="0.25">
      <c r="A203" s="240">
        <v>84</v>
      </c>
      <c r="B203" s="241" t="s">
        <v>424</v>
      </c>
      <c r="C203" s="261" t="s">
        <v>425</v>
      </c>
      <c r="D203" s="242" t="s">
        <v>355</v>
      </c>
      <c r="E203" s="243">
        <v>1</v>
      </c>
      <c r="F203" s="244"/>
      <c r="G203" s="245">
        <f>ROUND(E203*F203,2)</f>
        <v>0</v>
      </c>
      <c r="H203" s="244"/>
      <c r="I203" s="245">
        <f>ROUND(E203*H203,2)</f>
        <v>0</v>
      </c>
      <c r="J203" s="244"/>
      <c r="K203" s="245">
        <f>ROUND(E203*J203,2)</f>
        <v>0</v>
      </c>
      <c r="L203" s="245">
        <v>21</v>
      </c>
      <c r="M203" s="245">
        <f>G203*(1+L203/100)</f>
        <v>0</v>
      </c>
      <c r="N203" s="243">
        <v>0</v>
      </c>
      <c r="O203" s="243">
        <f>ROUND(E203*N203,2)</f>
        <v>0</v>
      </c>
      <c r="P203" s="243">
        <v>0</v>
      </c>
      <c r="Q203" s="243">
        <f>ROUND(E203*P203,2)</f>
        <v>0</v>
      </c>
      <c r="R203" s="245"/>
      <c r="S203" s="245" t="s">
        <v>251</v>
      </c>
      <c r="T203" s="246" t="s">
        <v>218</v>
      </c>
      <c r="U203" s="226">
        <v>0</v>
      </c>
      <c r="V203" s="226">
        <f>ROUND(E203*U203,2)</f>
        <v>0</v>
      </c>
      <c r="W203" s="226"/>
      <c r="X203" s="226" t="s">
        <v>150</v>
      </c>
      <c r="Y203" s="226" t="s">
        <v>151</v>
      </c>
      <c r="Z203" s="215"/>
      <c r="AA203" s="215"/>
      <c r="AB203" s="215"/>
      <c r="AC203" s="215"/>
      <c r="AD203" s="215"/>
      <c r="AE203" s="215"/>
      <c r="AF203" s="215"/>
      <c r="AG203" s="215" t="s">
        <v>152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5">
      <c r="A204" s="222">
        <v>85</v>
      </c>
      <c r="B204" s="223" t="s">
        <v>426</v>
      </c>
      <c r="C204" s="268" t="s">
        <v>427</v>
      </c>
      <c r="D204" s="224" t="s">
        <v>0</v>
      </c>
      <c r="E204" s="258"/>
      <c r="F204" s="227"/>
      <c r="G204" s="226">
        <f>ROUND(E204*F204,2)</f>
        <v>0</v>
      </c>
      <c r="H204" s="227"/>
      <c r="I204" s="226">
        <f>ROUND(E204*H204,2)</f>
        <v>0</v>
      </c>
      <c r="J204" s="227"/>
      <c r="K204" s="226">
        <f>ROUND(E204*J204,2)</f>
        <v>0</v>
      </c>
      <c r="L204" s="226">
        <v>21</v>
      </c>
      <c r="M204" s="226">
        <f>G204*(1+L204/100)</f>
        <v>0</v>
      </c>
      <c r="N204" s="225">
        <v>0</v>
      </c>
      <c r="O204" s="225">
        <f>ROUND(E204*N204,2)</f>
        <v>0</v>
      </c>
      <c r="P204" s="225">
        <v>0</v>
      </c>
      <c r="Q204" s="225">
        <f>ROUND(E204*P204,2)</f>
        <v>0</v>
      </c>
      <c r="R204" s="226" t="s">
        <v>407</v>
      </c>
      <c r="S204" s="226" t="s">
        <v>149</v>
      </c>
      <c r="T204" s="226" t="s">
        <v>149</v>
      </c>
      <c r="U204" s="226">
        <v>0</v>
      </c>
      <c r="V204" s="226">
        <f>ROUND(E204*U204,2)</f>
        <v>0</v>
      </c>
      <c r="W204" s="226"/>
      <c r="X204" s="226" t="s">
        <v>301</v>
      </c>
      <c r="Y204" s="226" t="s">
        <v>151</v>
      </c>
      <c r="Z204" s="215"/>
      <c r="AA204" s="215"/>
      <c r="AB204" s="215"/>
      <c r="AC204" s="215"/>
      <c r="AD204" s="215"/>
      <c r="AE204" s="215"/>
      <c r="AF204" s="215"/>
      <c r="AG204" s="215" t="s">
        <v>302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2" x14ac:dyDescent="0.25">
      <c r="A205" s="222"/>
      <c r="B205" s="223"/>
      <c r="C205" s="269" t="s">
        <v>343</v>
      </c>
      <c r="D205" s="259"/>
      <c r="E205" s="259"/>
      <c r="F205" s="259"/>
      <c r="G205" s="259"/>
      <c r="H205" s="226"/>
      <c r="I205" s="226"/>
      <c r="J205" s="226"/>
      <c r="K205" s="226"/>
      <c r="L205" s="226"/>
      <c r="M205" s="226"/>
      <c r="N205" s="225"/>
      <c r="O205" s="225"/>
      <c r="P205" s="225"/>
      <c r="Q205" s="225"/>
      <c r="R205" s="226"/>
      <c r="S205" s="226"/>
      <c r="T205" s="226"/>
      <c r="U205" s="226"/>
      <c r="V205" s="226"/>
      <c r="W205" s="226"/>
      <c r="X205" s="226"/>
      <c r="Y205" s="226"/>
      <c r="Z205" s="215"/>
      <c r="AA205" s="215"/>
      <c r="AB205" s="215"/>
      <c r="AC205" s="215"/>
      <c r="AD205" s="215"/>
      <c r="AE205" s="215"/>
      <c r="AF205" s="215"/>
      <c r="AG205" s="215" t="s">
        <v>154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x14ac:dyDescent="0.25">
      <c r="A206" s="233" t="s">
        <v>143</v>
      </c>
      <c r="B206" s="234" t="s">
        <v>99</v>
      </c>
      <c r="C206" s="260" t="s">
        <v>100</v>
      </c>
      <c r="D206" s="235"/>
      <c r="E206" s="236"/>
      <c r="F206" s="237"/>
      <c r="G206" s="237">
        <f>SUMIF(AG207:AG213,"&lt;&gt;NOR",G207:G213)</f>
        <v>0</v>
      </c>
      <c r="H206" s="237"/>
      <c r="I206" s="237">
        <f>SUM(I207:I213)</f>
        <v>0</v>
      </c>
      <c r="J206" s="237"/>
      <c r="K206" s="237">
        <f>SUM(K207:K213)</f>
        <v>0</v>
      </c>
      <c r="L206" s="237"/>
      <c r="M206" s="237">
        <f>SUM(M207:M213)</f>
        <v>0</v>
      </c>
      <c r="N206" s="236"/>
      <c r="O206" s="236">
        <f>SUM(O207:O213)</f>
        <v>0</v>
      </c>
      <c r="P206" s="236"/>
      <c r="Q206" s="236">
        <f>SUM(Q207:Q213)</f>
        <v>0.38</v>
      </c>
      <c r="R206" s="237"/>
      <c r="S206" s="237"/>
      <c r="T206" s="238"/>
      <c r="U206" s="232"/>
      <c r="V206" s="232">
        <f>SUM(V207:V213)</f>
        <v>38.83</v>
      </c>
      <c r="W206" s="232"/>
      <c r="X206" s="232"/>
      <c r="Y206" s="232"/>
      <c r="AG206" t="s">
        <v>144</v>
      </c>
    </row>
    <row r="207" spans="1:60" outlineLevel="1" x14ac:dyDescent="0.25">
      <c r="A207" s="248">
        <v>86</v>
      </c>
      <c r="B207" s="249" t="s">
        <v>428</v>
      </c>
      <c r="C207" s="265" t="s">
        <v>429</v>
      </c>
      <c r="D207" s="250" t="s">
        <v>192</v>
      </c>
      <c r="E207" s="251">
        <v>75.349999999999994</v>
      </c>
      <c r="F207" s="252"/>
      <c r="G207" s="253">
        <f>ROUND(E207*F207,2)</f>
        <v>0</v>
      </c>
      <c r="H207" s="252"/>
      <c r="I207" s="253">
        <f>ROUND(E207*H207,2)</f>
        <v>0</v>
      </c>
      <c r="J207" s="252"/>
      <c r="K207" s="253">
        <f>ROUND(E207*J207,2)</f>
        <v>0</v>
      </c>
      <c r="L207" s="253">
        <v>21</v>
      </c>
      <c r="M207" s="253">
        <f>G207*(1+L207/100)</f>
        <v>0</v>
      </c>
      <c r="N207" s="251">
        <v>0</v>
      </c>
      <c r="O207" s="251">
        <f>ROUND(E207*N207,2)</f>
        <v>0</v>
      </c>
      <c r="P207" s="251">
        <v>5.0000000000000001E-3</v>
      </c>
      <c r="Q207" s="251">
        <f>ROUND(E207*P207,2)</f>
        <v>0.38</v>
      </c>
      <c r="R207" s="253" t="s">
        <v>430</v>
      </c>
      <c r="S207" s="253" t="s">
        <v>149</v>
      </c>
      <c r="T207" s="254" t="s">
        <v>149</v>
      </c>
      <c r="U207" s="226">
        <v>0.51</v>
      </c>
      <c r="V207" s="226">
        <f>ROUND(E207*U207,2)</f>
        <v>38.43</v>
      </c>
      <c r="W207" s="226"/>
      <c r="X207" s="226" t="s">
        <v>150</v>
      </c>
      <c r="Y207" s="226" t="s">
        <v>151</v>
      </c>
      <c r="Z207" s="215"/>
      <c r="AA207" s="215"/>
      <c r="AB207" s="215"/>
      <c r="AC207" s="215"/>
      <c r="AD207" s="215"/>
      <c r="AE207" s="215"/>
      <c r="AF207" s="215"/>
      <c r="AG207" s="215" t="s">
        <v>152</v>
      </c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1" x14ac:dyDescent="0.25">
      <c r="A208" s="240">
        <v>87</v>
      </c>
      <c r="B208" s="241" t="s">
        <v>431</v>
      </c>
      <c r="C208" s="261" t="s">
        <v>432</v>
      </c>
      <c r="D208" s="242" t="s">
        <v>261</v>
      </c>
      <c r="E208" s="243">
        <v>4</v>
      </c>
      <c r="F208" s="244"/>
      <c r="G208" s="245">
        <f>ROUND(E208*F208,2)</f>
        <v>0</v>
      </c>
      <c r="H208" s="244"/>
      <c r="I208" s="245">
        <f>ROUND(E208*H208,2)</f>
        <v>0</v>
      </c>
      <c r="J208" s="244"/>
      <c r="K208" s="245">
        <f>ROUND(E208*J208,2)</f>
        <v>0</v>
      </c>
      <c r="L208" s="245">
        <v>21</v>
      </c>
      <c r="M208" s="245">
        <f>G208*(1+L208/100)</f>
        <v>0</v>
      </c>
      <c r="N208" s="243">
        <v>5.0000000000000002E-5</v>
      </c>
      <c r="O208" s="243">
        <f>ROUND(E208*N208,2)</f>
        <v>0</v>
      </c>
      <c r="P208" s="243">
        <v>1E-3</v>
      </c>
      <c r="Q208" s="243">
        <f>ROUND(E208*P208,2)</f>
        <v>0</v>
      </c>
      <c r="R208" s="245" t="s">
        <v>430</v>
      </c>
      <c r="S208" s="245" t="s">
        <v>149</v>
      </c>
      <c r="T208" s="246" t="s">
        <v>218</v>
      </c>
      <c r="U208" s="226">
        <v>0.1</v>
      </c>
      <c r="V208" s="226">
        <f>ROUND(E208*U208,2)</f>
        <v>0.4</v>
      </c>
      <c r="W208" s="226"/>
      <c r="X208" s="226" t="s">
        <v>150</v>
      </c>
      <c r="Y208" s="226" t="s">
        <v>151</v>
      </c>
      <c r="Z208" s="215"/>
      <c r="AA208" s="215"/>
      <c r="AB208" s="215"/>
      <c r="AC208" s="215"/>
      <c r="AD208" s="215"/>
      <c r="AE208" s="215"/>
      <c r="AF208" s="215"/>
      <c r="AG208" s="215" t="s">
        <v>152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2" x14ac:dyDescent="0.25">
      <c r="A209" s="222"/>
      <c r="B209" s="223"/>
      <c r="C209" s="266" t="s">
        <v>433</v>
      </c>
      <c r="D209" s="256"/>
      <c r="E209" s="256"/>
      <c r="F209" s="256"/>
      <c r="G209" s="256"/>
      <c r="H209" s="226"/>
      <c r="I209" s="226"/>
      <c r="J209" s="226"/>
      <c r="K209" s="226"/>
      <c r="L209" s="226"/>
      <c r="M209" s="226"/>
      <c r="N209" s="225"/>
      <c r="O209" s="225"/>
      <c r="P209" s="225"/>
      <c r="Q209" s="225"/>
      <c r="R209" s="226"/>
      <c r="S209" s="226"/>
      <c r="T209" s="226"/>
      <c r="U209" s="226"/>
      <c r="V209" s="226"/>
      <c r="W209" s="226"/>
      <c r="X209" s="226"/>
      <c r="Y209" s="226"/>
      <c r="Z209" s="215"/>
      <c r="AA209" s="215"/>
      <c r="AB209" s="215"/>
      <c r="AC209" s="215"/>
      <c r="AD209" s="215"/>
      <c r="AE209" s="215"/>
      <c r="AF209" s="215"/>
      <c r="AG209" s="215" t="s">
        <v>291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ht="20.399999999999999" outlineLevel="1" x14ac:dyDescent="0.25">
      <c r="A210" s="248">
        <v>88</v>
      </c>
      <c r="B210" s="249" t="s">
        <v>434</v>
      </c>
      <c r="C210" s="265" t="s">
        <v>435</v>
      </c>
      <c r="D210" s="250" t="s">
        <v>261</v>
      </c>
      <c r="E210" s="251">
        <v>4</v>
      </c>
      <c r="F210" s="252"/>
      <c r="G210" s="253">
        <f>ROUND(E210*F210,2)</f>
        <v>0</v>
      </c>
      <c r="H210" s="252"/>
      <c r="I210" s="253">
        <f>ROUND(E210*H210,2)</f>
        <v>0</v>
      </c>
      <c r="J210" s="252"/>
      <c r="K210" s="253">
        <f>ROUND(E210*J210,2)</f>
        <v>0</v>
      </c>
      <c r="L210" s="253">
        <v>21</v>
      </c>
      <c r="M210" s="253">
        <f>G210*(1+L210/100)</f>
        <v>0</v>
      </c>
      <c r="N210" s="251">
        <v>0</v>
      </c>
      <c r="O210" s="251">
        <f>ROUND(E210*N210,2)</f>
        <v>0</v>
      </c>
      <c r="P210" s="251">
        <v>0</v>
      </c>
      <c r="Q210" s="251">
        <f>ROUND(E210*P210,2)</f>
        <v>0</v>
      </c>
      <c r="R210" s="253"/>
      <c r="S210" s="253" t="s">
        <v>251</v>
      </c>
      <c r="T210" s="254" t="s">
        <v>218</v>
      </c>
      <c r="U210" s="226">
        <v>0</v>
      </c>
      <c r="V210" s="226">
        <f>ROUND(E210*U210,2)</f>
        <v>0</v>
      </c>
      <c r="W210" s="226"/>
      <c r="X210" s="226" t="s">
        <v>150</v>
      </c>
      <c r="Y210" s="226" t="s">
        <v>151</v>
      </c>
      <c r="Z210" s="215"/>
      <c r="AA210" s="215"/>
      <c r="AB210" s="215"/>
      <c r="AC210" s="215"/>
      <c r="AD210" s="215"/>
      <c r="AE210" s="215"/>
      <c r="AF210" s="215"/>
      <c r="AG210" s="215" t="s">
        <v>152</v>
      </c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1" x14ac:dyDescent="0.25">
      <c r="A211" s="240">
        <v>89</v>
      </c>
      <c r="B211" s="241" t="s">
        <v>436</v>
      </c>
      <c r="C211" s="261" t="s">
        <v>437</v>
      </c>
      <c r="D211" s="242" t="s">
        <v>198</v>
      </c>
      <c r="E211" s="243">
        <v>17.239999999999998</v>
      </c>
      <c r="F211" s="244"/>
      <c r="G211" s="245">
        <f>ROUND(E211*F211,2)</f>
        <v>0</v>
      </c>
      <c r="H211" s="244"/>
      <c r="I211" s="245">
        <f>ROUND(E211*H211,2)</f>
        <v>0</v>
      </c>
      <c r="J211" s="244"/>
      <c r="K211" s="245">
        <f>ROUND(E211*J211,2)</f>
        <v>0</v>
      </c>
      <c r="L211" s="245">
        <v>21</v>
      </c>
      <c r="M211" s="245">
        <f>G211*(1+L211/100)</f>
        <v>0</v>
      </c>
      <c r="N211" s="243">
        <v>0</v>
      </c>
      <c r="O211" s="243">
        <f>ROUND(E211*N211,2)</f>
        <v>0</v>
      </c>
      <c r="P211" s="243">
        <v>0</v>
      </c>
      <c r="Q211" s="243">
        <f>ROUND(E211*P211,2)</f>
        <v>0</v>
      </c>
      <c r="R211" s="245"/>
      <c r="S211" s="245" t="s">
        <v>251</v>
      </c>
      <c r="T211" s="246" t="s">
        <v>218</v>
      </c>
      <c r="U211" s="226">
        <v>0</v>
      </c>
      <c r="V211" s="226">
        <f>ROUND(E211*U211,2)</f>
        <v>0</v>
      </c>
      <c r="W211" s="226"/>
      <c r="X211" s="226" t="s">
        <v>150</v>
      </c>
      <c r="Y211" s="226" t="s">
        <v>151</v>
      </c>
      <c r="Z211" s="215"/>
      <c r="AA211" s="215"/>
      <c r="AB211" s="215"/>
      <c r="AC211" s="215"/>
      <c r="AD211" s="215"/>
      <c r="AE211" s="215"/>
      <c r="AF211" s="215"/>
      <c r="AG211" s="215" t="s">
        <v>152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5">
      <c r="A212" s="222">
        <v>90</v>
      </c>
      <c r="B212" s="223" t="s">
        <v>438</v>
      </c>
      <c r="C212" s="268" t="s">
        <v>439</v>
      </c>
      <c r="D212" s="224" t="s">
        <v>0</v>
      </c>
      <c r="E212" s="258"/>
      <c r="F212" s="227"/>
      <c r="G212" s="226">
        <f>ROUND(E212*F212,2)</f>
        <v>0</v>
      </c>
      <c r="H212" s="227"/>
      <c r="I212" s="226">
        <f>ROUND(E212*H212,2)</f>
        <v>0</v>
      </c>
      <c r="J212" s="227"/>
      <c r="K212" s="226">
        <f>ROUND(E212*J212,2)</f>
        <v>0</v>
      </c>
      <c r="L212" s="226">
        <v>21</v>
      </c>
      <c r="M212" s="226">
        <f>G212*(1+L212/100)</f>
        <v>0</v>
      </c>
      <c r="N212" s="225">
        <v>0</v>
      </c>
      <c r="O212" s="225">
        <f>ROUND(E212*N212,2)</f>
        <v>0</v>
      </c>
      <c r="P212" s="225">
        <v>0</v>
      </c>
      <c r="Q212" s="225">
        <f>ROUND(E212*P212,2)</f>
        <v>0</v>
      </c>
      <c r="R212" s="226" t="s">
        <v>430</v>
      </c>
      <c r="S212" s="226" t="s">
        <v>149</v>
      </c>
      <c r="T212" s="226" t="s">
        <v>149</v>
      </c>
      <c r="U212" s="226">
        <v>0</v>
      </c>
      <c r="V212" s="226">
        <f>ROUND(E212*U212,2)</f>
        <v>0</v>
      </c>
      <c r="W212" s="226"/>
      <c r="X212" s="226" t="s">
        <v>301</v>
      </c>
      <c r="Y212" s="226" t="s">
        <v>151</v>
      </c>
      <c r="Z212" s="215"/>
      <c r="AA212" s="215"/>
      <c r="AB212" s="215"/>
      <c r="AC212" s="215"/>
      <c r="AD212" s="215"/>
      <c r="AE212" s="215"/>
      <c r="AF212" s="215"/>
      <c r="AG212" s="215" t="s">
        <v>302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2" x14ac:dyDescent="0.25">
      <c r="A213" s="222"/>
      <c r="B213" s="223"/>
      <c r="C213" s="269" t="s">
        <v>343</v>
      </c>
      <c r="D213" s="259"/>
      <c r="E213" s="259"/>
      <c r="F213" s="259"/>
      <c r="G213" s="259"/>
      <c r="H213" s="226"/>
      <c r="I213" s="226"/>
      <c r="J213" s="226"/>
      <c r="K213" s="226"/>
      <c r="L213" s="226"/>
      <c r="M213" s="226"/>
      <c r="N213" s="225"/>
      <c r="O213" s="225"/>
      <c r="P213" s="225"/>
      <c r="Q213" s="225"/>
      <c r="R213" s="226"/>
      <c r="S213" s="226"/>
      <c r="T213" s="226"/>
      <c r="U213" s="226"/>
      <c r="V213" s="226"/>
      <c r="W213" s="226"/>
      <c r="X213" s="226"/>
      <c r="Y213" s="226"/>
      <c r="Z213" s="215"/>
      <c r="AA213" s="215"/>
      <c r="AB213" s="215"/>
      <c r="AC213" s="215"/>
      <c r="AD213" s="215"/>
      <c r="AE213" s="215"/>
      <c r="AF213" s="215"/>
      <c r="AG213" s="215" t="s">
        <v>154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x14ac:dyDescent="0.25">
      <c r="A214" s="233" t="s">
        <v>143</v>
      </c>
      <c r="B214" s="234" t="s">
        <v>101</v>
      </c>
      <c r="C214" s="260" t="s">
        <v>102</v>
      </c>
      <c r="D214" s="235"/>
      <c r="E214" s="236"/>
      <c r="F214" s="237"/>
      <c r="G214" s="237">
        <f>SUMIF(AG215:AG224,"&lt;&gt;NOR",G215:G224)</f>
        <v>0</v>
      </c>
      <c r="H214" s="237"/>
      <c r="I214" s="237">
        <f>SUM(I215:I224)</f>
        <v>0</v>
      </c>
      <c r="J214" s="237"/>
      <c r="K214" s="237">
        <f>SUM(K215:K224)</f>
        <v>0</v>
      </c>
      <c r="L214" s="237"/>
      <c r="M214" s="237">
        <f>SUM(M215:M224)</f>
        <v>0</v>
      </c>
      <c r="N214" s="236"/>
      <c r="O214" s="236">
        <f>SUM(O215:O224)</f>
        <v>7.0000000000000007E-2</v>
      </c>
      <c r="P214" s="236"/>
      <c r="Q214" s="236">
        <f>SUM(Q215:Q224)</f>
        <v>2.36</v>
      </c>
      <c r="R214" s="237"/>
      <c r="S214" s="237"/>
      <c r="T214" s="238"/>
      <c r="U214" s="232"/>
      <c r="V214" s="232">
        <f>SUM(V215:V224)</f>
        <v>25.549999999999997</v>
      </c>
      <c r="W214" s="232"/>
      <c r="X214" s="232"/>
      <c r="Y214" s="232"/>
      <c r="AG214" t="s">
        <v>144</v>
      </c>
    </row>
    <row r="215" spans="1:60" outlineLevel="1" x14ac:dyDescent="0.25">
      <c r="A215" s="240">
        <v>91</v>
      </c>
      <c r="B215" s="241" t="s">
        <v>440</v>
      </c>
      <c r="C215" s="261" t="s">
        <v>441</v>
      </c>
      <c r="D215" s="242" t="s">
        <v>198</v>
      </c>
      <c r="E215" s="243">
        <v>1.29</v>
      </c>
      <c r="F215" s="244"/>
      <c r="G215" s="245">
        <f>ROUND(E215*F215,2)</f>
        <v>0</v>
      </c>
      <c r="H215" s="244"/>
      <c r="I215" s="245">
        <f>ROUND(E215*H215,2)</f>
        <v>0</v>
      </c>
      <c r="J215" s="244"/>
      <c r="K215" s="245">
        <f>ROUND(E215*J215,2)</f>
        <v>0</v>
      </c>
      <c r="L215" s="245">
        <v>21</v>
      </c>
      <c r="M215" s="245">
        <f>G215*(1+L215/100)</f>
        <v>0</v>
      </c>
      <c r="N215" s="243">
        <v>0</v>
      </c>
      <c r="O215" s="243">
        <f>ROUND(E215*N215,2)</f>
        <v>0</v>
      </c>
      <c r="P215" s="243">
        <v>1E-3</v>
      </c>
      <c r="Q215" s="243">
        <f>ROUND(E215*P215,2)</f>
        <v>0</v>
      </c>
      <c r="R215" s="245" t="s">
        <v>442</v>
      </c>
      <c r="S215" s="245" t="s">
        <v>149</v>
      </c>
      <c r="T215" s="246" t="s">
        <v>149</v>
      </c>
      <c r="U215" s="226">
        <v>0.03</v>
      </c>
      <c r="V215" s="226">
        <f>ROUND(E215*U215,2)</f>
        <v>0.04</v>
      </c>
      <c r="W215" s="226"/>
      <c r="X215" s="226" t="s">
        <v>150</v>
      </c>
      <c r="Y215" s="226" t="s">
        <v>151</v>
      </c>
      <c r="Z215" s="215"/>
      <c r="AA215" s="215"/>
      <c r="AB215" s="215"/>
      <c r="AC215" s="215"/>
      <c r="AD215" s="215"/>
      <c r="AE215" s="215"/>
      <c r="AF215" s="215"/>
      <c r="AG215" s="215" t="s">
        <v>152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2" x14ac:dyDescent="0.25">
      <c r="A216" s="222"/>
      <c r="B216" s="223"/>
      <c r="C216" s="263" t="s">
        <v>443</v>
      </c>
      <c r="D216" s="228"/>
      <c r="E216" s="229">
        <v>1.29</v>
      </c>
      <c r="F216" s="226"/>
      <c r="G216" s="226"/>
      <c r="H216" s="226"/>
      <c r="I216" s="226"/>
      <c r="J216" s="226"/>
      <c r="K216" s="226"/>
      <c r="L216" s="226"/>
      <c r="M216" s="226"/>
      <c r="N216" s="225"/>
      <c r="O216" s="225"/>
      <c r="P216" s="225"/>
      <c r="Q216" s="225"/>
      <c r="R216" s="226"/>
      <c r="S216" s="226"/>
      <c r="T216" s="226"/>
      <c r="U216" s="226"/>
      <c r="V216" s="226"/>
      <c r="W216" s="226"/>
      <c r="X216" s="226"/>
      <c r="Y216" s="226"/>
      <c r="Z216" s="215"/>
      <c r="AA216" s="215"/>
      <c r="AB216" s="215"/>
      <c r="AC216" s="215"/>
      <c r="AD216" s="215"/>
      <c r="AE216" s="215"/>
      <c r="AF216" s="215"/>
      <c r="AG216" s="215" t="s">
        <v>156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5">
      <c r="A217" s="240">
        <v>92</v>
      </c>
      <c r="B217" s="241" t="s">
        <v>444</v>
      </c>
      <c r="C217" s="261" t="s">
        <v>445</v>
      </c>
      <c r="D217" s="242" t="s">
        <v>192</v>
      </c>
      <c r="E217" s="243">
        <v>94.32</v>
      </c>
      <c r="F217" s="244"/>
      <c r="G217" s="245">
        <f>ROUND(E217*F217,2)</f>
        <v>0</v>
      </c>
      <c r="H217" s="244"/>
      <c r="I217" s="245">
        <f>ROUND(E217*H217,2)</f>
        <v>0</v>
      </c>
      <c r="J217" s="244"/>
      <c r="K217" s="245">
        <f>ROUND(E217*J217,2)</f>
        <v>0</v>
      </c>
      <c r="L217" s="245">
        <v>21</v>
      </c>
      <c r="M217" s="245">
        <f>G217*(1+L217/100)</f>
        <v>0</v>
      </c>
      <c r="N217" s="243">
        <v>0</v>
      </c>
      <c r="O217" s="243">
        <f>ROUND(E217*N217,2)</f>
        <v>0</v>
      </c>
      <c r="P217" s="243">
        <v>2.5000000000000001E-2</v>
      </c>
      <c r="Q217" s="243">
        <f>ROUND(E217*P217,2)</f>
        <v>2.36</v>
      </c>
      <c r="R217" s="245" t="s">
        <v>442</v>
      </c>
      <c r="S217" s="245" t="s">
        <v>149</v>
      </c>
      <c r="T217" s="246" t="s">
        <v>149</v>
      </c>
      <c r="U217" s="226">
        <v>0.2</v>
      </c>
      <c r="V217" s="226">
        <f>ROUND(E217*U217,2)</f>
        <v>18.86</v>
      </c>
      <c r="W217" s="226"/>
      <c r="X217" s="226" t="s">
        <v>150</v>
      </c>
      <c r="Y217" s="226" t="s">
        <v>151</v>
      </c>
      <c r="Z217" s="215"/>
      <c r="AA217" s="215"/>
      <c r="AB217" s="215"/>
      <c r="AC217" s="215"/>
      <c r="AD217" s="215"/>
      <c r="AE217" s="215"/>
      <c r="AF217" s="215"/>
      <c r="AG217" s="215" t="s">
        <v>152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2" x14ac:dyDescent="0.25">
      <c r="A218" s="222"/>
      <c r="B218" s="223"/>
      <c r="C218" s="263" t="s">
        <v>311</v>
      </c>
      <c r="D218" s="228"/>
      <c r="E218" s="229">
        <v>75.349999999999994</v>
      </c>
      <c r="F218" s="226"/>
      <c r="G218" s="226"/>
      <c r="H218" s="226"/>
      <c r="I218" s="226"/>
      <c r="J218" s="226"/>
      <c r="K218" s="226"/>
      <c r="L218" s="226"/>
      <c r="M218" s="226"/>
      <c r="N218" s="225"/>
      <c r="O218" s="225"/>
      <c r="P218" s="225"/>
      <c r="Q218" s="225"/>
      <c r="R218" s="226"/>
      <c r="S218" s="226"/>
      <c r="T218" s="226"/>
      <c r="U218" s="226"/>
      <c r="V218" s="226"/>
      <c r="W218" s="226"/>
      <c r="X218" s="226"/>
      <c r="Y218" s="226"/>
      <c r="Z218" s="215"/>
      <c r="AA218" s="215"/>
      <c r="AB218" s="215"/>
      <c r="AC218" s="215"/>
      <c r="AD218" s="215"/>
      <c r="AE218" s="215"/>
      <c r="AF218" s="215"/>
      <c r="AG218" s="215" t="s">
        <v>156</v>
      </c>
      <c r="AH218" s="215">
        <v>0</v>
      </c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3" x14ac:dyDescent="0.25">
      <c r="A219" s="222"/>
      <c r="B219" s="223"/>
      <c r="C219" s="263" t="s">
        <v>312</v>
      </c>
      <c r="D219" s="228"/>
      <c r="E219" s="229">
        <v>18.97</v>
      </c>
      <c r="F219" s="226"/>
      <c r="G219" s="226"/>
      <c r="H219" s="226"/>
      <c r="I219" s="226"/>
      <c r="J219" s="226"/>
      <c r="K219" s="226"/>
      <c r="L219" s="226"/>
      <c r="M219" s="226"/>
      <c r="N219" s="225"/>
      <c r="O219" s="225"/>
      <c r="P219" s="225"/>
      <c r="Q219" s="225"/>
      <c r="R219" s="226"/>
      <c r="S219" s="226"/>
      <c r="T219" s="226"/>
      <c r="U219" s="226"/>
      <c r="V219" s="226"/>
      <c r="W219" s="226"/>
      <c r="X219" s="226"/>
      <c r="Y219" s="226"/>
      <c r="Z219" s="215"/>
      <c r="AA219" s="215"/>
      <c r="AB219" s="215"/>
      <c r="AC219" s="215"/>
      <c r="AD219" s="215"/>
      <c r="AE219" s="215"/>
      <c r="AF219" s="215"/>
      <c r="AG219" s="215" t="s">
        <v>156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1" x14ac:dyDescent="0.25">
      <c r="A220" s="240">
        <v>93</v>
      </c>
      <c r="B220" s="241" t="s">
        <v>446</v>
      </c>
      <c r="C220" s="261" t="s">
        <v>447</v>
      </c>
      <c r="D220" s="242" t="s">
        <v>192</v>
      </c>
      <c r="E220" s="243">
        <v>94.935969999999998</v>
      </c>
      <c r="F220" s="244"/>
      <c r="G220" s="245">
        <f>ROUND(E220*F220,2)</f>
        <v>0</v>
      </c>
      <c r="H220" s="244"/>
      <c r="I220" s="245">
        <f>ROUND(E220*H220,2)</f>
        <v>0</v>
      </c>
      <c r="J220" s="244"/>
      <c r="K220" s="245">
        <f>ROUND(E220*J220,2)</f>
        <v>0</v>
      </c>
      <c r="L220" s="245">
        <v>21</v>
      </c>
      <c r="M220" s="245">
        <f>G220*(1+L220/100)</f>
        <v>0</v>
      </c>
      <c r="N220" s="243">
        <v>7.3999999999999999E-4</v>
      </c>
      <c r="O220" s="243">
        <f>ROUND(E220*N220,2)</f>
        <v>7.0000000000000007E-2</v>
      </c>
      <c r="P220" s="243">
        <v>0</v>
      </c>
      <c r="Q220" s="243">
        <f>ROUND(E220*P220,2)</f>
        <v>0</v>
      </c>
      <c r="R220" s="245" t="s">
        <v>442</v>
      </c>
      <c r="S220" s="245" t="s">
        <v>149</v>
      </c>
      <c r="T220" s="246" t="s">
        <v>149</v>
      </c>
      <c r="U220" s="226">
        <v>7.0000000000000007E-2</v>
      </c>
      <c r="V220" s="226">
        <f>ROUND(E220*U220,2)</f>
        <v>6.65</v>
      </c>
      <c r="W220" s="226"/>
      <c r="X220" s="226" t="s">
        <v>150</v>
      </c>
      <c r="Y220" s="226" t="s">
        <v>151</v>
      </c>
      <c r="Z220" s="215"/>
      <c r="AA220" s="215"/>
      <c r="AB220" s="215"/>
      <c r="AC220" s="215"/>
      <c r="AD220" s="215"/>
      <c r="AE220" s="215"/>
      <c r="AF220" s="215"/>
      <c r="AG220" s="215" t="s">
        <v>152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2" x14ac:dyDescent="0.25">
      <c r="A221" s="222"/>
      <c r="B221" s="223"/>
      <c r="C221" s="263" t="s">
        <v>219</v>
      </c>
      <c r="D221" s="228"/>
      <c r="E221" s="229">
        <v>94.32</v>
      </c>
      <c r="F221" s="226"/>
      <c r="G221" s="226"/>
      <c r="H221" s="226"/>
      <c r="I221" s="226"/>
      <c r="J221" s="226"/>
      <c r="K221" s="226"/>
      <c r="L221" s="226"/>
      <c r="M221" s="226"/>
      <c r="N221" s="225"/>
      <c r="O221" s="225"/>
      <c r="P221" s="225"/>
      <c r="Q221" s="225"/>
      <c r="R221" s="226"/>
      <c r="S221" s="226"/>
      <c r="T221" s="226"/>
      <c r="U221" s="226"/>
      <c r="V221" s="226"/>
      <c r="W221" s="226"/>
      <c r="X221" s="226"/>
      <c r="Y221" s="226"/>
      <c r="Z221" s="215"/>
      <c r="AA221" s="215"/>
      <c r="AB221" s="215"/>
      <c r="AC221" s="215"/>
      <c r="AD221" s="215"/>
      <c r="AE221" s="215"/>
      <c r="AF221" s="215"/>
      <c r="AG221" s="215" t="s">
        <v>156</v>
      </c>
      <c r="AH221" s="215">
        <v>0</v>
      </c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3" x14ac:dyDescent="0.25">
      <c r="A222" s="222"/>
      <c r="B222" s="223"/>
      <c r="C222" s="263" t="s">
        <v>220</v>
      </c>
      <c r="D222" s="228"/>
      <c r="E222" s="229">
        <v>0.61597999999999997</v>
      </c>
      <c r="F222" s="226"/>
      <c r="G222" s="226"/>
      <c r="H222" s="226"/>
      <c r="I222" s="226"/>
      <c r="J222" s="226"/>
      <c r="K222" s="226"/>
      <c r="L222" s="226"/>
      <c r="M222" s="226"/>
      <c r="N222" s="225"/>
      <c r="O222" s="225"/>
      <c r="P222" s="225"/>
      <c r="Q222" s="225"/>
      <c r="R222" s="226"/>
      <c r="S222" s="226"/>
      <c r="T222" s="226"/>
      <c r="U222" s="226"/>
      <c r="V222" s="226"/>
      <c r="W222" s="226"/>
      <c r="X222" s="226"/>
      <c r="Y222" s="226"/>
      <c r="Z222" s="215"/>
      <c r="AA222" s="215"/>
      <c r="AB222" s="215"/>
      <c r="AC222" s="215"/>
      <c r="AD222" s="215"/>
      <c r="AE222" s="215"/>
      <c r="AF222" s="215"/>
      <c r="AG222" s="215" t="s">
        <v>156</v>
      </c>
      <c r="AH222" s="215">
        <v>0</v>
      </c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1" x14ac:dyDescent="0.25">
      <c r="A223" s="222">
        <v>94</v>
      </c>
      <c r="B223" s="223" t="s">
        <v>448</v>
      </c>
      <c r="C223" s="268" t="s">
        <v>449</v>
      </c>
      <c r="D223" s="224" t="s">
        <v>0</v>
      </c>
      <c r="E223" s="258"/>
      <c r="F223" s="227"/>
      <c r="G223" s="226">
        <f>ROUND(E223*F223,2)</f>
        <v>0</v>
      </c>
      <c r="H223" s="227"/>
      <c r="I223" s="226">
        <f>ROUND(E223*H223,2)</f>
        <v>0</v>
      </c>
      <c r="J223" s="227"/>
      <c r="K223" s="226">
        <f>ROUND(E223*J223,2)</f>
        <v>0</v>
      </c>
      <c r="L223" s="226">
        <v>21</v>
      </c>
      <c r="M223" s="226">
        <f>G223*(1+L223/100)</f>
        <v>0</v>
      </c>
      <c r="N223" s="225">
        <v>0</v>
      </c>
      <c r="O223" s="225">
        <f>ROUND(E223*N223,2)</f>
        <v>0</v>
      </c>
      <c r="P223" s="225">
        <v>0</v>
      </c>
      <c r="Q223" s="225">
        <f>ROUND(E223*P223,2)</f>
        <v>0</v>
      </c>
      <c r="R223" s="226" t="s">
        <v>442</v>
      </c>
      <c r="S223" s="226" t="s">
        <v>149</v>
      </c>
      <c r="T223" s="226" t="s">
        <v>149</v>
      </c>
      <c r="U223" s="226">
        <v>0</v>
      </c>
      <c r="V223" s="226">
        <f>ROUND(E223*U223,2)</f>
        <v>0</v>
      </c>
      <c r="W223" s="226"/>
      <c r="X223" s="226" t="s">
        <v>301</v>
      </c>
      <c r="Y223" s="226" t="s">
        <v>151</v>
      </c>
      <c r="Z223" s="215"/>
      <c r="AA223" s="215"/>
      <c r="AB223" s="215"/>
      <c r="AC223" s="215"/>
      <c r="AD223" s="215"/>
      <c r="AE223" s="215"/>
      <c r="AF223" s="215"/>
      <c r="AG223" s="215" t="s">
        <v>302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2" x14ac:dyDescent="0.25">
      <c r="A224" s="222"/>
      <c r="B224" s="223"/>
      <c r="C224" s="269" t="s">
        <v>343</v>
      </c>
      <c r="D224" s="259"/>
      <c r="E224" s="259"/>
      <c r="F224" s="259"/>
      <c r="G224" s="259"/>
      <c r="H224" s="226"/>
      <c r="I224" s="226"/>
      <c r="J224" s="226"/>
      <c r="K224" s="226"/>
      <c r="L224" s="226"/>
      <c r="M224" s="226"/>
      <c r="N224" s="225"/>
      <c r="O224" s="225"/>
      <c r="P224" s="225"/>
      <c r="Q224" s="225"/>
      <c r="R224" s="226"/>
      <c r="S224" s="226"/>
      <c r="T224" s="226"/>
      <c r="U224" s="226"/>
      <c r="V224" s="226"/>
      <c r="W224" s="226"/>
      <c r="X224" s="226"/>
      <c r="Y224" s="226"/>
      <c r="Z224" s="215"/>
      <c r="AA224" s="215"/>
      <c r="AB224" s="215"/>
      <c r="AC224" s="215"/>
      <c r="AD224" s="215"/>
      <c r="AE224" s="215"/>
      <c r="AF224" s="215"/>
      <c r="AG224" s="215" t="s">
        <v>154</v>
      </c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x14ac:dyDescent="0.25">
      <c r="A225" s="233" t="s">
        <v>143</v>
      </c>
      <c r="B225" s="234" t="s">
        <v>103</v>
      </c>
      <c r="C225" s="260" t="s">
        <v>104</v>
      </c>
      <c r="D225" s="235"/>
      <c r="E225" s="236"/>
      <c r="F225" s="237"/>
      <c r="G225" s="237">
        <f>SUMIF(AG226:AG233,"&lt;&gt;NOR",G226:G233)</f>
        <v>0</v>
      </c>
      <c r="H225" s="237"/>
      <c r="I225" s="237">
        <f>SUM(I226:I233)</f>
        <v>0</v>
      </c>
      <c r="J225" s="237"/>
      <c r="K225" s="237">
        <f>SUM(K226:K233)</f>
        <v>0</v>
      </c>
      <c r="L225" s="237"/>
      <c r="M225" s="237">
        <f>SUM(M226:M233)</f>
        <v>0</v>
      </c>
      <c r="N225" s="236"/>
      <c r="O225" s="236">
        <f>SUM(O226:O233)</f>
        <v>0</v>
      </c>
      <c r="P225" s="236"/>
      <c r="Q225" s="236">
        <f>SUM(Q226:Q233)</f>
        <v>0</v>
      </c>
      <c r="R225" s="237"/>
      <c r="S225" s="237"/>
      <c r="T225" s="238"/>
      <c r="U225" s="232"/>
      <c r="V225" s="232">
        <f>SUM(V226:V233)</f>
        <v>4.91</v>
      </c>
      <c r="W225" s="232"/>
      <c r="X225" s="232"/>
      <c r="Y225" s="232"/>
      <c r="AG225" t="s">
        <v>144</v>
      </c>
    </row>
    <row r="226" spans="1:60" outlineLevel="1" x14ac:dyDescent="0.25">
      <c r="A226" s="240">
        <v>95</v>
      </c>
      <c r="B226" s="241" t="s">
        <v>450</v>
      </c>
      <c r="C226" s="261" t="s">
        <v>451</v>
      </c>
      <c r="D226" s="242" t="s">
        <v>192</v>
      </c>
      <c r="E226" s="243">
        <v>94.935969999999998</v>
      </c>
      <c r="F226" s="244"/>
      <c r="G226" s="245">
        <f>ROUND(E226*F226,2)</f>
        <v>0</v>
      </c>
      <c r="H226" s="244"/>
      <c r="I226" s="245">
        <f>ROUND(E226*H226,2)</f>
        <v>0</v>
      </c>
      <c r="J226" s="244"/>
      <c r="K226" s="245">
        <f>ROUND(E226*J226,2)</f>
        <v>0</v>
      </c>
      <c r="L226" s="245">
        <v>21</v>
      </c>
      <c r="M226" s="245">
        <f>G226*(1+L226/100)</f>
        <v>0</v>
      </c>
      <c r="N226" s="243">
        <v>0</v>
      </c>
      <c r="O226" s="243">
        <f>ROUND(E226*N226,2)</f>
        <v>0</v>
      </c>
      <c r="P226" s="243">
        <v>0</v>
      </c>
      <c r="Q226" s="243">
        <f>ROUND(E226*P226,2)</f>
        <v>0</v>
      </c>
      <c r="R226" s="245" t="s">
        <v>442</v>
      </c>
      <c r="S226" s="245" t="s">
        <v>149</v>
      </c>
      <c r="T226" s="246" t="s">
        <v>218</v>
      </c>
      <c r="U226" s="226">
        <v>0.05</v>
      </c>
      <c r="V226" s="226">
        <f>ROUND(E226*U226,2)</f>
        <v>4.75</v>
      </c>
      <c r="W226" s="226"/>
      <c r="X226" s="226" t="s">
        <v>150</v>
      </c>
      <c r="Y226" s="226" t="s">
        <v>151</v>
      </c>
      <c r="Z226" s="215"/>
      <c r="AA226" s="215"/>
      <c r="AB226" s="215"/>
      <c r="AC226" s="215"/>
      <c r="AD226" s="215"/>
      <c r="AE226" s="215"/>
      <c r="AF226" s="215"/>
      <c r="AG226" s="215" t="s">
        <v>152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2" x14ac:dyDescent="0.25">
      <c r="A227" s="222"/>
      <c r="B227" s="223"/>
      <c r="C227" s="262" t="s">
        <v>452</v>
      </c>
      <c r="D227" s="247"/>
      <c r="E227" s="247"/>
      <c r="F227" s="247"/>
      <c r="G227" s="247"/>
      <c r="H227" s="226"/>
      <c r="I227" s="226"/>
      <c r="J227" s="226"/>
      <c r="K227" s="226"/>
      <c r="L227" s="226"/>
      <c r="M227" s="226"/>
      <c r="N227" s="225"/>
      <c r="O227" s="225"/>
      <c r="P227" s="225"/>
      <c r="Q227" s="225"/>
      <c r="R227" s="226"/>
      <c r="S227" s="226"/>
      <c r="T227" s="226"/>
      <c r="U227" s="226"/>
      <c r="V227" s="226"/>
      <c r="W227" s="226"/>
      <c r="X227" s="226"/>
      <c r="Y227" s="226"/>
      <c r="Z227" s="215"/>
      <c r="AA227" s="215"/>
      <c r="AB227" s="215"/>
      <c r="AC227" s="215"/>
      <c r="AD227" s="215"/>
      <c r="AE227" s="215"/>
      <c r="AF227" s="215"/>
      <c r="AG227" s="215" t="s">
        <v>154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2" x14ac:dyDescent="0.25">
      <c r="A228" s="222"/>
      <c r="B228" s="223"/>
      <c r="C228" s="263" t="s">
        <v>219</v>
      </c>
      <c r="D228" s="228"/>
      <c r="E228" s="229">
        <v>94.32</v>
      </c>
      <c r="F228" s="226"/>
      <c r="G228" s="226"/>
      <c r="H228" s="226"/>
      <c r="I228" s="226"/>
      <c r="J228" s="226"/>
      <c r="K228" s="226"/>
      <c r="L228" s="226"/>
      <c r="M228" s="226"/>
      <c r="N228" s="225"/>
      <c r="O228" s="225"/>
      <c r="P228" s="225"/>
      <c r="Q228" s="225"/>
      <c r="R228" s="226"/>
      <c r="S228" s="226"/>
      <c r="T228" s="226"/>
      <c r="U228" s="226"/>
      <c r="V228" s="226"/>
      <c r="W228" s="226"/>
      <c r="X228" s="226"/>
      <c r="Y228" s="226"/>
      <c r="Z228" s="215"/>
      <c r="AA228" s="215"/>
      <c r="AB228" s="215"/>
      <c r="AC228" s="215"/>
      <c r="AD228" s="215"/>
      <c r="AE228" s="215"/>
      <c r="AF228" s="215"/>
      <c r="AG228" s="215" t="s">
        <v>156</v>
      </c>
      <c r="AH228" s="215">
        <v>0</v>
      </c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3" x14ac:dyDescent="0.25">
      <c r="A229" s="222"/>
      <c r="B229" s="223"/>
      <c r="C229" s="263" t="s">
        <v>220</v>
      </c>
      <c r="D229" s="228"/>
      <c r="E229" s="229">
        <v>0.61597999999999997</v>
      </c>
      <c r="F229" s="226"/>
      <c r="G229" s="226"/>
      <c r="H229" s="226"/>
      <c r="I229" s="226"/>
      <c r="J229" s="226"/>
      <c r="K229" s="226"/>
      <c r="L229" s="226"/>
      <c r="M229" s="226"/>
      <c r="N229" s="225"/>
      <c r="O229" s="225"/>
      <c r="P229" s="225"/>
      <c r="Q229" s="225"/>
      <c r="R229" s="226"/>
      <c r="S229" s="226"/>
      <c r="T229" s="226"/>
      <c r="U229" s="226"/>
      <c r="V229" s="226"/>
      <c r="W229" s="226"/>
      <c r="X229" s="226"/>
      <c r="Y229" s="226"/>
      <c r="Z229" s="215"/>
      <c r="AA229" s="215"/>
      <c r="AB229" s="215"/>
      <c r="AC229" s="215"/>
      <c r="AD229" s="215"/>
      <c r="AE229" s="215"/>
      <c r="AF229" s="215"/>
      <c r="AG229" s="215" t="s">
        <v>156</v>
      </c>
      <c r="AH229" s="215">
        <v>0</v>
      </c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5">
      <c r="A230" s="240">
        <v>96</v>
      </c>
      <c r="B230" s="241" t="s">
        <v>453</v>
      </c>
      <c r="C230" s="261" t="s">
        <v>454</v>
      </c>
      <c r="D230" s="242" t="s">
        <v>192</v>
      </c>
      <c r="E230" s="243">
        <v>0.61597000000000002</v>
      </c>
      <c r="F230" s="244"/>
      <c r="G230" s="245">
        <f>ROUND(E230*F230,2)</f>
        <v>0</v>
      </c>
      <c r="H230" s="244"/>
      <c r="I230" s="245">
        <f>ROUND(E230*H230,2)</f>
        <v>0</v>
      </c>
      <c r="J230" s="244"/>
      <c r="K230" s="245">
        <f>ROUND(E230*J230,2)</f>
        <v>0</v>
      </c>
      <c r="L230" s="245">
        <v>21</v>
      </c>
      <c r="M230" s="245">
        <f>G230*(1+L230/100)</f>
        <v>0</v>
      </c>
      <c r="N230" s="243">
        <v>0</v>
      </c>
      <c r="O230" s="243">
        <f>ROUND(E230*N230,2)</f>
        <v>0</v>
      </c>
      <c r="P230" s="243">
        <v>3.5000000000000001E-3</v>
      </c>
      <c r="Q230" s="243">
        <f>ROUND(E230*P230,2)</f>
        <v>0</v>
      </c>
      <c r="R230" s="245" t="s">
        <v>442</v>
      </c>
      <c r="S230" s="245" t="s">
        <v>149</v>
      </c>
      <c r="T230" s="246" t="s">
        <v>149</v>
      </c>
      <c r="U230" s="226">
        <v>0.255</v>
      </c>
      <c r="V230" s="226">
        <f>ROUND(E230*U230,2)</f>
        <v>0.16</v>
      </c>
      <c r="W230" s="226"/>
      <c r="X230" s="226" t="s">
        <v>150</v>
      </c>
      <c r="Y230" s="226" t="s">
        <v>151</v>
      </c>
      <c r="Z230" s="215"/>
      <c r="AA230" s="215"/>
      <c r="AB230" s="215"/>
      <c r="AC230" s="215"/>
      <c r="AD230" s="215"/>
      <c r="AE230" s="215"/>
      <c r="AF230" s="215"/>
      <c r="AG230" s="215" t="s">
        <v>152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2" x14ac:dyDescent="0.25">
      <c r="A231" s="222"/>
      <c r="B231" s="223"/>
      <c r="C231" s="263" t="s">
        <v>455</v>
      </c>
      <c r="D231" s="228"/>
      <c r="E231" s="229">
        <v>0.61597999999999997</v>
      </c>
      <c r="F231" s="226"/>
      <c r="G231" s="226"/>
      <c r="H231" s="226"/>
      <c r="I231" s="226"/>
      <c r="J231" s="226"/>
      <c r="K231" s="226"/>
      <c r="L231" s="226"/>
      <c r="M231" s="226"/>
      <c r="N231" s="225"/>
      <c r="O231" s="225"/>
      <c r="P231" s="225"/>
      <c r="Q231" s="225"/>
      <c r="R231" s="226"/>
      <c r="S231" s="226"/>
      <c r="T231" s="226"/>
      <c r="U231" s="226"/>
      <c r="V231" s="226"/>
      <c r="W231" s="226"/>
      <c r="X231" s="226"/>
      <c r="Y231" s="226"/>
      <c r="Z231" s="215"/>
      <c r="AA231" s="215"/>
      <c r="AB231" s="215"/>
      <c r="AC231" s="215"/>
      <c r="AD231" s="215"/>
      <c r="AE231" s="215"/>
      <c r="AF231" s="215"/>
      <c r="AG231" s="215" t="s">
        <v>156</v>
      </c>
      <c r="AH231" s="215">
        <v>0</v>
      </c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1" x14ac:dyDescent="0.25">
      <c r="A232" s="222">
        <v>97</v>
      </c>
      <c r="B232" s="223" t="s">
        <v>456</v>
      </c>
      <c r="C232" s="268" t="s">
        <v>457</v>
      </c>
      <c r="D232" s="224" t="s">
        <v>0</v>
      </c>
      <c r="E232" s="258"/>
      <c r="F232" s="227"/>
      <c r="G232" s="226">
        <f>ROUND(E232*F232,2)</f>
        <v>0</v>
      </c>
      <c r="H232" s="227"/>
      <c r="I232" s="226">
        <f>ROUND(E232*H232,2)</f>
        <v>0</v>
      </c>
      <c r="J232" s="227"/>
      <c r="K232" s="226">
        <f>ROUND(E232*J232,2)</f>
        <v>0</v>
      </c>
      <c r="L232" s="226">
        <v>21</v>
      </c>
      <c r="M232" s="226">
        <f>G232*(1+L232/100)</f>
        <v>0</v>
      </c>
      <c r="N232" s="225">
        <v>0</v>
      </c>
      <c r="O232" s="225">
        <f>ROUND(E232*N232,2)</f>
        <v>0</v>
      </c>
      <c r="P232" s="225">
        <v>0</v>
      </c>
      <c r="Q232" s="225">
        <f>ROUND(E232*P232,2)</f>
        <v>0</v>
      </c>
      <c r="R232" s="226" t="s">
        <v>442</v>
      </c>
      <c r="S232" s="226" t="s">
        <v>149</v>
      </c>
      <c r="T232" s="226" t="s">
        <v>149</v>
      </c>
      <c r="U232" s="226">
        <v>0</v>
      </c>
      <c r="V232" s="226">
        <f>ROUND(E232*U232,2)</f>
        <v>0</v>
      </c>
      <c r="W232" s="226"/>
      <c r="X232" s="226" t="s">
        <v>301</v>
      </c>
      <c r="Y232" s="226" t="s">
        <v>151</v>
      </c>
      <c r="Z232" s="215"/>
      <c r="AA232" s="215"/>
      <c r="AB232" s="215"/>
      <c r="AC232" s="215"/>
      <c r="AD232" s="215"/>
      <c r="AE232" s="215"/>
      <c r="AF232" s="215"/>
      <c r="AG232" s="215" t="s">
        <v>302</v>
      </c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2" x14ac:dyDescent="0.25">
      <c r="A233" s="222"/>
      <c r="B233" s="223"/>
      <c r="C233" s="269" t="s">
        <v>375</v>
      </c>
      <c r="D233" s="259"/>
      <c r="E233" s="259"/>
      <c r="F233" s="259"/>
      <c r="G233" s="259"/>
      <c r="H233" s="226"/>
      <c r="I233" s="226"/>
      <c r="J233" s="226"/>
      <c r="K233" s="226"/>
      <c r="L233" s="226"/>
      <c r="M233" s="226"/>
      <c r="N233" s="225"/>
      <c r="O233" s="225"/>
      <c r="P233" s="225"/>
      <c r="Q233" s="225"/>
      <c r="R233" s="226"/>
      <c r="S233" s="226"/>
      <c r="T233" s="226"/>
      <c r="U233" s="226"/>
      <c r="V233" s="226"/>
      <c r="W233" s="226"/>
      <c r="X233" s="226"/>
      <c r="Y233" s="226"/>
      <c r="Z233" s="215"/>
      <c r="AA233" s="215"/>
      <c r="AB233" s="215"/>
      <c r="AC233" s="215"/>
      <c r="AD233" s="215"/>
      <c r="AE233" s="215"/>
      <c r="AF233" s="215"/>
      <c r="AG233" s="215" t="s">
        <v>154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x14ac:dyDescent="0.25">
      <c r="A234" s="233" t="s">
        <v>143</v>
      </c>
      <c r="B234" s="234" t="s">
        <v>105</v>
      </c>
      <c r="C234" s="260" t="s">
        <v>106</v>
      </c>
      <c r="D234" s="235"/>
      <c r="E234" s="236"/>
      <c r="F234" s="237"/>
      <c r="G234" s="237">
        <f>SUMIF(AG235:AG239,"&lt;&gt;NOR",G235:G239)</f>
        <v>0</v>
      </c>
      <c r="H234" s="237"/>
      <c r="I234" s="237">
        <f>SUM(I235:I239)</f>
        <v>0</v>
      </c>
      <c r="J234" s="237"/>
      <c r="K234" s="237">
        <f>SUM(K235:K239)</f>
        <v>0</v>
      </c>
      <c r="L234" s="237"/>
      <c r="M234" s="237">
        <f>SUM(M235:M239)</f>
        <v>0</v>
      </c>
      <c r="N234" s="236"/>
      <c r="O234" s="236">
        <f>SUM(O235:O239)</f>
        <v>0.02</v>
      </c>
      <c r="P234" s="236"/>
      <c r="Q234" s="236">
        <f>SUM(Q235:Q239)</f>
        <v>0</v>
      </c>
      <c r="R234" s="237"/>
      <c r="S234" s="237"/>
      <c r="T234" s="238"/>
      <c r="U234" s="232"/>
      <c r="V234" s="232">
        <f>SUM(V235:V239)</f>
        <v>14.5</v>
      </c>
      <c r="W234" s="232"/>
      <c r="X234" s="232"/>
      <c r="Y234" s="232"/>
      <c r="AG234" t="s">
        <v>144</v>
      </c>
    </row>
    <row r="235" spans="1:60" outlineLevel="1" x14ac:dyDescent="0.25">
      <c r="A235" s="248">
        <v>98</v>
      </c>
      <c r="B235" s="249" t="s">
        <v>458</v>
      </c>
      <c r="C235" s="265" t="s">
        <v>459</v>
      </c>
      <c r="D235" s="250" t="s">
        <v>192</v>
      </c>
      <c r="E235" s="251">
        <v>48.333150000000003</v>
      </c>
      <c r="F235" s="252"/>
      <c r="G235" s="253">
        <f>ROUND(E235*F235,2)</f>
        <v>0</v>
      </c>
      <c r="H235" s="252"/>
      <c r="I235" s="253">
        <f>ROUND(E235*H235,2)</f>
        <v>0</v>
      </c>
      <c r="J235" s="252"/>
      <c r="K235" s="253">
        <f>ROUND(E235*J235,2)</f>
        <v>0</v>
      </c>
      <c r="L235" s="253">
        <v>21</v>
      </c>
      <c r="M235" s="253">
        <f>G235*(1+L235/100)</f>
        <v>0</v>
      </c>
      <c r="N235" s="251">
        <v>3.2000000000000003E-4</v>
      </c>
      <c r="O235" s="251">
        <f>ROUND(E235*N235,2)</f>
        <v>0.02</v>
      </c>
      <c r="P235" s="251">
        <v>0</v>
      </c>
      <c r="Q235" s="251">
        <f>ROUND(E235*P235,2)</f>
        <v>0</v>
      </c>
      <c r="R235" s="253" t="s">
        <v>460</v>
      </c>
      <c r="S235" s="253" t="s">
        <v>149</v>
      </c>
      <c r="T235" s="254" t="s">
        <v>218</v>
      </c>
      <c r="U235" s="226">
        <v>0.3</v>
      </c>
      <c r="V235" s="226">
        <f>ROUND(E235*U235,2)</f>
        <v>14.5</v>
      </c>
      <c r="W235" s="226"/>
      <c r="X235" s="226" t="s">
        <v>150</v>
      </c>
      <c r="Y235" s="226" t="s">
        <v>151</v>
      </c>
      <c r="Z235" s="215"/>
      <c r="AA235" s="215"/>
      <c r="AB235" s="215"/>
      <c r="AC235" s="215"/>
      <c r="AD235" s="215"/>
      <c r="AE235" s="215"/>
      <c r="AF235" s="215"/>
      <c r="AG235" s="215" t="s">
        <v>152</v>
      </c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1" x14ac:dyDescent="0.25">
      <c r="A236" s="248">
        <v>99</v>
      </c>
      <c r="B236" s="249" t="s">
        <v>461</v>
      </c>
      <c r="C236" s="265" t="s">
        <v>462</v>
      </c>
      <c r="D236" s="250" t="s">
        <v>355</v>
      </c>
      <c r="E236" s="251">
        <v>1</v>
      </c>
      <c r="F236" s="252"/>
      <c r="G236" s="253">
        <f>ROUND(E236*F236,2)</f>
        <v>0</v>
      </c>
      <c r="H236" s="252"/>
      <c r="I236" s="253">
        <f>ROUND(E236*H236,2)</f>
        <v>0</v>
      </c>
      <c r="J236" s="252"/>
      <c r="K236" s="253">
        <f>ROUND(E236*J236,2)</f>
        <v>0</v>
      </c>
      <c r="L236" s="253">
        <v>21</v>
      </c>
      <c r="M236" s="253">
        <f>G236*(1+L236/100)</f>
        <v>0</v>
      </c>
      <c r="N236" s="251">
        <v>0</v>
      </c>
      <c r="O236" s="251">
        <f>ROUND(E236*N236,2)</f>
        <v>0</v>
      </c>
      <c r="P236" s="251">
        <v>0</v>
      </c>
      <c r="Q236" s="251">
        <f>ROUND(E236*P236,2)</f>
        <v>0</v>
      </c>
      <c r="R236" s="253"/>
      <c r="S236" s="253" t="s">
        <v>251</v>
      </c>
      <c r="T236" s="254" t="s">
        <v>218</v>
      </c>
      <c r="U236" s="226">
        <v>0</v>
      </c>
      <c r="V236" s="226">
        <f>ROUND(E236*U236,2)</f>
        <v>0</v>
      </c>
      <c r="W236" s="226"/>
      <c r="X236" s="226" t="s">
        <v>150</v>
      </c>
      <c r="Y236" s="226" t="s">
        <v>151</v>
      </c>
      <c r="Z236" s="215"/>
      <c r="AA236" s="215"/>
      <c r="AB236" s="215"/>
      <c r="AC236" s="215"/>
      <c r="AD236" s="215"/>
      <c r="AE236" s="215"/>
      <c r="AF236" s="215"/>
      <c r="AG236" s="215" t="s">
        <v>152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5">
      <c r="A237" s="248">
        <v>100</v>
      </c>
      <c r="B237" s="249" t="s">
        <v>463</v>
      </c>
      <c r="C237" s="265" t="s">
        <v>464</v>
      </c>
      <c r="D237" s="250" t="s">
        <v>355</v>
      </c>
      <c r="E237" s="251">
        <v>1</v>
      </c>
      <c r="F237" s="252"/>
      <c r="G237" s="253">
        <f>ROUND(E237*F237,2)</f>
        <v>0</v>
      </c>
      <c r="H237" s="252"/>
      <c r="I237" s="253">
        <f>ROUND(E237*H237,2)</f>
        <v>0</v>
      </c>
      <c r="J237" s="252"/>
      <c r="K237" s="253">
        <f>ROUND(E237*J237,2)</f>
        <v>0</v>
      </c>
      <c r="L237" s="253">
        <v>21</v>
      </c>
      <c r="M237" s="253">
        <f>G237*(1+L237/100)</f>
        <v>0</v>
      </c>
      <c r="N237" s="251">
        <v>0</v>
      </c>
      <c r="O237" s="251">
        <f>ROUND(E237*N237,2)</f>
        <v>0</v>
      </c>
      <c r="P237" s="251">
        <v>0</v>
      </c>
      <c r="Q237" s="251">
        <f>ROUND(E237*P237,2)</f>
        <v>0</v>
      </c>
      <c r="R237" s="253"/>
      <c r="S237" s="253" t="s">
        <v>251</v>
      </c>
      <c r="T237" s="254" t="s">
        <v>218</v>
      </c>
      <c r="U237" s="226">
        <v>0</v>
      </c>
      <c r="V237" s="226">
        <f>ROUND(E237*U237,2)</f>
        <v>0</v>
      </c>
      <c r="W237" s="226"/>
      <c r="X237" s="226" t="s">
        <v>150</v>
      </c>
      <c r="Y237" s="226" t="s">
        <v>151</v>
      </c>
      <c r="Z237" s="215"/>
      <c r="AA237" s="215"/>
      <c r="AB237" s="215"/>
      <c r="AC237" s="215"/>
      <c r="AD237" s="215"/>
      <c r="AE237" s="215"/>
      <c r="AF237" s="215"/>
      <c r="AG237" s="215" t="s">
        <v>152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5">
      <c r="A238" s="248">
        <v>101</v>
      </c>
      <c r="B238" s="249" t="s">
        <v>465</v>
      </c>
      <c r="C238" s="265" t="s">
        <v>466</v>
      </c>
      <c r="D238" s="250" t="s">
        <v>355</v>
      </c>
      <c r="E238" s="251">
        <v>1</v>
      </c>
      <c r="F238" s="252"/>
      <c r="G238" s="253">
        <f>ROUND(E238*F238,2)</f>
        <v>0</v>
      </c>
      <c r="H238" s="252"/>
      <c r="I238" s="253">
        <f>ROUND(E238*H238,2)</f>
        <v>0</v>
      </c>
      <c r="J238" s="252"/>
      <c r="K238" s="253">
        <f>ROUND(E238*J238,2)</f>
        <v>0</v>
      </c>
      <c r="L238" s="253">
        <v>21</v>
      </c>
      <c r="M238" s="253">
        <f>G238*(1+L238/100)</f>
        <v>0</v>
      </c>
      <c r="N238" s="251">
        <v>0</v>
      </c>
      <c r="O238" s="251">
        <f>ROUND(E238*N238,2)</f>
        <v>0</v>
      </c>
      <c r="P238" s="251">
        <v>0</v>
      </c>
      <c r="Q238" s="251">
        <f>ROUND(E238*P238,2)</f>
        <v>0</v>
      </c>
      <c r="R238" s="253"/>
      <c r="S238" s="253" t="s">
        <v>251</v>
      </c>
      <c r="T238" s="254" t="s">
        <v>218</v>
      </c>
      <c r="U238" s="226">
        <v>0</v>
      </c>
      <c r="V238" s="226">
        <f>ROUND(E238*U238,2)</f>
        <v>0</v>
      </c>
      <c r="W238" s="226"/>
      <c r="X238" s="226" t="s">
        <v>150</v>
      </c>
      <c r="Y238" s="226" t="s">
        <v>151</v>
      </c>
      <c r="Z238" s="215"/>
      <c r="AA238" s="215"/>
      <c r="AB238" s="215"/>
      <c r="AC238" s="215"/>
      <c r="AD238" s="215"/>
      <c r="AE238" s="215"/>
      <c r="AF238" s="215"/>
      <c r="AG238" s="215" t="s">
        <v>152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1" x14ac:dyDescent="0.25">
      <c r="A239" s="248">
        <v>102</v>
      </c>
      <c r="B239" s="249" t="s">
        <v>467</v>
      </c>
      <c r="C239" s="265" t="s">
        <v>468</v>
      </c>
      <c r="D239" s="250" t="s">
        <v>355</v>
      </c>
      <c r="E239" s="251">
        <v>1</v>
      </c>
      <c r="F239" s="252"/>
      <c r="G239" s="253">
        <f>ROUND(E239*F239,2)</f>
        <v>0</v>
      </c>
      <c r="H239" s="252"/>
      <c r="I239" s="253">
        <f>ROUND(E239*H239,2)</f>
        <v>0</v>
      </c>
      <c r="J239" s="252"/>
      <c r="K239" s="253">
        <f>ROUND(E239*J239,2)</f>
        <v>0</v>
      </c>
      <c r="L239" s="253">
        <v>21</v>
      </c>
      <c r="M239" s="253">
        <f>G239*(1+L239/100)</f>
        <v>0</v>
      </c>
      <c r="N239" s="251">
        <v>0</v>
      </c>
      <c r="O239" s="251">
        <f>ROUND(E239*N239,2)</f>
        <v>0</v>
      </c>
      <c r="P239" s="251">
        <v>0</v>
      </c>
      <c r="Q239" s="251">
        <f>ROUND(E239*P239,2)</f>
        <v>0</v>
      </c>
      <c r="R239" s="253"/>
      <c r="S239" s="253" t="s">
        <v>251</v>
      </c>
      <c r="T239" s="254" t="s">
        <v>218</v>
      </c>
      <c r="U239" s="226">
        <v>0</v>
      </c>
      <c r="V239" s="226">
        <f>ROUND(E239*U239,2)</f>
        <v>0</v>
      </c>
      <c r="W239" s="226"/>
      <c r="X239" s="226" t="s">
        <v>150</v>
      </c>
      <c r="Y239" s="226" t="s">
        <v>151</v>
      </c>
      <c r="Z239" s="215"/>
      <c r="AA239" s="215"/>
      <c r="AB239" s="215"/>
      <c r="AC239" s="215"/>
      <c r="AD239" s="215"/>
      <c r="AE239" s="215"/>
      <c r="AF239" s="215"/>
      <c r="AG239" s="215" t="s">
        <v>152</v>
      </c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x14ac:dyDescent="0.25">
      <c r="A240" s="233" t="s">
        <v>143</v>
      </c>
      <c r="B240" s="234" t="s">
        <v>107</v>
      </c>
      <c r="C240" s="260" t="s">
        <v>108</v>
      </c>
      <c r="D240" s="235"/>
      <c r="E240" s="236"/>
      <c r="F240" s="237"/>
      <c r="G240" s="237">
        <f>SUMIF(AG241:AG245,"&lt;&gt;NOR",G241:G245)</f>
        <v>0</v>
      </c>
      <c r="H240" s="237"/>
      <c r="I240" s="237">
        <f>SUM(I241:I245)</f>
        <v>0</v>
      </c>
      <c r="J240" s="237"/>
      <c r="K240" s="237">
        <f>SUM(K241:K245)</f>
        <v>0</v>
      </c>
      <c r="L240" s="237"/>
      <c r="M240" s="237">
        <f>SUM(M241:M245)</f>
        <v>0</v>
      </c>
      <c r="N240" s="236"/>
      <c r="O240" s="236">
        <f>SUM(O241:O245)</f>
        <v>7.0000000000000007E-2</v>
      </c>
      <c r="P240" s="236"/>
      <c r="Q240" s="236">
        <f>SUM(Q241:Q245)</f>
        <v>0</v>
      </c>
      <c r="R240" s="237"/>
      <c r="S240" s="237"/>
      <c r="T240" s="238"/>
      <c r="U240" s="232"/>
      <c r="V240" s="232">
        <f>SUM(V241:V245)</f>
        <v>28.939999999999998</v>
      </c>
      <c r="W240" s="232"/>
      <c r="X240" s="232"/>
      <c r="Y240" s="232"/>
      <c r="AG240" t="s">
        <v>144</v>
      </c>
    </row>
    <row r="241" spans="1:60" outlineLevel="1" x14ac:dyDescent="0.25">
      <c r="A241" s="240">
        <v>103</v>
      </c>
      <c r="B241" s="241" t="s">
        <v>469</v>
      </c>
      <c r="C241" s="261" t="s">
        <v>470</v>
      </c>
      <c r="D241" s="242" t="s">
        <v>192</v>
      </c>
      <c r="E241" s="243">
        <v>176.09493000000001</v>
      </c>
      <c r="F241" s="244"/>
      <c r="G241" s="245">
        <f>ROUND(E241*F241,2)</f>
        <v>0</v>
      </c>
      <c r="H241" s="244"/>
      <c r="I241" s="245">
        <f>ROUND(E241*H241,2)</f>
        <v>0</v>
      </c>
      <c r="J241" s="244"/>
      <c r="K241" s="245">
        <f>ROUND(E241*J241,2)</f>
        <v>0</v>
      </c>
      <c r="L241" s="245">
        <v>21</v>
      </c>
      <c r="M241" s="245">
        <f>G241*(1+L241/100)</f>
        <v>0</v>
      </c>
      <c r="N241" s="243">
        <v>6.9999999999999994E-5</v>
      </c>
      <c r="O241" s="243">
        <f>ROUND(E241*N241,2)</f>
        <v>0.01</v>
      </c>
      <c r="P241" s="243">
        <v>0</v>
      </c>
      <c r="Q241" s="243">
        <f>ROUND(E241*P241,2)</f>
        <v>0</v>
      </c>
      <c r="R241" s="245" t="s">
        <v>471</v>
      </c>
      <c r="S241" s="245" t="s">
        <v>149</v>
      </c>
      <c r="T241" s="246" t="s">
        <v>149</v>
      </c>
      <c r="U241" s="226">
        <v>3.2480000000000002E-2</v>
      </c>
      <c r="V241" s="226">
        <f>ROUND(E241*U241,2)</f>
        <v>5.72</v>
      </c>
      <c r="W241" s="226"/>
      <c r="X241" s="226" t="s">
        <v>150</v>
      </c>
      <c r="Y241" s="226" t="s">
        <v>151</v>
      </c>
      <c r="Z241" s="215"/>
      <c r="AA241" s="215"/>
      <c r="AB241" s="215"/>
      <c r="AC241" s="215"/>
      <c r="AD241" s="215"/>
      <c r="AE241" s="215"/>
      <c r="AF241" s="215"/>
      <c r="AG241" s="215" t="s">
        <v>152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2" x14ac:dyDescent="0.25">
      <c r="A242" s="222"/>
      <c r="B242" s="223"/>
      <c r="C242" s="263" t="s">
        <v>472</v>
      </c>
      <c r="D242" s="228"/>
      <c r="E242" s="229">
        <v>176.09493000000001</v>
      </c>
      <c r="F242" s="226"/>
      <c r="G242" s="226"/>
      <c r="H242" s="226"/>
      <c r="I242" s="226"/>
      <c r="J242" s="226"/>
      <c r="K242" s="226"/>
      <c r="L242" s="226"/>
      <c r="M242" s="226"/>
      <c r="N242" s="225"/>
      <c r="O242" s="225"/>
      <c r="P242" s="225"/>
      <c r="Q242" s="225"/>
      <c r="R242" s="226"/>
      <c r="S242" s="226"/>
      <c r="T242" s="226"/>
      <c r="U242" s="226"/>
      <c r="V242" s="226"/>
      <c r="W242" s="226"/>
      <c r="X242" s="226"/>
      <c r="Y242" s="226"/>
      <c r="Z242" s="215"/>
      <c r="AA242" s="215"/>
      <c r="AB242" s="215"/>
      <c r="AC242" s="215"/>
      <c r="AD242" s="215"/>
      <c r="AE242" s="215"/>
      <c r="AF242" s="215"/>
      <c r="AG242" s="215" t="s">
        <v>156</v>
      </c>
      <c r="AH242" s="215">
        <v>0</v>
      </c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5">
      <c r="A243" s="240">
        <v>104</v>
      </c>
      <c r="B243" s="241" t="s">
        <v>473</v>
      </c>
      <c r="C243" s="261" t="s">
        <v>474</v>
      </c>
      <c r="D243" s="242" t="s">
        <v>192</v>
      </c>
      <c r="E243" s="243">
        <v>176.09493000000001</v>
      </c>
      <c r="F243" s="244"/>
      <c r="G243" s="245">
        <f>ROUND(E243*F243,2)</f>
        <v>0</v>
      </c>
      <c r="H243" s="244"/>
      <c r="I243" s="245">
        <f>ROUND(E243*H243,2)</f>
        <v>0</v>
      </c>
      <c r="J243" s="244"/>
      <c r="K243" s="245">
        <f>ROUND(E243*J243,2)</f>
        <v>0</v>
      </c>
      <c r="L243" s="245">
        <v>21</v>
      </c>
      <c r="M243" s="245">
        <f>G243*(1+L243/100)</f>
        <v>0</v>
      </c>
      <c r="N243" s="243">
        <v>2.9E-4</v>
      </c>
      <c r="O243" s="243">
        <f>ROUND(E243*N243,2)</f>
        <v>0.05</v>
      </c>
      <c r="P243" s="243">
        <v>0</v>
      </c>
      <c r="Q243" s="243">
        <f>ROUND(E243*P243,2)</f>
        <v>0</v>
      </c>
      <c r="R243" s="245" t="s">
        <v>471</v>
      </c>
      <c r="S243" s="245" t="s">
        <v>149</v>
      </c>
      <c r="T243" s="246" t="s">
        <v>149</v>
      </c>
      <c r="U243" s="226">
        <v>0.10191</v>
      </c>
      <c r="V243" s="226">
        <f>ROUND(E243*U243,2)</f>
        <v>17.95</v>
      </c>
      <c r="W243" s="226"/>
      <c r="X243" s="226" t="s">
        <v>150</v>
      </c>
      <c r="Y243" s="226" t="s">
        <v>151</v>
      </c>
      <c r="Z243" s="215"/>
      <c r="AA243" s="215"/>
      <c r="AB243" s="215"/>
      <c r="AC243" s="215"/>
      <c r="AD243" s="215"/>
      <c r="AE243" s="215"/>
      <c r="AF243" s="215"/>
      <c r="AG243" s="215" t="s">
        <v>152</v>
      </c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2" x14ac:dyDescent="0.25">
      <c r="A244" s="222"/>
      <c r="B244" s="223"/>
      <c r="C244" s="263" t="s">
        <v>472</v>
      </c>
      <c r="D244" s="228"/>
      <c r="E244" s="229">
        <v>176.09493000000001</v>
      </c>
      <c r="F244" s="226"/>
      <c r="G244" s="226"/>
      <c r="H244" s="226"/>
      <c r="I244" s="226"/>
      <c r="J244" s="226"/>
      <c r="K244" s="226"/>
      <c r="L244" s="226"/>
      <c r="M244" s="226"/>
      <c r="N244" s="225"/>
      <c r="O244" s="225"/>
      <c r="P244" s="225"/>
      <c r="Q244" s="225"/>
      <c r="R244" s="226"/>
      <c r="S244" s="226"/>
      <c r="T244" s="226"/>
      <c r="U244" s="226"/>
      <c r="V244" s="226"/>
      <c r="W244" s="226"/>
      <c r="X244" s="226"/>
      <c r="Y244" s="226"/>
      <c r="Z244" s="215"/>
      <c r="AA244" s="215"/>
      <c r="AB244" s="215"/>
      <c r="AC244" s="215"/>
      <c r="AD244" s="215"/>
      <c r="AE244" s="215"/>
      <c r="AF244" s="215"/>
      <c r="AG244" s="215" t="s">
        <v>156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1" x14ac:dyDescent="0.25">
      <c r="A245" s="248">
        <v>105</v>
      </c>
      <c r="B245" s="249" t="s">
        <v>475</v>
      </c>
      <c r="C245" s="265" t="s">
        <v>476</v>
      </c>
      <c r="D245" s="250" t="s">
        <v>192</v>
      </c>
      <c r="E245" s="251">
        <v>48.333150000000003</v>
      </c>
      <c r="F245" s="252"/>
      <c r="G245" s="253">
        <f>ROUND(E245*F245,2)</f>
        <v>0</v>
      </c>
      <c r="H245" s="252"/>
      <c r="I245" s="253">
        <f>ROUND(E245*H245,2)</f>
        <v>0</v>
      </c>
      <c r="J245" s="252"/>
      <c r="K245" s="253">
        <f>ROUND(E245*J245,2)</f>
        <v>0</v>
      </c>
      <c r="L245" s="253">
        <v>21</v>
      </c>
      <c r="M245" s="253">
        <f>G245*(1+L245/100)</f>
        <v>0</v>
      </c>
      <c r="N245" s="251">
        <v>3.1E-4</v>
      </c>
      <c r="O245" s="251">
        <f>ROUND(E245*N245,2)</f>
        <v>0.01</v>
      </c>
      <c r="P245" s="251">
        <v>0</v>
      </c>
      <c r="Q245" s="251">
        <f>ROUND(E245*P245,2)</f>
        <v>0</v>
      </c>
      <c r="R245" s="253" t="s">
        <v>471</v>
      </c>
      <c r="S245" s="253" t="s">
        <v>149</v>
      </c>
      <c r="T245" s="254" t="s">
        <v>218</v>
      </c>
      <c r="U245" s="226">
        <v>0.10902000000000001</v>
      </c>
      <c r="V245" s="226">
        <f>ROUND(E245*U245,2)</f>
        <v>5.27</v>
      </c>
      <c r="W245" s="226"/>
      <c r="X245" s="226" t="s">
        <v>150</v>
      </c>
      <c r="Y245" s="226" t="s">
        <v>151</v>
      </c>
      <c r="Z245" s="215"/>
      <c r="AA245" s="215"/>
      <c r="AB245" s="215"/>
      <c r="AC245" s="215"/>
      <c r="AD245" s="215"/>
      <c r="AE245" s="215"/>
      <c r="AF245" s="215"/>
      <c r="AG245" s="215" t="s">
        <v>152</v>
      </c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x14ac:dyDescent="0.25">
      <c r="A246" s="233" t="s">
        <v>143</v>
      </c>
      <c r="B246" s="234" t="s">
        <v>109</v>
      </c>
      <c r="C246" s="260" t="s">
        <v>110</v>
      </c>
      <c r="D246" s="235"/>
      <c r="E246" s="236"/>
      <c r="F246" s="237"/>
      <c r="G246" s="237">
        <f>SUMIF(AG247:AG249,"&lt;&gt;NOR",G247:G249)</f>
        <v>0</v>
      </c>
      <c r="H246" s="237"/>
      <c r="I246" s="237">
        <f>SUM(I247:I249)</f>
        <v>0</v>
      </c>
      <c r="J246" s="237"/>
      <c r="K246" s="237">
        <f>SUM(K247:K249)</f>
        <v>0</v>
      </c>
      <c r="L246" s="237"/>
      <c r="M246" s="237">
        <f>SUM(M247:M249)</f>
        <v>0</v>
      </c>
      <c r="N246" s="236"/>
      <c r="O246" s="236">
        <f>SUM(O247:O249)</f>
        <v>0</v>
      </c>
      <c r="P246" s="236"/>
      <c r="Q246" s="236">
        <f>SUM(Q247:Q249)</f>
        <v>0</v>
      </c>
      <c r="R246" s="237"/>
      <c r="S246" s="237"/>
      <c r="T246" s="238"/>
      <c r="U246" s="232"/>
      <c r="V246" s="232">
        <f>SUM(V247:V249)</f>
        <v>2.4300000000000002</v>
      </c>
      <c r="W246" s="232"/>
      <c r="X246" s="232"/>
      <c r="Y246" s="232"/>
      <c r="AG246" t="s">
        <v>144</v>
      </c>
    </row>
    <row r="247" spans="1:60" outlineLevel="1" x14ac:dyDescent="0.25">
      <c r="A247" s="240">
        <v>106</v>
      </c>
      <c r="B247" s="241" t="s">
        <v>477</v>
      </c>
      <c r="C247" s="261" t="s">
        <v>478</v>
      </c>
      <c r="D247" s="242" t="s">
        <v>261</v>
      </c>
      <c r="E247" s="243">
        <v>9</v>
      </c>
      <c r="F247" s="244"/>
      <c r="G247" s="245">
        <f>ROUND(E247*F247,2)</f>
        <v>0</v>
      </c>
      <c r="H247" s="244"/>
      <c r="I247" s="245">
        <f>ROUND(E247*H247,2)</f>
        <v>0</v>
      </c>
      <c r="J247" s="244"/>
      <c r="K247" s="245">
        <f>ROUND(E247*J247,2)</f>
        <v>0</v>
      </c>
      <c r="L247" s="245">
        <v>21</v>
      </c>
      <c r="M247" s="245">
        <f>G247*(1+L247/100)</f>
        <v>0</v>
      </c>
      <c r="N247" s="243">
        <v>0</v>
      </c>
      <c r="O247" s="243">
        <f>ROUND(E247*N247,2)</f>
        <v>0</v>
      </c>
      <c r="P247" s="243">
        <v>0</v>
      </c>
      <c r="Q247" s="243">
        <f>ROUND(E247*P247,2)</f>
        <v>0</v>
      </c>
      <c r="R247" s="245" t="s">
        <v>109</v>
      </c>
      <c r="S247" s="245" t="s">
        <v>149</v>
      </c>
      <c r="T247" s="246" t="s">
        <v>149</v>
      </c>
      <c r="U247" s="226">
        <v>0.27</v>
      </c>
      <c r="V247" s="226">
        <f>ROUND(E247*U247,2)</f>
        <v>2.4300000000000002</v>
      </c>
      <c r="W247" s="226"/>
      <c r="X247" s="226" t="s">
        <v>150</v>
      </c>
      <c r="Y247" s="226" t="s">
        <v>151</v>
      </c>
      <c r="Z247" s="215"/>
      <c r="AA247" s="215"/>
      <c r="AB247" s="215"/>
      <c r="AC247" s="215"/>
      <c r="AD247" s="215"/>
      <c r="AE247" s="215"/>
      <c r="AF247" s="215"/>
      <c r="AG247" s="215" t="s">
        <v>152</v>
      </c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2" x14ac:dyDescent="0.25">
      <c r="A248" s="222"/>
      <c r="B248" s="223"/>
      <c r="C248" s="263" t="s">
        <v>479</v>
      </c>
      <c r="D248" s="228"/>
      <c r="E248" s="229">
        <v>1</v>
      </c>
      <c r="F248" s="226"/>
      <c r="G248" s="226"/>
      <c r="H248" s="226"/>
      <c r="I248" s="226"/>
      <c r="J248" s="226"/>
      <c r="K248" s="226"/>
      <c r="L248" s="226"/>
      <c r="M248" s="226"/>
      <c r="N248" s="225"/>
      <c r="O248" s="225"/>
      <c r="P248" s="225"/>
      <c r="Q248" s="225"/>
      <c r="R248" s="226"/>
      <c r="S248" s="226"/>
      <c r="T248" s="226"/>
      <c r="U248" s="226"/>
      <c r="V248" s="226"/>
      <c r="W248" s="226"/>
      <c r="X248" s="226"/>
      <c r="Y248" s="226"/>
      <c r="Z248" s="215"/>
      <c r="AA248" s="215"/>
      <c r="AB248" s="215"/>
      <c r="AC248" s="215"/>
      <c r="AD248" s="215"/>
      <c r="AE248" s="215"/>
      <c r="AF248" s="215"/>
      <c r="AG248" s="215" t="s">
        <v>156</v>
      </c>
      <c r="AH248" s="215">
        <v>0</v>
      </c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outlineLevel="3" x14ac:dyDescent="0.25">
      <c r="A249" s="222"/>
      <c r="B249" s="223"/>
      <c r="C249" s="263" t="s">
        <v>480</v>
      </c>
      <c r="D249" s="228"/>
      <c r="E249" s="229">
        <v>8</v>
      </c>
      <c r="F249" s="226"/>
      <c r="G249" s="226"/>
      <c r="H249" s="226"/>
      <c r="I249" s="226"/>
      <c r="J249" s="226"/>
      <c r="K249" s="226"/>
      <c r="L249" s="226"/>
      <c r="M249" s="226"/>
      <c r="N249" s="225"/>
      <c r="O249" s="225"/>
      <c r="P249" s="225"/>
      <c r="Q249" s="225"/>
      <c r="R249" s="226"/>
      <c r="S249" s="226"/>
      <c r="T249" s="226"/>
      <c r="U249" s="226"/>
      <c r="V249" s="226"/>
      <c r="W249" s="226"/>
      <c r="X249" s="226"/>
      <c r="Y249" s="226"/>
      <c r="Z249" s="215"/>
      <c r="AA249" s="215"/>
      <c r="AB249" s="215"/>
      <c r="AC249" s="215"/>
      <c r="AD249" s="215"/>
      <c r="AE249" s="215"/>
      <c r="AF249" s="215"/>
      <c r="AG249" s="215" t="s">
        <v>156</v>
      </c>
      <c r="AH249" s="215">
        <v>0</v>
      </c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x14ac:dyDescent="0.25">
      <c r="A250" s="233" t="s">
        <v>143</v>
      </c>
      <c r="B250" s="234" t="s">
        <v>111</v>
      </c>
      <c r="C250" s="260" t="s">
        <v>112</v>
      </c>
      <c r="D250" s="235"/>
      <c r="E250" s="236"/>
      <c r="F250" s="237"/>
      <c r="G250" s="237">
        <f>SUMIF(AG251:AG256,"&lt;&gt;NOR",G251:G256)</f>
        <v>0</v>
      </c>
      <c r="H250" s="237"/>
      <c r="I250" s="237">
        <f>SUM(I251:I256)</f>
        <v>0</v>
      </c>
      <c r="J250" s="237"/>
      <c r="K250" s="237">
        <f>SUM(K251:K256)</f>
        <v>0</v>
      </c>
      <c r="L250" s="237"/>
      <c r="M250" s="237">
        <f>SUM(M251:M256)</f>
        <v>0</v>
      </c>
      <c r="N250" s="236"/>
      <c r="O250" s="236">
        <f>SUM(O251:O256)</f>
        <v>0</v>
      </c>
      <c r="P250" s="236"/>
      <c r="Q250" s="236">
        <f>SUM(Q251:Q256)</f>
        <v>0</v>
      </c>
      <c r="R250" s="237"/>
      <c r="S250" s="237"/>
      <c r="T250" s="238"/>
      <c r="U250" s="232"/>
      <c r="V250" s="232">
        <f>SUM(V251:V256)</f>
        <v>128.01</v>
      </c>
      <c r="W250" s="232"/>
      <c r="X250" s="232"/>
      <c r="Y250" s="232"/>
      <c r="AG250" t="s">
        <v>144</v>
      </c>
    </row>
    <row r="251" spans="1:60" ht="20.399999999999999" outlineLevel="1" x14ac:dyDescent="0.25">
      <c r="A251" s="248">
        <v>107</v>
      </c>
      <c r="B251" s="249" t="s">
        <v>481</v>
      </c>
      <c r="C251" s="265" t="s">
        <v>482</v>
      </c>
      <c r="D251" s="250" t="s">
        <v>184</v>
      </c>
      <c r="E251" s="251">
        <v>46.583100000000002</v>
      </c>
      <c r="F251" s="252"/>
      <c r="G251" s="253">
        <f>ROUND(E251*F251,2)</f>
        <v>0</v>
      </c>
      <c r="H251" s="252"/>
      <c r="I251" s="253">
        <f>ROUND(E251*H251,2)</f>
        <v>0</v>
      </c>
      <c r="J251" s="252"/>
      <c r="K251" s="253">
        <f>ROUND(E251*J251,2)</f>
        <v>0</v>
      </c>
      <c r="L251" s="253">
        <v>21</v>
      </c>
      <c r="M251" s="253">
        <f>G251*(1+L251/100)</f>
        <v>0</v>
      </c>
      <c r="N251" s="251">
        <v>0</v>
      </c>
      <c r="O251" s="251">
        <f>ROUND(E251*N251,2)</f>
        <v>0</v>
      </c>
      <c r="P251" s="251">
        <v>0</v>
      </c>
      <c r="Q251" s="251">
        <f>ROUND(E251*P251,2)</f>
        <v>0</v>
      </c>
      <c r="R251" s="253" t="s">
        <v>212</v>
      </c>
      <c r="S251" s="253" t="s">
        <v>149</v>
      </c>
      <c r="T251" s="254" t="s">
        <v>149</v>
      </c>
      <c r="U251" s="226">
        <v>0.01</v>
      </c>
      <c r="V251" s="226">
        <f>ROUND(E251*U251,2)</f>
        <v>0.47</v>
      </c>
      <c r="W251" s="226"/>
      <c r="X251" s="226" t="s">
        <v>483</v>
      </c>
      <c r="Y251" s="226" t="s">
        <v>151</v>
      </c>
      <c r="Z251" s="215"/>
      <c r="AA251" s="215"/>
      <c r="AB251" s="215"/>
      <c r="AC251" s="215"/>
      <c r="AD251" s="215"/>
      <c r="AE251" s="215"/>
      <c r="AF251" s="215"/>
      <c r="AG251" s="215" t="s">
        <v>484</v>
      </c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1" x14ac:dyDescent="0.25">
      <c r="A252" s="248">
        <v>108</v>
      </c>
      <c r="B252" s="249" t="s">
        <v>485</v>
      </c>
      <c r="C252" s="265" t="s">
        <v>486</v>
      </c>
      <c r="D252" s="250" t="s">
        <v>184</v>
      </c>
      <c r="E252" s="251">
        <v>2282.5716900000002</v>
      </c>
      <c r="F252" s="252"/>
      <c r="G252" s="253">
        <f>ROUND(E252*F252,2)</f>
        <v>0</v>
      </c>
      <c r="H252" s="252"/>
      <c r="I252" s="253">
        <f>ROUND(E252*H252,2)</f>
        <v>0</v>
      </c>
      <c r="J252" s="252"/>
      <c r="K252" s="253">
        <f>ROUND(E252*J252,2)</f>
        <v>0</v>
      </c>
      <c r="L252" s="253">
        <v>21</v>
      </c>
      <c r="M252" s="253">
        <f>G252*(1+L252/100)</f>
        <v>0</v>
      </c>
      <c r="N252" s="251">
        <v>0</v>
      </c>
      <c r="O252" s="251">
        <f>ROUND(E252*N252,2)</f>
        <v>0</v>
      </c>
      <c r="P252" s="251">
        <v>0</v>
      </c>
      <c r="Q252" s="251">
        <f>ROUND(E252*P252,2)</f>
        <v>0</v>
      </c>
      <c r="R252" s="253" t="s">
        <v>212</v>
      </c>
      <c r="S252" s="253" t="s">
        <v>149</v>
      </c>
      <c r="T252" s="254" t="s">
        <v>149</v>
      </c>
      <c r="U252" s="226">
        <v>0</v>
      </c>
      <c r="V252" s="226">
        <f>ROUND(E252*U252,2)</f>
        <v>0</v>
      </c>
      <c r="W252" s="226"/>
      <c r="X252" s="226" t="s">
        <v>483</v>
      </c>
      <c r="Y252" s="226" t="s">
        <v>151</v>
      </c>
      <c r="Z252" s="215"/>
      <c r="AA252" s="215"/>
      <c r="AB252" s="215"/>
      <c r="AC252" s="215"/>
      <c r="AD252" s="215"/>
      <c r="AE252" s="215"/>
      <c r="AF252" s="215"/>
      <c r="AG252" s="215" t="s">
        <v>484</v>
      </c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outlineLevel="1" x14ac:dyDescent="0.25">
      <c r="A253" s="248">
        <v>109</v>
      </c>
      <c r="B253" s="249" t="s">
        <v>487</v>
      </c>
      <c r="C253" s="265" t="s">
        <v>488</v>
      </c>
      <c r="D253" s="250" t="s">
        <v>184</v>
      </c>
      <c r="E253" s="251">
        <v>46.583100000000002</v>
      </c>
      <c r="F253" s="252"/>
      <c r="G253" s="253">
        <f>ROUND(E253*F253,2)</f>
        <v>0</v>
      </c>
      <c r="H253" s="252"/>
      <c r="I253" s="253">
        <f>ROUND(E253*H253,2)</f>
        <v>0</v>
      </c>
      <c r="J253" s="252"/>
      <c r="K253" s="253">
        <f>ROUND(E253*J253,2)</f>
        <v>0</v>
      </c>
      <c r="L253" s="253">
        <v>21</v>
      </c>
      <c r="M253" s="253">
        <f>G253*(1+L253/100)</f>
        <v>0</v>
      </c>
      <c r="N253" s="251">
        <v>0</v>
      </c>
      <c r="O253" s="251">
        <f>ROUND(E253*N253,2)</f>
        <v>0</v>
      </c>
      <c r="P253" s="251">
        <v>0</v>
      </c>
      <c r="Q253" s="251">
        <f>ROUND(E253*P253,2)</f>
        <v>0</v>
      </c>
      <c r="R253" s="253"/>
      <c r="S253" s="253" t="s">
        <v>149</v>
      </c>
      <c r="T253" s="254" t="s">
        <v>149</v>
      </c>
      <c r="U253" s="226">
        <v>0.95599999999999996</v>
      </c>
      <c r="V253" s="226">
        <f>ROUND(E253*U253,2)</f>
        <v>44.53</v>
      </c>
      <c r="W253" s="226"/>
      <c r="X253" s="226" t="s">
        <v>483</v>
      </c>
      <c r="Y253" s="226" t="s">
        <v>151</v>
      </c>
      <c r="Z253" s="215"/>
      <c r="AA253" s="215"/>
      <c r="AB253" s="215"/>
      <c r="AC253" s="215"/>
      <c r="AD253" s="215"/>
      <c r="AE253" s="215"/>
      <c r="AF253" s="215"/>
      <c r="AG253" s="215" t="s">
        <v>484</v>
      </c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</row>
    <row r="254" spans="1:60" outlineLevel="1" x14ac:dyDescent="0.25">
      <c r="A254" s="248">
        <v>110</v>
      </c>
      <c r="B254" s="249" t="s">
        <v>489</v>
      </c>
      <c r="C254" s="265" t="s">
        <v>490</v>
      </c>
      <c r="D254" s="250" t="s">
        <v>184</v>
      </c>
      <c r="E254" s="251">
        <v>46.583100000000002</v>
      </c>
      <c r="F254" s="252"/>
      <c r="G254" s="253">
        <f>ROUND(E254*F254,2)</f>
        <v>0</v>
      </c>
      <c r="H254" s="252"/>
      <c r="I254" s="253">
        <f>ROUND(E254*H254,2)</f>
        <v>0</v>
      </c>
      <c r="J254" s="252"/>
      <c r="K254" s="253">
        <f>ROUND(E254*J254,2)</f>
        <v>0</v>
      </c>
      <c r="L254" s="253">
        <v>21</v>
      </c>
      <c r="M254" s="253">
        <f>G254*(1+L254/100)</f>
        <v>0</v>
      </c>
      <c r="N254" s="251">
        <v>0</v>
      </c>
      <c r="O254" s="251">
        <f>ROUND(E254*N254,2)</f>
        <v>0</v>
      </c>
      <c r="P254" s="251">
        <v>0</v>
      </c>
      <c r="Q254" s="251">
        <f>ROUND(E254*P254,2)</f>
        <v>0</v>
      </c>
      <c r="R254" s="253" t="s">
        <v>268</v>
      </c>
      <c r="S254" s="253" t="s">
        <v>149</v>
      </c>
      <c r="T254" s="254" t="s">
        <v>149</v>
      </c>
      <c r="U254" s="226">
        <v>0.94199999999999995</v>
      </c>
      <c r="V254" s="226">
        <f>ROUND(E254*U254,2)</f>
        <v>43.88</v>
      </c>
      <c r="W254" s="226"/>
      <c r="X254" s="226" t="s">
        <v>483</v>
      </c>
      <c r="Y254" s="226" t="s">
        <v>151</v>
      </c>
      <c r="Z254" s="215"/>
      <c r="AA254" s="215"/>
      <c r="AB254" s="215"/>
      <c r="AC254" s="215"/>
      <c r="AD254" s="215"/>
      <c r="AE254" s="215"/>
      <c r="AF254" s="215"/>
      <c r="AG254" s="215" t="s">
        <v>484</v>
      </c>
      <c r="AH254" s="215"/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</row>
    <row r="255" spans="1:60" outlineLevel="1" x14ac:dyDescent="0.25">
      <c r="A255" s="248">
        <v>111</v>
      </c>
      <c r="B255" s="249" t="s">
        <v>491</v>
      </c>
      <c r="C255" s="265" t="s">
        <v>492</v>
      </c>
      <c r="D255" s="250" t="s">
        <v>184</v>
      </c>
      <c r="E255" s="251">
        <v>372.66476999999998</v>
      </c>
      <c r="F255" s="252"/>
      <c r="G255" s="253">
        <f>ROUND(E255*F255,2)</f>
        <v>0</v>
      </c>
      <c r="H255" s="252"/>
      <c r="I255" s="253">
        <f>ROUND(E255*H255,2)</f>
        <v>0</v>
      </c>
      <c r="J255" s="252"/>
      <c r="K255" s="253">
        <f>ROUND(E255*J255,2)</f>
        <v>0</v>
      </c>
      <c r="L255" s="253">
        <v>21</v>
      </c>
      <c r="M255" s="253">
        <f>G255*(1+L255/100)</f>
        <v>0</v>
      </c>
      <c r="N255" s="251">
        <v>0</v>
      </c>
      <c r="O255" s="251">
        <f>ROUND(E255*N255,2)</f>
        <v>0</v>
      </c>
      <c r="P255" s="251">
        <v>0</v>
      </c>
      <c r="Q255" s="251">
        <f>ROUND(E255*P255,2)</f>
        <v>0</v>
      </c>
      <c r="R255" s="253" t="s">
        <v>268</v>
      </c>
      <c r="S255" s="253" t="s">
        <v>149</v>
      </c>
      <c r="T255" s="254" t="s">
        <v>149</v>
      </c>
      <c r="U255" s="226">
        <v>0.105</v>
      </c>
      <c r="V255" s="226">
        <f>ROUND(E255*U255,2)</f>
        <v>39.130000000000003</v>
      </c>
      <c r="W255" s="226"/>
      <c r="X255" s="226" t="s">
        <v>483</v>
      </c>
      <c r="Y255" s="226" t="s">
        <v>151</v>
      </c>
      <c r="Z255" s="215"/>
      <c r="AA255" s="215"/>
      <c r="AB255" s="215"/>
      <c r="AC255" s="215"/>
      <c r="AD255" s="215"/>
      <c r="AE255" s="215"/>
      <c r="AF255" s="215"/>
      <c r="AG255" s="215" t="s">
        <v>484</v>
      </c>
      <c r="AH255" s="215"/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  <c r="BG255" s="215"/>
      <c r="BH255" s="215"/>
    </row>
    <row r="256" spans="1:60" ht="20.399999999999999" outlineLevel="1" x14ac:dyDescent="0.25">
      <c r="A256" s="248">
        <v>112</v>
      </c>
      <c r="B256" s="249" t="s">
        <v>493</v>
      </c>
      <c r="C256" s="265" t="s">
        <v>494</v>
      </c>
      <c r="D256" s="250" t="s">
        <v>184</v>
      </c>
      <c r="E256" s="251">
        <v>46.583100000000002</v>
      </c>
      <c r="F256" s="252"/>
      <c r="G256" s="253">
        <f>ROUND(E256*F256,2)</f>
        <v>0</v>
      </c>
      <c r="H256" s="252"/>
      <c r="I256" s="253">
        <f>ROUND(E256*H256,2)</f>
        <v>0</v>
      </c>
      <c r="J256" s="252"/>
      <c r="K256" s="253">
        <f>ROUND(E256*J256,2)</f>
        <v>0</v>
      </c>
      <c r="L256" s="253">
        <v>21</v>
      </c>
      <c r="M256" s="253">
        <f>G256*(1+L256/100)</f>
        <v>0</v>
      </c>
      <c r="N256" s="251">
        <v>0</v>
      </c>
      <c r="O256" s="251">
        <f>ROUND(E256*N256,2)</f>
        <v>0</v>
      </c>
      <c r="P256" s="251">
        <v>0</v>
      </c>
      <c r="Q256" s="251">
        <f>ROUND(E256*P256,2)</f>
        <v>0</v>
      </c>
      <c r="R256" s="253" t="s">
        <v>268</v>
      </c>
      <c r="S256" s="253" t="s">
        <v>149</v>
      </c>
      <c r="T256" s="254" t="s">
        <v>149</v>
      </c>
      <c r="U256" s="226">
        <v>0</v>
      </c>
      <c r="V256" s="226">
        <f>ROUND(E256*U256,2)</f>
        <v>0</v>
      </c>
      <c r="W256" s="226"/>
      <c r="X256" s="226" t="s">
        <v>483</v>
      </c>
      <c r="Y256" s="226" t="s">
        <v>151</v>
      </c>
      <c r="Z256" s="215"/>
      <c r="AA256" s="215"/>
      <c r="AB256" s="215"/>
      <c r="AC256" s="215"/>
      <c r="AD256" s="215"/>
      <c r="AE256" s="215"/>
      <c r="AF256" s="215"/>
      <c r="AG256" s="215" t="s">
        <v>484</v>
      </c>
      <c r="AH256" s="215"/>
      <c r="AI256" s="215"/>
      <c r="AJ256" s="215"/>
      <c r="AK256" s="215"/>
      <c r="AL256" s="215"/>
      <c r="AM256" s="215"/>
      <c r="AN256" s="215"/>
      <c r="AO256" s="215"/>
      <c r="AP256" s="215"/>
      <c r="AQ256" s="215"/>
      <c r="AR256" s="215"/>
      <c r="AS256" s="215"/>
      <c r="AT256" s="215"/>
      <c r="AU256" s="215"/>
      <c r="AV256" s="215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  <c r="BG256" s="215"/>
      <c r="BH256" s="215"/>
    </row>
    <row r="257" spans="1:60" x14ac:dyDescent="0.25">
      <c r="A257" s="233" t="s">
        <v>143</v>
      </c>
      <c r="B257" s="234" t="s">
        <v>114</v>
      </c>
      <c r="C257" s="260" t="s">
        <v>27</v>
      </c>
      <c r="D257" s="235"/>
      <c r="E257" s="236"/>
      <c r="F257" s="237"/>
      <c r="G257" s="237">
        <f>SUMIF(AG258:AG263,"&lt;&gt;NOR",G258:G263)</f>
        <v>0</v>
      </c>
      <c r="H257" s="237"/>
      <c r="I257" s="237">
        <f>SUM(I258:I263)</f>
        <v>0</v>
      </c>
      <c r="J257" s="237"/>
      <c r="K257" s="237">
        <f>SUM(K258:K263)</f>
        <v>0</v>
      </c>
      <c r="L257" s="237"/>
      <c r="M257" s="237">
        <f>SUM(M258:M263)</f>
        <v>0</v>
      </c>
      <c r="N257" s="236"/>
      <c r="O257" s="236">
        <f>SUM(O258:O263)</f>
        <v>0</v>
      </c>
      <c r="P257" s="236"/>
      <c r="Q257" s="236">
        <f>SUM(Q258:Q263)</f>
        <v>0</v>
      </c>
      <c r="R257" s="237"/>
      <c r="S257" s="237"/>
      <c r="T257" s="238"/>
      <c r="U257" s="232"/>
      <c r="V257" s="232">
        <f>SUM(V258:V263)</f>
        <v>0</v>
      </c>
      <c r="W257" s="232"/>
      <c r="X257" s="232"/>
      <c r="Y257" s="232"/>
      <c r="AG257" t="s">
        <v>144</v>
      </c>
    </row>
    <row r="258" spans="1:60" outlineLevel="1" x14ac:dyDescent="0.25">
      <c r="A258" s="248">
        <v>113</v>
      </c>
      <c r="B258" s="249" t="s">
        <v>495</v>
      </c>
      <c r="C258" s="265" t="s">
        <v>496</v>
      </c>
      <c r="D258" s="250" t="s">
        <v>497</v>
      </c>
      <c r="E258" s="251">
        <v>1</v>
      </c>
      <c r="F258" s="252"/>
      <c r="G258" s="253">
        <f>ROUND(E258*F258,2)</f>
        <v>0</v>
      </c>
      <c r="H258" s="252"/>
      <c r="I258" s="253">
        <f>ROUND(E258*H258,2)</f>
        <v>0</v>
      </c>
      <c r="J258" s="252"/>
      <c r="K258" s="253">
        <f>ROUND(E258*J258,2)</f>
        <v>0</v>
      </c>
      <c r="L258" s="253">
        <v>21</v>
      </c>
      <c r="M258" s="253">
        <f>G258*(1+L258/100)</f>
        <v>0</v>
      </c>
      <c r="N258" s="251">
        <v>0</v>
      </c>
      <c r="O258" s="251">
        <f>ROUND(E258*N258,2)</f>
        <v>0</v>
      </c>
      <c r="P258" s="251">
        <v>0</v>
      </c>
      <c r="Q258" s="251">
        <f>ROUND(E258*P258,2)</f>
        <v>0</v>
      </c>
      <c r="R258" s="253"/>
      <c r="S258" s="253" t="s">
        <v>149</v>
      </c>
      <c r="T258" s="254" t="s">
        <v>218</v>
      </c>
      <c r="U258" s="226">
        <v>0</v>
      </c>
      <c r="V258" s="226">
        <f>ROUND(E258*U258,2)</f>
        <v>0</v>
      </c>
      <c r="W258" s="226"/>
      <c r="X258" s="226" t="s">
        <v>498</v>
      </c>
      <c r="Y258" s="226" t="s">
        <v>151</v>
      </c>
      <c r="Z258" s="215"/>
      <c r="AA258" s="215"/>
      <c r="AB258" s="215"/>
      <c r="AC258" s="215"/>
      <c r="AD258" s="215"/>
      <c r="AE258" s="215"/>
      <c r="AF258" s="215"/>
      <c r="AG258" s="215" t="s">
        <v>499</v>
      </c>
      <c r="AH258" s="215"/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  <c r="BG258" s="215"/>
      <c r="BH258" s="215"/>
    </row>
    <row r="259" spans="1:60" outlineLevel="1" x14ac:dyDescent="0.25">
      <c r="A259" s="248">
        <v>114</v>
      </c>
      <c r="B259" s="249" t="s">
        <v>500</v>
      </c>
      <c r="C259" s="265" t="s">
        <v>501</v>
      </c>
      <c r="D259" s="250" t="s">
        <v>497</v>
      </c>
      <c r="E259" s="251">
        <v>1</v>
      </c>
      <c r="F259" s="252"/>
      <c r="G259" s="253">
        <f>ROUND(E259*F259,2)</f>
        <v>0</v>
      </c>
      <c r="H259" s="252"/>
      <c r="I259" s="253">
        <f>ROUND(E259*H259,2)</f>
        <v>0</v>
      </c>
      <c r="J259" s="252"/>
      <c r="K259" s="253">
        <f>ROUND(E259*J259,2)</f>
        <v>0</v>
      </c>
      <c r="L259" s="253">
        <v>21</v>
      </c>
      <c r="M259" s="253">
        <f>G259*(1+L259/100)</f>
        <v>0</v>
      </c>
      <c r="N259" s="251">
        <v>0</v>
      </c>
      <c r="O259" s="251">
        <f>ROUND(E259*N259,2)</f>
        <v>0</v>
      </c>
      <c r="P259" s="251">
        <v>0</v>
      </c>
      <c r="Q259" s="251">
        <f>ROUND(E259*P259,2)</f>
        <v>0</v>
      </c>
      <c r="R259" s="253"/>
      <c r="S259" s="253" t="s">
        <v>149</v>
      </c>
      <c r="T259" s="254" t="s">
        <v>218</v>
      </c>
      <c r="U259" s="226">
        <v>0</v>
      </c>
      <c r="V259" s="226">
        <f>ROUND(E259*U259,2)</f>
        <v>0</v>
      </c>
      <c r="W259" s="226"/>
      <c r="X259" s="226" t="s">
        <v>498</v>
      </c>
      <c r="Y259" s="226" t="s">
        <v>151</v>
      </c>
      <c r="Z259" s="215"/>
      <c r="AA259" s="215"/>
      <c r="AB259" s="215"/>
      <c r="AC259" s="215"/>
      <c r="AD259" s="215"/>
      <c r="AE259" s="215"/>
      <c r="AF259" s="215"/>
      <c r="AG259" s="215" t="s">
        <v>499</v>
      </c>
      <c r="AH259" s="215"/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</row>
    <row r="260" spans="1:60" outlineLevel="1" x14ac:dyDescent="0.25">
      <c r="A260" s="248">
        <v>115</v>
      </c>
      <c r="B260" s="249" t="s">
        <v>502</v>
      </c>
      <c r="C260" s="265" t="s">
        <v>503</v>
      </c>
      <c r="D260" s="250" t="s">
        <v>497</v>
      </c>
      <c r="E260" s="251">
        <v>1</v>
      </c>
      <c r="F260" s="252"/>
      <c r="G260" s="253">
        <f>ROUND(E260*F260,2)</f>
        <v>0</v>
      </c>
      <c r="H260" s="252"/>
      <c r="I260" s="253">
        <f>ROUND(E260*H260,2)</f>
        <v>0</v>
      </c>
      <c r="J260" s="252"/>
      <c r="K260" s="253">
        <f>ROUND(E260*J260,2)</f>
        <v>0</v>
      </c>
      <c r="L260" s="253">
        <v>21</v>
      </c>
      <c r="M260" s="253">
        <f>G260*(1+L260/100)</f>
        <v>0</v>
      </c>
      <c r="N260" s="251">
        <v>0</v>
      </c>
      <c r="O260" s="251">
        <f>ROUND(E260*N260,2)</f>
        <v>0</v>
      </c>
      <c r="P260" s="251">
        <v>0</v>
      </c>
      <c r="Q260" s="251">
        <f>ROUND(E260*P260,2)</f>
        <v>0</v>
      </c>
      <c r="R260" s="253"/>
      <c r="S260" s="253" t="s">
        <v>149</v>
      </c>
      <c r="T260" s="254" t="s">
        <v>218</v>
      </c>
      <c r="U260" s="226">
        <v>0</v>
      </c>
      <c r="V260" s="226">
        <f>ROUND(E260*U260,2)</f>
        <v>0</v>
      </c>
      <c r="W260" s="226"/>
      <c r="X260" s="226" t="s">
        <v>498</v>
      </c>
      <c r="Y260" s="226" t="s">
        <v>151</v>
      </c>
      <c r="Z260" s="215"/>
      <c r="AA260" s="215"/>
      <c r="AB260" s="215"/>
      <c r="AC260" s="215"/>
      <c r="AD260" s="215"/>
      <c r="AE260" s="215"/>
      <c r="AF260" s="215"/>
      <c r="AG260" s="215" t="s">
        <v>499</v>
      </c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5"/>
      <c r="AT260" s="215"/>
      <c r="AU260" s="215"/>
      <c r="AV260" s="215"/>
      <c r="AW260" s="215"/>
      <c r="AX260" s="215"/>
      <c r="AY260" s="215"/>
      <c r="AZ260" s="215"/>
      <c r="BA260" s="215"/>
      <c r="BB260" s="215"/>
      <c r="BC260" s="215"/>
      <c r="BD260" s="215"/>
      <c r="BE260" s="215"/>
      <c r="BF260" s="215"/>
      <c r="BG260" s="215"/>
      <c r="BH260" s="215"/>
    </row>
    <row r="261" spans="1:60" outlineLevel="1" x14ac:dyDescent="0.25">
      <c r="A261" s="248">
        <v>116</v>
      </c>
      <c r="B261" s="249" t="s">
        <v>504</v>
      </c>
      <c r="C261" s="265" t="s">
        <v>505</v>
      </c>
      <c r="D261" s="250" t="s">
        <v>497</v>
      </c>
      <c r="E261" s="251">
        <v>1</v>
      </c>
      <c r="F261" s="252"/>
      <c r="G261" s="253">
        <f>ROUND(E261*F261,2)</f>
        <v>0</v>
      </c>
      <c r="H261" s="252"/>
      <c r="I261" s="253">
        <f>ROUND(E261*H261,2)</f>
        <v>0</v>
      </c>
      <c r="J261" s="252"/>
      <c r="K261" s="253">
        <f>ROUND(E261*J261,2)</f>
        <v>0</v>
      </c>
      <c r="L261" s="253">
        <v>21</v>
      </c>
      <c r="M261" s="253">
        <f>G261*(1+L261/100)</f>
        <v>0</v>
      </c>
      <c r="N261" s="251">
        <v>0</v>
      </c>
      <c r="O261" s="251">
        <f>ROUND(E261*N261,2)</f>
        <v>0</v>
      </c>
      <c r="P261" s="251">
        <v>0</v>
      </c>
      <c r="Q261" s="251">
        <f>ROUND(E261*P261,2)</f>
        <v>0</v>
      </c>
      <c r="R261" s="253"/>
      <c r="S261" s="253" t="s">
        <v>149</v>
      </c>
      <c r="T261" s="254" t="s">
        <v>218</v>
      </c>
      <c r="U261" s="226">
        <v>0</v>
      </c>
      <c r="V261" s="226">
        <f>ROUND(E261*U261,2)</f>
        <v>0</v>
      </c>
      <c r="W261" s="226"/>
      <c r="X261" s="226" t="s">
        <v>498</v>
      </c>
      <c r="Y261" s="226" t="s">
        <v>151</v>
      </c>
      <c r="Z261" s="215"/>
      <c r="AA261" s="215"/>
      <c r="AB261" s="215"/>
      <c r="AC261" s="215"/>
      <c r="AD261" s="215"/>
      <c r="AE261" s="215"/>
      <c r="AF261" s="215"/>
      <c r="AG261" s="215" t="s">
        <v>499</v>
      </c>
      <c r="AH261" s="215"/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  <c r="BG261" s="215"/>
      <c r="BH261" s="215"/>
    </row>
    <row r="262" spans="1:60" outlineLevel="1" x14ac:dyDescent="0.25">
      <c r="A262" s="248">
        <v>117</v>
      </c>
      <c r="B262" s="249" t="s">
        <v>43</v>
      </c>
      <c r="C262" s="265" t="s">
        <v>506</v>
      </c>
      <c r="D262" s="250" t="s">
        <v>355</v>
      </c>
      <c r="E262" s="251">
        <v>1</v>
      </c>
      <c r="F262" s="252"/>
      <c r="G262" s="253">
        <f>ROUND(E262*F262,2)</f>
        <v>0</v>
      </c>
      <c r="H262" s="252"/>
      <c r="I262" s="253">
        <f>ROUND(E262*H262,2)</f>
        <v>0</v>
      </c>
      <c r="J262" s="252"/>
      <c r="K262" s="253">
        <f>ROUND(E262*J262,2)</f>
        <v>0</v>
      </c>
      <c r="L262" s="253">
        <v>21</v>
      </c>
      <c r="M262" s="253">
        <f>G262*(1+L262/100)</f>
        <v>0</v>
      </c>
      <c r="N262" s="251">
        <v>0</v>
      </c>
      <c r="O262" s="251">
        <f>ROUND(E262*N262,2)</f>
        <v>0</v>
      </c>
      <c r="P262" s="251">
        <v>0</v>
      </c>
      <c r="Q262" s="251">
        <f>ROUND(E262*P262,2)</f>
        <v>0</v>
      </c>
      <c r="R262" s="253"/>
      <c r="S262" s="253" t="s">
        <v>251</v>
      </c>
      <c r="T262" s="254" t="s">
        <v>218</v>
      </c>
      <c r="U262" s="226">
        <v>0</v>
      </c>
      <c r="V262" s="226">
        <f>ROUND(E262*U262,2)</f>
        <v>0</v>
      </c>
      <c r="W262" s="226"/>
      <c r="X262" s="226" t="s">
        <v>498</v>
      </c>
      <c r="Y262" s="226" t="s">
        <v>151</v>
      </c>
      <c r="Z262" s="215"/>
      <c r="AA262" s="215"/>
      <c r="AB262" s="215"/>
      <c r="AC262" s="215"/>
      <c r="AD262" s="215"/>
      <c r="AE262" s="215"/>
      <c r="AF262" s="215"/>
      <c r="AG262" s="215" t="s">
        <v>507</v>
      </c>
      <c r="AH262" s="215"/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</row>
    <row r="263" spans="1:60" outlineLevel="1" x14ac:dyDescent="0.25">
      <c r="A263" s="240">
        <v>118</v>
      </c>
      <c r="B263" s="241" t="s">
        <v>508</v>
      </c>
      <c r="C263" s="261" t="s">
        <v>509</v>
      </c>
      <c r="D263" s="242" t="s">
        <v>355</v>
      </c>
      <c r="E263" s="243">
        <v>1</v>
      </c>
      <c r="F263" s="244"/>
      <c r="G263" s="245">
        <f>ROUND(E263*F263,2)</f>
        <v>0</v>
      </c>
      <c r="H263" s="244"/>
      <c r="I263" s="245">
        <f>ROUND(E263*H263,2)</f>
        <v>0</v>
      </c>
      <c r="J263" s="244"/>
      <c r="K263" s="245">
        <f>ROUND(E263*J263,2)</f>
        <v>0</v>
      </c>
      <c r="L263" s="245">
        <v>21</v>
      </c>
      <c r="M263" s="245">
        <f>G263*(1+L263/100)</f>
        <v>0</v>
      </c>
      <c r="N263" s="243">
        <v>0</v>
      </c>
      <c r="O263" s="243">
        <f>ROUND(E263*N263,2)</f>
        <v>0</v>
      </c>
      <c r="P263" s="243">
        <v>0</v>
      </c>
      <c r="Q263" s="243">
        <f>ROUND(E263*P263,2)</f>
        <v>0</v>
      </c>
      <c r="R263" s="245"/>
      <c r="S263" s="245" t="s">
        <v>251</v>
      </c>
      <c r="T263" s="246" t="s">
        <v>218</v>
      </c>
      <c r="U263" s="226">
        <v>0</v>
      </c>
      <c r="V263" s="226">
        <f>ROUND(E263*U263,2)</f>
        <v>0</v>
      </c>
      <c r="W263" s="226"/>
      <c r="X263" s="226" t="s">
        <v>498</v>
      </c>
      <c r="Y263" s="226" t="s">
        <v>151</v>
      </c>
      <c r="Z263" s="215"/>
      <c r="AA263" s="215"/>
      <c r="AB263" s="215"/>
      <c r="AC263" s="215"/>
      <c r="AD263" s="215"/>
      <c r="AE263" s="215"/>
      <c r="AF263" s="215"/>
      <c r="AG263" s="215" t="s">
        <v>507</v>
      </c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</row>
    <row r="264" spans="1:60" x14ac:dyDescent="0.25">
      <c r="A264" s="3"/>
      <c r="B264" s="4"/>
      <c r="C264" s="270"/>
      <c r="D264" s="6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AE264">
        <v>12</v>
      </c>
      <c r="AF264">
        <v>21</v>
      </c>
      <c r="AG264" t="s">
        <v>129</v>
      </c>
    </row>
    <row r="265" spans="1:60" x14ac:dyDescent="0.25">
      <c r="A265" s="218"/>
      <c r="B265" s="219" t="s">
        <v>29</v>
      </c>
      <c r="C265" s="271"/>
      <c r="D265" s="220"/>
      <c r="E265" s="221"/>
      <c r="F265" s="221"/>
      <c r="G265" s="239">
        <f>G8+G36+G46+G48+G55+G62+G76+G80+G84+G88+G113+G116+G134+G150+G157+G169+G179+G183+G190+G206+G214+G225+G234+G240+G246+G250+G257</f>
        <v>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AE265">
        <f>SUMIF(L7:L263,AE264,G7:G263)</f>
        <v>0</v>
      </c>
      <c r="AF265">
        <f>SUMIF(L7:L263,AF264,G7:G263)</f>
        <v>0</v>
      </c>
      <c r="AG265" t="s">
        <v>510</v>
      </c>
    </row>
    <row r="266" spans="1:60" x14ac:dyDescent="0.25">
      <c r="C266" s="272"/>
      <c r="D266" s="10"/>
      <c r="AG266" t="s">
        <v>511</v>
      </c>
    </row>
    <row r="267" spans="1:60" x14ac:dyDescent="0.25">
      <c r="D267" s="10"/>
    </row>
    <row r="268" spans="1:60" x14ac:dyDescent="0.25">
      <c r="D268" s="10"/>
    </row>
    <row r="269" spans="1:60" x14ac:dyDescent="0.25">
      <c r="D269" s="10"/>
    </row>
    <row r="270" spans="1:60" x14ac:dyDescent="0.25">
      <c r="D270" s="10"/>
    </row>
    <row r="271" spans="1:60" x14ac:dyDescent="0.25">
      <c r="D271" s="10"/>
    </row>
    <row r="272" spans="1:60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HSfgwTIgokrW+xmMtdHq/MTL3SdcCeMtMozMGGID3H54kjkVQJc3u4cMvRJlgcX2GE4EBKU40U++i+g9iFbB4g==" saltValue="8K1dpMBzYbYv+1dPBlhiqg==" spinCount="100000" sheet="1" formatRows="0"/>
  <mergeCells count="35">
    <mergeCell ref="C209:G209"/>
    <mergeCell ref="C213:G213"/>
    <mergeCell ref="C224:G224"/>
    <mergeCell ref="C227:G227"/>
    <mergeCell ref="C233:G233"/>
    <mergeCell ref="C156:G156"/>
    <mergeCell ref="C168:G168"/>
    <mergeCell ref="C182:G182"/>
    <mergeCell ref="C185:G185"/>
    <mergeCell ref="C189:G189"/>
    <mergeCell ref="C205:G205"/>
    <mergeCell ref="C107:G107"/>
    <mergeCell ref="C109:G109"/>
    <mergeCell ref="C115:G115"/>
    <mergeCell ref="C133:G133"/>
    <mergeCell ref="C149:G149"/>
    <mergeCell ref="C152:G152"/>
    <mergeCell ref="C59:G59"/>
    <mergeCell ref="C64:G64"/>
    <mergeCell ref="C68:G68"/>
    <mergeCell ref="C72:G72"/>
    <mergeCell ref="C90:G90"/>
    <mergeCell ref="C106:G106"/>
    <mergeCell ref="C20:G20"/>
    <mergeCell ref="C23:G23"/>
    <mergeCell ref="C25:G25"/>
    <mergeCell ref="C29:G29"/>
    <mergeCell ref="C38:G38"/>
    <mergeCell ref="C57:G57"/>
    <mergeCell ref="A1:G1"/>
    <mergeCell ref="C2:G2"/>
    <mergeCell ref="C3:G3"/>
    <mergeCell ref="C4:G4"/>
    <mergeCell ref="C10:G10"/>
    <mergeCell ref="C18:G1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Bartolšicová</dc:creator>
  <cp:lastModifiedBy>Laura Bartolšicová</cp:lastModifiedBy>
  <cp:lastPrinted>2019-03-19T12:27:02Z</cp:lastPrinted>
  <dcterms:created xsi:type="dcterms:W3CDTF">2009-04-08T07:15:50Z</dcterms:created>
  <dcterms:modified xsi:type="dcterms:W3CDTF">2024-04-22T17:45:11Z</dcterms:modified>
</cp:coreProperties>
</file>