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/>
  <mc:AlternateContent xmlns:mc="http://schemas.openxmlformats.org/markup-compatibility/2006">
    <mc:Choice Requires="x15">
      <x15ac:absPath xmlns:x15ac="http://schemas.microsoft.com/office/spreadsheetml/2010/11/ac" url="T:\31-100 Prodin\VÝROBA\2020\144_Bezpečné přecházení Nouzov\6_DIGI\DUR+DSP+PDPS\"/>
    </mc:Choice>
  </mc:AlternateContent>
  <xr:revisionPtr revIDLastSave="0" documentId="13_ncr:1_{42A5F697-0DBA-4C9C-86A2-B3B05961B9A6}" xr6:coauthVersionLast="47" xr6:coauthVersionMax="47" xr10:uidLastSave="{00000000-0000-0000-0000-000000000000}"/>
  <bookViews>
    <workbookView xWindow="28680" yWindow="-120" windowWidth="29040" windowHeight="15840" tabRatio="898" activeTab="1" xr2:uid="{00000000-000D-0000-FFFF-FFFF00000000}"/>
  </bookViews>
  <sheets>
    <sheet name="Kryci_list" sheetId="1" r:id="rId1"/>
    <sheet name="Rekap_SO401" sheetId="16" r:id="rId2"/>
    <sheet name="Rozpocet_polozky_SO401" sheetId="15" r:id="rId3"/>
    <sheet name="Vedlejsi_Ostatni_SO401" sheetId="21" r:id="rId4"/>
  </sheets>
  <definedNames>
    <definedName name="Excel_BuiltIn_Print_Titles_2" localSheetId="3">#REF!</definedName>
    <definedName name="Excel_BuiltIn_Print_Titles_2">#REF!</definedName>
    <definedName name="Excel_BuiltIn_Print_Titles_2_1" localSheetId="3">#REF!</definedName>
    <definedName name="Excel_BuiltIn_Print_Titles_2_1">#REF!</definedName>
    <definedName name="kkkk">#REF!</definedName>
    <definedName name="_xlnm.Print_Area" localSheetId="0">Kryci_list!$A$1:$I$19</definedName>
    <definedName name="_xlnm.Print_Area" localSheetId="2">Rozpocet_polozky_SO401!$A$1:$G$85</definedName>
    <definedName name="Print_Titles">NA()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7" i="15" l="1"/>
  <c r="G43" i="15"/>
  <c r="G30" i="15"/>
  <c r="G70" i="15"/>
  <c r="G69" i="15"/>
  <c r="G22" i="15" l="1"/>
  <c r="G21" i="15"/>
  <c r="G20" i="15"/>
  <c r="G19" i="15"/>
  <c r="G83" i="15" l="1"/>
  <c r="G82" i="15"/>
  <c r="G81" i="15"/>
  <c r="G55" i="15"/>
  <c r="G35" i="15"/>
  <c r="G80" i="15" l="1"/>
  <c r="J13" i="16" s="1"/>
  <c r="G12" i="15" l="1"/>
  <c r="G18" i="15" l="1"/>
  <c r="G17" i="15"/>
  <c r="G46" i="15" l="1"/>
  <c r="G45" i="15"/>
  <c r="G31" i="15"/>
  <c r="G59" i="15"/>
  <c r="G58" i="15"/>
  <c r="G76" i="15"/>
  <c r="G75" i="15"/>
  <c r="G68" i="15"/>
  <c r="G65" i="15"/>
  <c r="G13" i="15" l="1"/>
  <c r="G60" i="15" l="1"/>
  <c r="G66" i="15" l="1"/>
  <c r="G25" i="15"/>
  <c r="G67" i="15"/>
  <c r="G79" i="15" l="1"/>
  <c r="G12" i="21" l="1"/>
  <c r="G5" i="15" l="1"/>
  <c r="J6" i="16" s="1"/>
  <c r="G86" i="15"/>
  <c r="G27" i="15" l="1"/>
  <c r="G64" i="15" l="1"/>
  <c r="G51" i="15" l="1"/>
  <c r="G11" i="15" l="1"/>
  <c r="G10" i="15"/>
  <c r="G9" i="15"/>
  <c r="G8" i="15" l="1"/>
  <c r="G19" i="21"/>
  <c r="G18" i="21"/>
  <c r="G17" i="21"/>
  <c r="G7" i="21" l="1"/>
  <c r="G6" i="21"/>
  <c r="G72" i="15"/>
  <c r="G42" i="15"/>
  <c r="G34" i="15"/>
  <c r="G40" i="15"/>
  <c r="G28" i="15"/>
  <c r="G23" i="15"/>
  <c r="G24" i="15"/>
  <c r="G16" i="21"/>
  <c r="G8" i="21" s="1"/>
  <c r="G5" i="21" l="1"/>
  <c r="I11" i="1" s="1"/>
  <c r="G16" i="15"/>
  <c r="G15" i="15"/>
  <c r="G14" i="15" l="1"/>
  <c r="G39" i="15" l="1"/>
  <c r="G29" i="15"/>
  <c r="G26" i="15" s="1"/>
  <c r="G38" i="15"/>
  <c r="G33" i="15"/>
  <c r="G57" i="15" l="1"/>
  <c r="G37" i="15"/>
  <c r="G36" i="15"/>
  <c r="G32" i="15" l="1"/>
  <c r="G7" i="15" s="1"/>
  <c r="G74" i="15"/>
  <c r="J9" i="16" l="1"/>
  <c r="A2" i="21"/>
  <c r="F3" i="16"/>
  <c r="A2" i="15" s="1"/>
  <c r="F2" i="16"/>
  <c r="G49" i="15" l="1"/>
  <c r="A1" i="21" l="1"/>
  <c r="G61" i="15" l="1"/>
  <c r="G52" i="15"/>
  <c r="G77" i="15"/>
  <c r="G62" i="15"/>
  <c r="G53" i="15"/>
  <c r="G48" i="15"/>
  <c r="G44" i="15"/>
  <c r="I7" i="16"/>
  <c r="J7" i="16" s="1"/>
  <c r="G56" i="15" l="1"/>
  <c r="G85" i="15"/>
  <c r="G84" i="15" s="1"/>
  <c r="I8" i="16"/>
  <c r="J8" i="16" s="1"/>
  <c r="J17" i="16" s="1"/>
  <c r="J19" i="16" l="1"/>
  <c r="G54" i="15"/>
  <c r="G50" i="15"/>
  <c r="G41" i="15" l="1"/>
  <c r="J12" i="16" s="1"/>
  <c r="G73" i="15"/>
  <c r="I10" i="16"/>
  <c r="J10" i="16" s="1"/>
  <c r="I15" i="16" l="1"/>
  <c r="J15" i="16" s="1"/>
  <c r="G78" i="15"/>
  <c r="G63" i="15" s="1"/>
  <c r="J14" i="16" l="1"/>
  <c r="I16" i="16" s="1"/>
  <c r="J16" i="16" s="1"/>
  <c r="J11" i="16"/>
  <c r="J18" i="16" l="1"/>
  <c r="J20" i="16" s="1"/>
  <c r="I10" i="1" s="1"/>
  <c r="I13" i="1" l="1"/>
  <c r="I14" i="1" s="1"/>
</calcChain>
</file>

<file path=xl/sharedStrings.xml><?xml version="1.0" encoding="utf-8"?>
<sst xmlns="http://schemas.openxmlformats.org/spreadsheetml/2006/main" count="317" uniqueCount="235">
  <si>
    <t>Zadavatel:</t>
  </si>
  <si>
    <t>Cena</t>
  </si>
  <si>
    <t>Položkový soupis prací a dodávek</t>
  </si>
  <si>
    <t>p.č.</t>
  </si>
  <si>
    <t>popis položky</t>
  </si>
  <si>
    <t>mj.</t>
  </si>
  <si>
    <t>množství</t>
  </si>
  <si>
    <t>cena/mj.</t>
  </si>
  <si>
    <t>Vedlejší náklady</t>
  </si>
  <si>
    <t>Ostatní náklady</t>
  </si>
  <si>
    <t>ks</t>
  </si>
  <si>
    <t>%</t>
  </si>
  <si>
    <t>základ</t>
  </si>
  <si>
    <t>cena /Kč/</t>
  </si>
  <si>
    <t>dodávky zařízení</t>
  </si>
  <si>
    <t>doprava dodávek</t>
  </si>
  <si>
    <t>přesun dodávek</t>
  </si>
  <si>
    <t>materiál elektromontážní</t>
  </si>
  <si>
    <t>materiál podružný</t>
  </si>
  <si>
    <t>materiál zemní</t>
  </si>
  <si>
    <t>elektromontáže</t>
  </si>
  <si>
    <t>demontáže</t>
  </si>
  <si>
    <t>zemní práce</t>
  </si>
  <si>
    <t>PPV pro elektromontáže</t>
  </si>
  <si>
    <t>PPV pro zemní práce</t>
  </si>
  <si>
    <t>dodávky celkem</t>
  </si>
  <si>
    <t>NÁKLADY celkem</t>
  </si>
  <si>
    <t>Dodávky zařízení</t>
  </si>
  <si>
    <t>m</t>
  </si>
  <si>
    <t>Elektromontáže</t>
  </si>
  <si>
    <t>hod</t>
  </si>
  <si>
    <t>kpl</t>
  </si>
  <si>
    <t>m3</t>
  </si>
  <si>
    <t>Zařízení staveniště</t>
  </si>
  <si>
    <t>Provozní vlivy</t>
  </si>
  <si>
    <t>Název akce:</t>
  </si>
  <si>
    <t>Výkaz výměr (rozpočet)</t>
  </si>
  <si>
    <t>Fólie výstražná - pokládka</t>
  </si>
  <si>
    <t>kg</t>
  </si>
  <si>
    <t>Fólie výstražná s identifikačním potiskem</t>
  </si>
  <si>
    <t>Ruční zához výkopu kolem základu s využitím štěrku, písku a výkopku</t>
  </si>
  <si>
    <t>Zemní materiál</t>
  </si>
  <si>
    <t>Zemní práce</t>
  </si>
  <si>
    <t>Rekapitulace stavebních objektů</t>
  </si>
  <si>
    <t>Písek kopaný do kabelového lože, dosypávky</t>
  </si>
  <si>
    <t>Výkaz výměr, slouží pro potřeby dodavatelského ocenění stavby. Uchazeč si je vědom, že kontrola výměr je součástí zadávacích podmínek. Všechny konstrukce a zařízení jsou oceňovány a dodávány kompletní a plně funkční, na případné nedostatky uchazeč upozorní, finančně je docení a zahrne do nabídky stavby v samostatné příloze.</t>
  </si>
  <si>
    <t>Revize</t>
  </si>
  <si>
    <t>Ohebná dvouplášťová korugovaná chránička D50mm, mech. odol. 450N/20cm</t>
  </si>
  <si>
    <t>Celkem cena za dílo (bez DPH)</t>
  </si>
  <si>
    <t>Asfaltová hmota na ochranu zemních spojů FeZn prvků</t>
  </si>
  <si>
    <t>Celkem</t>
  </si>
  <si>
    <t>OPV10/3 + 3xPV10 16AgG (do rozvaděče RO)</t>
  </si>
  <si>
    <t>Odpojení starých a zapojení nových kabelů na OPV v rozvaděči RVO včetně vytažení a zatažení</t>
  </si>
  <si>
    <t>Projekční návrhy lze provádět pouze s konkrétními výrobky s konkrétními vlastnostmi. Je-li v názvu položky uvedena obchodní značka jakéhokoliv materiálu, výrobku nebo technologie, má tento název pouze informativní charakter. Pro ocenění a následnou realizaci je možné použít jiný materiál, výrobek nebo technologii se srovnatelnými nebo lepšími užitnými vlastnostmi, které odpovídají požadavkům dokumentace. Změny podléhají odsouhlasení investorem a projektantem.</t>
  </si>
  <si>
    <t>Drát FeZn, D10mm, izolovaný</t>
  </si>
  <si>
    <t>kmpl</t>
  </si>
  <si>
    <t>materiál + výkony celkem</t>
  </si>
  <si>
    <t>;</t>
  </si>
  <si>
    <t>2.1.</t>
  </si>
  <si>
    <t>2.2.</t>
  </si>
  <si>
    <t>SVÍTIDLA</t>
  </si>
  <si>
    <t>PODPĚRNÉ KONSTRUKČNÍ PRVKY</t>
  </si>
  <si>
    <t>2.2.1.</t>
  </si>
  <si>
    <t>2.2.2.</t>
  </si>
  <si>
    <t>2.3.</t>
  </si>
  <si>
    <t>2.4.</t>
  </si>
  <si>
    <t>UZEMŇOVACÍ SOUSTAVA</t>
  </si>
  <si>
    <t>Rekapitulace objektu SO 401</t>
  </si>
  <si>
    <t>ZŽ bužírka</t>
  </si>
  <si>
    <t>Recyklační poplatek za svítidlo</t>
  </si>
  <si>
    <t>2.1.1.</t>
  </si>
  <si>
    <t>2.1.2.</t>
  </si>
  <si>
    <t>2.1.3.</t>
  </si>
  <si>
    <t>2.2.3.</t>
  </si>
  <si>
    <t>2.2.4.</t>
  </si>
  <si>
    <t>2.2.5.</t>
  </si>
  <si>
    <t>2.2.6.</t>
  </si>
  <si>
    <t>Montáž výložníku na stožár</t>
  </si>
  <si>
    <t>Montáž štítků na stožáry</t>
  </si>
  <si>
    <t>Soupis vedlejších a ostatních nákladů k SO.401</t>
  </si>
  <si>
    <t>Odvoz zeminy do 10 km vč. nakládky, vč. poplatku za skládku</t>
  </si>
  <si>
    <t>2.3.1.</t>
  </si>
  <si>
    <t>2.3.4.</t>
  </si>
  <si>
    <t>2.3.2.</t>
  </si>
  <si>
    <t>2.3.3.</t>
  </si>
  <si>
    <t>2.4.1.</t>
  </si>
  <si>
    <t>2.4.2.</t>
  </si>
  <si>
    <t>2.4.3.</t>
  </si>
  <si>
    <t>2.4.4.</t>
  </si>
  <si>
    <t>2.4.5.</t>
  </si>
  <si>
    <t>2.4.6.</t>
  </si>
  <si>
    <t>2.4.7.</t>
  </si>
  <si>
    <t>3.1.</t>
  </si>
  <si>
    <t>3.2.</t>
  </si>
  <si>
    <t>3.3.</t>
  </si>
  <si>
    <t>3.4.</t>
  </si>
  <si>
    <t>3.5.</t>
  </si>
  <si>
    <t>3.7.</t>
  </si>
  <si>
    <t>3.8.</t>
  </si>
  <si>
    <t>3.9.</t>
  </si>
  <si>
    <t>3.10.</t>
  </si>
  <si>
    <t>3.11.</t>
  </si>
  <si>
    <t>3.12.</t>
  </si>
  <si>
    <t>4.1.</t>
  </si>
  <si>
    <t>4.2.</t>
  </si>
  <si>
    <t>4.3.</t>
  </si>
  <si>
    <t>4.5.</t>
  </si>
  <si>
    <t>4.6.</t>
  </si>
  <si>
    <t>5.1.</t>
  </si>
  <si>
    <t>5.2.</t>
  </si>
  <si>
    <t>5.6.</t>
  </si>
  <si>
    <t>5.3.</t>
  </si>
  <si>
    <t>5.7.</t>
  </si>
  <si>
    <t>5.4.</t>
  </si>
  <si>
    <t>5.5.</t>
  </si>
  <si>
    <t>5.12.</t>
  </si>
  <si>
    <t>5.13.</t>
  </si>
  <si>
    <t>5.14.</t>
  </si>
  <si>
    <t>5.15.</t>
  </si>
  <si>
    <t>7.1.</t>
  </si>
  <si>
    <t>7.2.</t>
  </si>
  <si>
    <t>celkem</t>
  </si>
  <si>
    <t>8.1.</t>
  </si>
  <si>
    <t>8.2.</t>
  </si>
  <si>
    <t>9.1.</t>
  </si>
  <si>
    <t>9.2.</t>
  </si>
  <si>
    <t>9.3.</t>
  </si>
  <si>
    <t>9.4.</t>
  </si>
  <si>
    <t>9.5.</t>
  </si>
  <si>
    <t>9.6.</t>
  </si>
  <si>
    <t>9.7.</t>
  </si>
  <si>
    <t>9.8.</t>
  </si>
  <si>
    <t>9.9.</t>
  </si>
  <si>
    <t>9.10.</t>
  </si>
  <si>
    <t>9.11.</t>
  </si>
  <si>
    <t>Materiál elektromontážní</t>
  </si>
  <si>
    <t>Přesuny hmot</t>
  </si>
  <si>
    <t>Svorka/oko pro připojení zemnícího drátu ke stožáru</t>
  </si>
  <si>
    <t>Montáž svítidla včetně protažení a zapojení svodového kabelu</t>
  </si>
  <si>
    <t>Kabel 5x1,5mm2 nebo 3x1,5mm2 , uloženo volně ve stožáru</t>
  </si>
  <si>
    <t>DIO, DIR - řešeno generálně</t>
  </si>
  <si>
    <t>Vytýčení stávajících sítí  - řešeno generálně</t>
  </si>
  <si>
    <t>Geodetické vytyčení před zahájením stavby  - řešeno generálně</t>
  </si>
  <si>
    <t>Dočasné zábory, skládkovné  - řešeno generálně</t>
  </si>
  <si>
    <t>Dočasné dopravní značení  - řešeno generálně</t>
  </si>
  <si>
    <t>TDI - řešeno generálně</t>
  </si>
  <si>
    <t>Autorský dozor (SO 401)</t>
  </si>
  <si>
    <t>Dokumentace skutečného provedení  (SO 401)</t>
  </si>
  <si>
    <t>Geodetické zaměření skutečného stavu  (SO 401)</t>
  </si>
  <si>
    <t>Ostatní inženýrská činnost zhotovitele  (SO 401)</t>
  </si>
  <si>
    <t>Zapojení kabelu CYKY-J 5x1,5mm2 nebo 3x1,5mm2 do svorkovnice</t>
  </si>
  <si>
    <t>Podpěrky pro uložení zemnící pásky</t>
  </si>
  <si>
    <t>5.8.</t>
  </si>
  <si>
    <t>5.11.</t>
  </si>
  <si>
    <t>2.1.5.</t>
  </si>
  <si>
    <t>Montážní plošina MP12 do 12m výšky, včetně dopravy</t>
  </si>
  <si>
    <t>Zábrany</t>
  </si>
  <si>
    <t>2.2.7.</t>
  </si>
  <si>
    <t>Demontáže</t>
  </si>
  <si>
    <t>Výkop kabelové rýhy (volný terén) š.35cm /h.80cm/tř. 3 (50% ruční), plus drážku pro zemnící pásku</t>
  </si>
  <si>
    <t>KABELY A PŘÍSTROJE</t>
  </si>
  <si>
    <t>Instalace a napojení zemnícího drátu FeZn 10 (úplná montáž) mezi stožár a zemnící pásku, vč. zž bužírky</t>
  </si>
  <si>
    <t>Zához kabelové rýhy ručně 35x80cm, vč. pískového lože 20 cm, vč. hutnění</t>
  </si>
  <si>
    <t>6.1.</t>
  </si>
  <si>
    <t>Demontáž stáv. svítidla vč. recyklace</t>
  </si>
  <si>
    <t>Demontáž stáv. zemního kabelu vč. uzemnění (pouze v místě výkopu, i v rámci ostatních stavebních objektů)</t>
  </si>
  <si>
    <t>bm</t>
  </si>
  <si>
    <t>Zemnící páska nebo drát, úplná montáž</t>
  </si>
  <si>
    <t>Kabel AYKY 4x16mm2 750V</t>
  </si>
  <si>
    <t>2.1.4.</t>
  </si>
  <si>
    <t>2.3.5.</t>
  </si>
  <si>
    <t>Zemnící páska FeZn 30x4</t>
  </si>
  <si>
    <t>Drát FeZn, D10mm</t>
  </si>
  <si>
    <t>2.4.8.</t>
  </si>
  <si>
    <t>3.6.</t>
  </si>
  <si>
    <t>3.13.</t>
  </si>
  <si>
    <t>3.14.</t>
  </si>
  <si>
    <t>4.4.</t>
  </si>
  <si>
    <t>5.9.</t>
  </si>
  <si>
    <t>5.10.</t>
  </si>
  <si>
    <t xml:space="preserve"> -  </t>
  </si>
  <si>
    <t>6.2.</t>
  </si>
  <si>
    <t>6.3.</t>
  </si>
  <si>
    <t>Manipulační technika a zábrany</t>
  </si>
  <si>
    <t>manipulační technika</t>
  </si>
  <si>
    <t>BEZPEČNÉ PŘECHÁZENÍ PŘES I/32, NOUZOV</t>
  </si>
  <si>
    <t>Obec Chotěšice</t>
  </si>
  <si>
    <t>Objekt SO.401 - Veřejné osvětlení</t>
  </si>
  <si>
    <t>SO 401</t>
  </si>
  <si>
    <t>Svítidlo LED silniční  dle světelných výpočtů, 4000K,  optika 1, sv. tok min 11233lm, CLO, max. 104W, SPD Typ3 10kA, autonomní stmívání dle TZ</t>
  </si>
  <si>
    <t>Svítidlo LED silniční  dle světelných výpočtů, 4000K,  optika 1, sv. tok min 6382lm, CLO, max. 51W, SPD Typ3 10kA, bez stmívání</t>
  </si>
  <si>
    <t>Svítidlo LED přechodové  dle světelných výpočtů, 5700K,  optika přechodová, sv. tok min 12229lm, CLO, max. 94W,  SPD Typ3 10kA, autonomní stmívání dle TZ</t>
  </si>
  <si>
    <t>Stožár třístupňový silniční 159/108/89 nadz. výšky 8.2m (výška svítidla 10) pro obloukový výložník (řádek 2.2.2. až 2.2.4.),  žárově zinkovaný,  ochranná plastová manžeta v místě vetknutí, pro dimenzování uvažovat hmotnost svítidla 15 kg a součinitel aerodynamického odporu CxS 0.1 m2</t>
  </si>
  <si>
    <t>Výložník obloukový 1.8 x 2.5 m - 5°, žárově zinkovaný, pro dimenzování uvažovat hmotnost svítidla 15 kg a součinitel aerodynamického odporu CxS 0.1 m2</t>
  </si>
  <si>
    <t>Výložník obloukový 1.8 x 1.5 m - 5°, žárově zinkovaný, pro dimenzování uvažovat hmotnost svítidla 15 kg a součinitel aerodynamického odporu CxS 0.1 m2</t>
  </si>
  <si>
    <t>Výložník obloukový 1.8 x 1 m - 5°, žárově zinkovaný, pro dimenzování uvažovat hmotnost svítidla 15 kg a součinitel aerodynamického odporu CxS 0.1 m2</t>
  </si>
  <si>
    <t>Výložník přímý 0.3m, žárově zinkovaný, pro dimenzování uvažovat hmotnost svítidla 15 kg a součinitel aerodynamického odporu CxS 0.1 m2</t>
  </si>
  <si>
    <t>2.2.8.</t>
  </si>
  <si>
    <t>2.2.9.</t>
  </si>
  <si>
    <t>2.2.10.</t>
  </si>
  <si>
    <t>2.2.11.</t>
  </si>
  <si>
    <t>Stožár třístupňový přechodový 159/108/89 nadz. výšky 7m, s lomeným výložníkem 2.2m (dle D.2.2.4),  žárově zinkovaný,  ochranná plastová manžeta v místě vetknutí, pro dimenzování uvažovat hmotnost svítidla 15 kg a součinitel aerodynamického odporu CxS 0.1 m2</t>
  </si>
  <si>
    <t>Stožár třístupňový přechodový 133/108/89 nadz. výšky 6m, pro přímý výložník (řádek 2.2.7. až 2.2.8.),  žárově zinkovaný,  ochranná plastová manžeta v místě vetknutí, pro dimenzování uvažovat hmotnost svítidla 15 kg a součinitel aerodynamického odporu CxS 0.1 m2</t>
  </si>
  <si>
    <t>Výložník přímý 1.4m, žárově zinkovaný, pro dimenzování uvažovat hmotnost svítidla 15 kg a součinitel aerodynamického odporu CxS 0.1 m2</t>
  </si>
  <si>
    <t>Dokop kabelové rýhy (pod novými chodníky) š.35cm /h.30cm/ třída zeminy 3 (50% ruční), plus drážku pro zemnící pásku</t>
  </si>
  <si>
    <t>Sejmutí drnu</t>
  </si>
  <si>
    <t>m2</t>
  </si>
  <si>
    <t>Neřízený protlak pro chráničku D110</t>
  </si>
  <si>
    <t>Zához kabelové rýhy ručně 35x30cm, vč. pískového lože 20 cm, vč. hutnění</t>
  </si>
  <si>
    <t>Zřízení nebo obnova ostatních povrchů, vč. travnatého, jsou obsaženy v rozpočtu jiného stavebního objektu</t>
  </si>
  <si>
    <t>Položení drnu + osetí novým travním semenem</t>
  </si>
  <si>
    <t>Výkop jámy (pro nový stožár, odahalení stáv. základu, startovací a cílová jáma) - ručně</t>
  </si>
  <si>
    <t>Zhotovení pouzdrového stožárového základu 1000x1000x1700 mm</t>
  </si>
  <si>
    <t>Zhotovení pouzdrového stožárového základu 800x800x1700 mm</t>
  </si>
  <si>
    <t>Zhotovení pouzdrového stožárového základu 700x700x1500 mm</t>
  </si>
  <si>
    <t>Materiál pro vytvoření pouzdrového stožárového základu 1000x1000x1700 mm, vč. betonu</t>
  </si>
  <si>
    <t>Materiál pro vytvoření pouzdrovéh stožárového základu 800x800x1700 mm, vč. betonu</t>
  </si>
  <si>
    <t>Demontáž stáv. stožáru vč. betonového základu vč. recyklace</t>
  </si>
  <si>
    <t>Materiál pro vytvoření pouzdrového stožárového základu 700x700x1500 mm, vč. betonu</t>
  </si>
  <si>
    <t>Kabel CYKY-J 3x1.5mm2 750V</t>
  </si>
  <si>
    <t>Smršťovací kabelová záklopka - ukončení zemních kabelů AYKY 4x16</t>
  </si>
  <si>
    <t>Usazení vetknutého stožáru nadz. výšky 8.2m, včetně dokončovacích prací, včetně zatažení kabelů</t>
  </si>
  <si>
    <t>Usazení vetknutého přechodového stožáru nadz. výšky do 7 m, včetně dokončovacích prací , včetně zatažení kabelů</t>
  </si>
  <si>
    <t>Montáž svorkovnice včetně ukončení (kabelová koncovka - ve stávajícím stožáru pouze na nový kabel) a zapojení zemních kabelů (vodičů)</t>
  </si>
  <si>
    <t>Propojení kov. konstrukce přístřešku s uzemňovací soustavou (zemnící drát)</t>
  </si>
  <si>
    <t>Kabel AYKY/CYKY do 4x16mm2, uložení do chráničky D50 a do výkopu (chráničky utěsněné)</t>
  </si>
  <si>
    <t>Chránička D110 - protlak (chránička utěsněná)</t>
  </si>
  <si>
    <t>Spojovací svorky uzemnění (v zemni uvažovat 2 na každý spoj)</t>
  </si>
  <si>
    <t>Zatažení kabelu (do stávajícího stožáru)</t>
  </si>
  <si>
    <t>Svorkovnice stožárová průběžná pro 4x6-25mm2, 1x pojistkový nosič vč. pojistky 2A s vyšší zkratovou odolností</t>
  </si>
  <si>
    <t>Svítidlo LED přechodové  dle světelných výpočtů, 4000K,  optika přechodová, sv. tok min 6615lm, CLO, max. 51W,  SPD Typ3 10kA, bez stmívání</t>
  </si>
  <si>
    <t>Označovací štítek stožáru (hliník/nerez) - koordinovat se správcem VO</t>
  </si>
  <si>
    <t>Svorkovnice stožárová odbočná pro  4x6-25mm2, 1x pojistkový nosič vč. pojistky 2A s vyšší zkratovou odolností (z toho svorkovnice 2 do stáv. stožáru)</t>
  </si>
  <si>
    <t>Ohebná dvouplášťová korugovaná chránička D63mm, mech. odol. 450N/20cm (rezerva)</t>
  </si>
  <si>
    <t>Uložení chráničky D63 do výkopu (chráničky utěsněné)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</si>
</sst>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_-* #,##0.00\,_K_?_-;\-* #,##0.00\,_K_?_-;_-* \-??\ _K_?_-;_-@_-"/>
    <numFmt numFmtId="165" formatCode="0000"/>
    <numFmt numFmtId="166" formatCode="000"/>
    <numFmt numFmtId="167" formatCode="000000000"/>
    <numFmt numFmtId="168" formatCode="#,##0.00\ [$Kč-405];[Red]\-#,##0.00\ [$Kč-405]"/>
    <numFmt numFmtId="169" formatCode="0.000;0.000"/>
    <numFmt numFmtId="170" formatCode="0.00;0.00"/>
    <numFmt numFmtId="171" formatCode="#"/>
    <numFmt numFmtId="172" formatCode="0.0"/>
    <numFmt numFmtId="173" formatCode="#,##0\ [$Kč-405];\-#,##0\ [$Kč-405]"/>
    <numFmt numFmtId="174" formatCode="#\ ###\ ##0"/>
    <numFmt numFmtId="175" formatCode="#\ ###\ ##0;#\ ###\ ##0"/>
    <numFmt numFmtId="176" formatCode="#\ ###\ ##0.00"/>
    <numFmt numFmtId="177" formatCode="#,##0\ [$Kč-405];[Red]\-#,##0\ [$Kč-405]"/>
    <numFmt numFmtId="178" formatCode="#,##0.00\ &quot;Kč&quot;"/>
    <numFmt numFmtId="179" formatCode="#,##0.00\ [$Kč-405];\-#,##0.00\ [$Kč-405]"/>
  </numFmts>
  <fonts count="36" x14ac:knownFonts="1">
    <font>
      <sz val="11"/>
      <color indexed="8"/>
      <name val="Arial CE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1"/>
    </font>
    <font>
      <b/>
      <sz val="10"/>
      <name val="Calibri"/>
      <family val="2"/>
      <charset val="1"/>
    </font>
    <font>
      <b/>
      <sz val="16"/>
      <name val="Calibri"/>
      <family val="2"/>
      <charset val="1"/>
    </font>
    <font>
      <b/>
      <sz val="12"/>
      <name val="Calibri"/>
      <family val="2"/>
      <charset val="1"/>
    </font>
    <font>
      <b/>
      <sz val="12"/>
      <name val="Calibri"/>
      <family val="2"/>
      <charset val="238"/>
    </font>
    <font>
      <b/>
      <sz val="11"/>
      <name val="Calibri"/>
      <family val="2"/>
      <charset val="1"/>
    </font>
    <font>
      <sz val="11"/>
      <color indexed="8"/>
      <name val="Calibri"/>
      <family val="2"/>
      <charset val="1"/>
    </font>
    <font>
      <b/>
      <sz val="16"/>
      <name val="Calibri"/>
      <family val="2"/>
      <charset val="238"/>
    </font>
    <font>
      <sz val="16"/>
      <name val="Calibri"/>
      <family val="2"/>
      <charset val="1"/>
    </font>
    <font>
      <sz val="10"/>
      <color indexed="10"/>
      <name val="Calibri"/>
      <family val="2"/>
      <charset val="1"/>
    </font>
    <font>
      <sz val="9"/>
      <name val="Calibri"/>
      <family val="2"/>
      <charset val="1"/>
    </font>
    <font>
      <sz val="10"/>
      <name val="Calibri"/>
      <family val="2"/>
      <charset val="238"/>
    </font>
    <font>
      <sz val="11"/>
      <color indexed="8"/>
      <name val="Calibri"/>
      <family val="2"/>
      <charset val="238"/>
    </font>
    <font>
      <sz val="16"/>
      <name val="Calibri"/>
      <family val="2"/>
      <charset val="238"/>
    </font>
    <font>
      <b/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b/>
      <sz val="9"/>
      <name val="Calibri"/>
      <family val="2"/>
      <charset val="1"/>
    </font>
    <font>
      <sz val="11"/>
      <name val="Calibri"/>
      <family val="2"/>
      <charset val="238"/>
    </font>
    <font>
      <sz val="11"/>
      <name val="Calibri"/>
      <family val="2"/>
      <charset val="1"/>
    </font>
    <font>
      <b/>
      <sz val="14"/>
      <name val="Calibri"/>
      <family val="2"/>
      <charset val="238"/>
    </font>
    <font>
      <b/>
      <sz val="18"/>
      <name val="Calibri"/>
      <family val="2"/>
      <charset val="238"/>
    </font>
    <font>
      <sz val="11"/>
      <color rgb="FFFF0000"/>
      <name val="Calibri"/>
      <family val="2"/>
      <charset val="238"/>
    </font>
    <font>
      <i/>
      <sz val="11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hair">
        <color indexed="8"/>
      </right>
      <top style="medium">
        <color indexed="8"/>
      </top>
      <bottom style="medium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4">
    <xf numFmtId="0" fontId="0" fillId="0" borderId="0"/>
    <xf numFmtId="164" fontId="1" fillId="0" borderId="0" applyFill="0" applyBorder="0" applyAlignment="0" applyProtection="0"/>
    <xf numFmtId="0" fontId="1" fillId="0" borderId="0"/>
    <xf numFmtId="0" fontId="1" fillId="0" borderId="0"/>
  </cellStyleXfs>
  <cellXfs count="287">
    <xf numFmtId="0" fontId="0" fillId="0" borderId="0" xfId="0"/>
    <xf numFmtId="0" fontId="2" fillId="0" borderId="0" xfId="2" applyFont="1"/>
    <xf numFmtId="165" fontId="2" fillId="0" borderId="0" xfId="2" applyNumberFormat="1" applyFont="1"/>
    <xf numFmtId="166" fontId="2" fillId="0" borderId="0" xfId="2" applyNumberFormat="1" applyFont="1"/>
    <xf numFmtId="167" fontId="2" fillId="0" borderId="0" xfId="2" applyNumberFormat="1" applyFont="1"/>
    <xf numFmtId="2" fontId="2" fillId="0" borderId="0" xfId="2" applyNumberFormat="1" applyFont="1"/>
    <xf numFmtId="168" fontId="2" fillId="0" borderId="0" xfId="2" applyNumberFormat="1" applyFont="1"/>
    <xf numFmtId="169" fontId="2" fillId="0" borderId="0" xfId="2" applyNumberFormat="1" applyFont="1"/>
    <xf numFmtId="170" fontId="2" fillId="0" borderId="0" xfId="2" applyNumberFormat="1" applyFont="1"/>
    <xf numFmtId="167" fontId="3" fillId="0" borderId="0" xfId="2" applyNumberFormat="1" applyFont="1"/>
    <xf numFmtId="0" fontId="3" fillId="0" borderId="0" xfId="2" applyFont="1"/>
    <xf numFmtId="0" fontId="5" fillId="0" borderId="0" xfId="2" applyFont="1"/>
    <xf numFmtId="0" fontId="6" fillId="0" borderId="0" xfId="2" applyFont="1"/>
    <xf numFmtId="49" fontId="2" fillId="0" borderId="0" xfId="2" applyNumberFormat="1" applyFont="1"/>
    <xf numFmtId="0" fontId="2" fillId="0" borderId="1" xfId="2" applyFont="1" applyBorder="1" applyAlignment="1">
      <alignment horizontal="right"/>
    </xf>
    <xf numFmtId="0" fontId="2" fillId="0" borderId="2" xfId="2" applyFont="1" applyBorder="1" applyAlignment="1">
      <alignment horizontal="right"/>
    </xf>
    <xf numFmtId="2" fontId="2" fillId="0" borderId="2" xfId="2" applyNumberFormat="1" applyFont="1" applyBorder="1" applyAlignment="1">
      <alignment horizontal="right"/>
    </xf>
    <xf numFmtId="2" fontId="2" fillId="0" borderId="4" xfId="2" applyNumberFormat="1" applyFont="1" applyBorder="1"/>
    <xf numFmtId="171" fontId="2" fillId="0" borderId="0" xfId="2" applyNumberFormat="1" applyFont="1"/>
    <xf numFmtId="172" fontId="2" fillId="0" borderId="0" xfId="2" applyNumberFormat="1" applyFont="1"/>
    <xf numFmtId="173" fontId="2" fillId="0" borderId="0" xfId="2" applyNumberFormat="1" applyFont="1" applyAlignment="1">
      <alignment horizontal="right"/>
    </xf>
    <xf numFmtId="0" fontId="8" fillId="0" borderId="0" xfId="0" applyFont="1"/>
    <xf numFmtId="0" fontId="4" fillId="0" borderId="0" xfId="2" applyFont="1" applyAlignment="1">
      <alignment vertical="center"/>
    </xf>
    <xf numFmtId="172" fontId="10" fillId="0" borderId="0" xfId="2" applyNumberFormat="1" applyFont="1" applyAlignment="1">
      <alignment vertical="center"/>
    </xf>
    <xf numFmtId="168" fontId="10" fillId="0" borderId="0" xfId="2" applyNumberFormat="1" applyFont="1" applyAlignment="1">
      <alignment vertical="center"/>
    </xf>
    <xf numFmtId="173" fontId="10" fillId="0" borderId="0" xfId="2" applyNumberFormat="1" applyFont="1" applyAlignment="1">
      <alignment horizontal="right"/>
    </xf>
    <xf numFmtId="0" fontId="2" fillId="0" borderId="8" xfId="2" applyFont="1" applyBorder="1"/>
    <xf numFmtId="0" fontId="3" fillId="0" borderId="10" xfId="2" applyFont="1" applyBorder="1"/>
    <xf numFmtId="173" fontId="2" fillId="0" borderId="11" xfId="2" applyNumberFormat="1" applyFont="1" applyBorder="1" applyAlignment="1">
      <alignment horizontal="right"/>
    </xf>
    <xf numFmtId="173" fontId="12" fillId="0" borderId="0" xfId="2" applyNumberFormat="1" applyFont="1" applyAlignment="1">
      <alignment horizontal="right"/>
    </xf>
    <xf numFmtId="174" fontId="2" fillId="0" borderId="0" xfId="2" applyNumberFormat="1" applyFont="1"/>
    <xf numFmtId="175" fontId="2" fillId="0" borderId="0" xfId="2" applyNumberFormat="1" applyFont="1"/>
    <xf numFmtId="176" fontId="2" fillId="0" borderId="0" xfId="2" applyNumberFormat="1" applyFont="1"/>
    <xf numFmtId="175" fontId="2" fillId="0" borderId="2" xfId="2" applyNumberFormat="1" applyFont="1" applyBorder="1" applyAlignment="1">
      <alignment horizontal="right"/>
    </xf>
    <xf numFmtId="176" fontId="2" fillId="0" borderId="3" xfId="2" applyNumberFormat="1" applyFont="1" applyBorder="1" applyAlignment="1">
      <alignment horizontal="right"/>
    </xf>
    <xf numFmtId="0" fontId="2" fillId="0" borderId="13" xfId="2" applyFont="1" applyBorder="1"/>
    <xf numFmtId="49" fontId="2" fillId="0" borderId="14" xfId="2" applyNumberFormat="1" applyFont="1" applyBorder="1"/>
    <xf numFmtId="175" fontId="2" fillId="0" borderId="4" xfId="2" applyNumberFormat="1" applyFont="1" applyBorder="1"/>
    <xf numFmtId="176" fontId="2" fillId="0" borderId="15" xfId="2" applyNumberFormat="1" applyFont="1" applyBorder="1"/>
    <xf numFmtId="0" fontId="2" fillId="0" borderId="5" xfId="2" applyFont="1" applyBorder="1"/>
    <xf numFmtId="49" fontId="2" fillId="0" borderId="16" xfId="2" applyNumberFormat="1" applyFont="1" applyBorder="1"/>
    <xf numFmtId="2" fontId="2" fillId="0" borderId="17" xfId="2" applyNumberFormat="1" applyFont="1" applyBorder="1"/>
    <xf numFmtId="175" fontId="2" fillId="0" borderId="17" xfId="2" applyNumberFormat="1" applyFont="1" applyBorder="1"/>
    <xf numFmtId="176" fontId="2" fillId="0" borderId="18" xfId="2" applyNumberFormat="1" applyFont="1" applyBorder="1"/>
    <xf numFmtId="1" fontId="2" fillId="2" borderId="19" xfId="2" applyNumberFormat="1" applyFont="1" applyFill="1" applyBorder="1"/>
    <xf numFmtId="49" fontId="7" fillId="2" borderId="20" xfId="2" applyNumberFormat="1" applyFont="1" applyFill="1" applyBorder="1"/>
    <xf numFmtId="2" fontId="7" fillId="2" borderId="20" xfId="2" applyNumberFormat="1" applyFont="1" applyFill="1" applyBorder="1"/>
    <xf numFmtId="175" fontId="7" fillId="2" borderId="20" xfId="2" applyNumberFormat="1" applyFont="1" applyFill="1" applyBorder="1"/>
    <xf numFmtId="176" fontId="7" fillId="2" borderId="21" xfId="2" applyNumberFormat="1" applyFont="1" applyFill="1" applyBorder="1"/>
    <xf numFmtId="0" fontId="13" fillId="0" borderId="0" xfId="2" applyFont="1"/>
    <xf numFmtId="171" fontId="13" fillId="0" borderId="0" xfId="2" applyNumberFormat="1" applyFont="1"/>
    <xf numFmtId="172" fontId="13" fillId="0" borderId="0" xfId="2" applyNumberFormat="1" applyFont="1"/>
    <xf numFmtId="168" fontId="13" fillId="0" borderId="0" xfId="2" applyNumberFormat="1" applyFont="1"/>
    <xf numFmtId="173" fontId="13" fillId="0" borderId="0" xfId="2" applyNumberFormat="1" applyFont="1" applyAlignment="1">
      <alignment horizontal="right"/>
    </xf>
    <xf numFmtId="0" fontId="14" fillId="0" borderId="0" xfId="0" applyFont="1"/>
    <xf numFmtId="0" fontId="9" fillId="0" borderId="0" xfId="2" applyFont="1" applyAlignment="1">
      <alignment vertical="center"/>
    </xf>
    <xf numFmtId="172" fontId="15" fillId="0" borderId="0" xfId="2" applyNumberFormat="1" applyFont="1" applyAlignment="1">
      <alignment vertical="center"/>
    </xf>
    <xf numFmtId="168" fontId="15" fillId="0" borderId="0" xfId="2" applyNumberFormat="1" applyFont="1" applyAlignment="1">
      <alignment vertical="center"/>
    </xf>
    <xf numFmtId="173" fontId="15" fillId="0" borderId="0" xfId="2" applyNumberFormat="1" applyFont="1" applyAlignment="1">
      <alignment horizontal="right"/>
    </xf>
    <xf numFmtId="0" fontId="16" fillId="0" borderId="0" xfId="2" applyFont="1"/>
    <xf numFmtId="0" fontId="18" fillId="0" borderId="0" xfId="0" applyFont="1"/>
    <xf numFmtId="0" fontId="13" fillId="0" borderId="0" xfId="2" applyFont="1" applyProtection="1">
      <protection locked="0"/>
    </xf>
    <xf numFmtId="0" fontId="14" fillId="0" borderId="0" xfId="0" applyFont="1" applyProtection="1">
      <protection locked="0"/>
    </xf>
    <xf numFmtId="168" fontId="12" fillId="0" borderId="0" xfId="2" applyNumberFormat="1" applyFont="1" applyBorder="1" applyAlignment="1">
      <alignment wrapText="1"/>
    </xf>
    <xf numFmtId="0" fontId="2" fillId="0" borderId="33" xfId="2" applyFont="1" applyBorder="1"/>
    <xf numFmtId="0" fontId="3" fillId="0" borderId="33" xfId="2" applyFont="1" applyBorder="1"/>
    <xf numFmtId="2" fontId="2" fillId="0" borderId="33" xfId="2" applyNumberFormat="1" applyFont="1" applyBorder="1"/>
    <xf numFmtId="175" fontId="2" fillId="0" borderId="33" xfId="2" applyNumberFormat="1" applyFont="1" applyBorder="1"/>
    <xf numFmtId="176" fontId="2" fillId="0" borderId="33" xfId="2" applyNumberFormat="1" applyFont="1" applyBorder="1"/>
    <xf numFmtId="0" fontId="9" fillId="0" borderId="0" xfId="2" applyFont="1" applyBorder="1" applyAlignment="1">
      <alignment vertical="center"/>
    </xf>
    <xf numFmtId="0" fontId="20" fillId="0" borderId="33" xfId="2" applyFont="1" applyBorder="1"/>
    <xf numFmtId="0" fontId="19" fillId="0" borderId="0" xfId="2" applyFont="1"/>
    <xf numFmtId="0" fontId="22" fillId="0" borderId="0" xfId="2" applyFont="1"/>
    <xf numFmtId="169" fontId="22" fillId="0" borderId="0" xfId="2" applyNumberFormat="1" applyFont="1"/>
    <xf numFmtId="170" fontId="22" fillId="0" borderId="0" xfId="2" applyNumberFormat="1" applyFont="1"/>
    <xf numFmtId="0" fontId="21" fillId="0" borderId="0" xfId="2" applyFont="1" applyAlignment="1">
      <alignment horizontal="left" vertical="center"/>
    </xf>
    <xf numFmtId="0" fontId="7" fillId="0" borderId="0" xfId="2" applyFont="1" applyAlignment="1">
      <alignment vertical="center" wrapText="1"/>
    </xf>
    <xf numFmtId="0" fontId="21" fillId="0" borderId="0" xfId="2" applyFont="1"/>
    <xf numFmtId="2" fontId="19" fillId="0" borderId="0" xfId="2" applyNumberFormat="1" applyFont="1" applyAlignment="1">
      <alignment horizontal="left"/>
    </xf>
    <xf numFmtId="49" fontId="22" fillId="0" borderId="0" xfId="2" applyNumberFormat="1" applyFont="1"/>
    <xf numFmtId="0" fontId="19" fillId="0" borderId="5" xfId="2" applyFont="1" applyBorder="1" applyAlignment="1">
      <alignment horizontal="center" vertical="center"/>
    </xf>
    <xf numFmtId="168" fontId="19" fillId="0" borderId="7" xfId="2" applyNumberFormat="1" applyFont="1" applyBorder="1" applyAlignment="1">
      <alignment horizontal="right" vertical="center"/>
    </xf>
    <xf numFmtId="0" fontId="21" fillId="0" borderId="5" xfId="2" applyFont="1" applyBorder="1" applyAlignment="1">
      <alignment horizontal="center"/>
    </xf>
    <xf numFmtId="165" fontId="21" fillId="0" borderId="0" xfId="2" applyNumberFormat="1" applyFont="1"/>
    <xf numFmtId="166" fontId="21" fillId="0" borderId="0" xfId="2" applyNumberFormat="1" applyFont="1"/>
    <xf numFmtId="167" fontId="19" fillId="0" borderId="0" xfId="2" applyNumberFormat="1" applyFont="1"/>
    <xf numFmtId="2" fontId="21" fillId="0" borderId="0" xfId="2" applyNumberFormat="1" applyFont="1"/>
    <xf numFmtId="168" fontId="21" fillId="0" borderId="0" xfId="2" applyNumberFormat="1" applyFont="1"/>
    <xf numFmtId="0" fontId="19" fillId="0" borderId="0" xfId="2" applyFont="1" applyAlignment="1">
      <alignment horizontal="right"/>
    </xf>
    <xf numFmtId="49" fontId="21" fillId="0" borderId="0" xfId="2" applyNumberFormat="1" applyFont="1"/>
    <xf numFmtId="0" fontId="21" fillId="0" borderId="1" xfId="2" applyFont="1" applyBorder="1" applyAlignment="1">
      <alignment horizontal="right"/>
    </xf>
    <xf numFmtId="0" fontId="21" fillId="0" borderId="25" xfId="2" applyFont="1" applyBorder="1" applyAlignment="1">
      <alignment horizontal="right"/>
    </xf>
    <xf numFmtId="0" fontId="19" fillId="0" borderId="20" xfId="2" applyFont="1" applyBorder="1" applyAlignment="1">
      <alignment horizontal="center"/>
    </xf>
    <xf numFmtId="2" fontId="21" fillId="0" borderId="26" xfId="2" applyNumberFormat="1" applyFont="1" applyBorder="1" applyAlignment="1">
      <alignment horizontal="right"/>
    </xf>
    <xf numFmtId="0" fontId="21" fillId="0" borderId="5" xfId="2" applyFont="1" applyBorder="1" applyAlignment="1">
      <alignment horizontal="center" vertical="center"/>
    </xf>
    <xf numFmtId="0" fontId="19" fillId="0" borderId="24" xfId="2" applyNumberFormat="1" applyFont="1" applyBorder="1"/>
    <xf numFmtId="0" fontId="21" fillId="0" borderId="6" xfId="2" applyFont="1" applyBorder="1" applyAlignment="1">
      <alignment horizontal="center"/>
    </xf>
    <xf numFmtId="2" fontId="21" fillId="0" borderId="27" xfId="2" applyNumberFormat="1" applyFont="1" applyBorder="1"/>
    <xf numFmtId="168" fontId="21" fillId="0" borderId="7" xfId="2" applyNumberFormat="1" applyFont="1" applyBorder="1"/>
    <xf numFmtId="2" fontId="19" fillId="0" borderId="27" xfId="2" applyNumberFormat="1" applyFont="1" applyBorder="1"/>
    <xf numFmtId="168" fontId="19" fillId="0" borderId="3" xfId="2" applyNumberFormat="1" applyFont="1" applyBorder="1"/>
    <xf numFmtId="167" fontId="21" fillId="0" borderId="0" xfId="2" applyNumberFormat="1" applyFont="1"/>
    <xf numFmtId="165" fontId="13" fillId="0" borderId="0" xfId="2" applyNumberFormat="1" applyFont="1"/>
    <xf numFmtId="166" fontId="13" fillId="0" borderId="0" xfId="2" applyNumberFormat="1" applyFont="1"/>
    <xf numFmtId="49" fontId="13" fillId="0" borderId="0" xfId="2" applyNumberFormat="1" applyFont="1"/>
    <xf numFmtId="167" fontId="13" fillId="0" borderId="0" xfId="2" applyNumberFormat="1" applyFont="1"/>
    <xf numFmtId="2" fontId="13" fillId="0" borderId="0" xfId="2" applyNumberFormat="1" applyFont="1"/>
    <xf numFmtId="0" fontId="24" fillId="0" borderId="0" xfId="2" applyFont="1"/>
    <xf numFmtId="0" fontId="23" fillId="0" borderId="0" xfId="2" applyFont="1" applyAlignment="1">
      <alignment horizontal="left" vertical="center" wrapText="1"/>
    </xf>
    <xf numFmtId="168" fontId="19" fillId="0" borderId="3" xfId="2" applyNumberFormat="1" applyFont="1" applyBorder="1" applyAlignment="1">
      <alignment horizontal="right"/>
    </xf>
    <xf numFmtId="2" fontId="2" fillId="3" borderId="4" xfId="2" applyNumberFormat="1" applyFont="1" applyFill="1" applyBorder="1"/>
    <xf numFmtId="170" fontId="22" fillId="0" borderId="0" xfId="2" applyNumberFormat="1" applyFont="1" applyFill="1"/>
    <xf numFmtId="49" fontId="22" fillId="0" borderId="0" xfId="2" applyNumberFormat="1" applyFont="1" applyFill="1"/>
    <xf numFmtId="0" fontId="2" fillId="0" borderId="0" xfId="2" applyFont="1" applyFill="1"/>
    <xf numFmtId="0" fontId="22" fillId="0" borderId="0" xfId="2" applyFont="1" applyFill="1"/>
    <xf numFmtId="178" fontId="2" fillId="0" borderId="0" xfId="2" applyNumberFormat="1" applyFont="1" applyFill="1"/>
    <xf numFmtId="0" fontId="13" fillId="0" borderId="0" xfId="2" applyFont="1" applyFill="1"/>
    <xf numFmtId="172" fontId="13" fillId="0" borderId="0" xfId="2" applyNumberFormat="1" applyFont="1" applyFill="1"/>
    <xf numFmtId="168" fontId="13" fillId="0" borderId="0" xfId="2" applyNumberFormat="1" applyFont="1" applyFill="1"/>
    <xf numFmtId="173" fontId="13" fillId="0" borderId="0" xfId="2" applyNumberFormat="1" applyFont="1" applyFill="1" applyAlignment="1">
      <alignment horizontal="right"/>
    </xf>
    <xf numFmtId="49" fontId="26" fillId="0" borderId="0" xfId="2" applyNumberFormat="1" applyFont="1" applyFill="1" applyAlignment="1">
      <alignment horizontal="left"/>
    </xf>
    <xf numFmtId="168" fontId="26" fillId="0" borderId="0" xfId="2" applyNumberFormat="1" applyFont="1" applyFill="1"/>
    <xf numFmtId="172" fontId="13" fillId="0" borderId="0" xfId="2" applyNumberFormat="1" applyFont="1" applyBorder="1" applyAlignment="1">
      <alignment vertical="center"/>
    </xf>
    <xf numFmtId="0" fontId="16" fillId="0" borderId="0" xfId="2" applyFont="1"/>
    <xf numFmtId="0" fontId="18" fillId="0" borderId="0" xfId="0" applyFont="1"/>
    <xf numFmtId="0" fontId="27" fillId="0" borderId="8" xfId="2" applyFont="1" applyBorder="1"/>
    <xf numFmtId="0" fontId="27" fillId="0" borderId="10" xfId="2" applyFont="1" applyBorder="1"/>
    <xf numFmtId="0" fontId="27" fillId="0" borderId="0" xfId="2" applyFont="1" applyBorder="1" applyAlignment="1">
      <alignment horizontal="right"/>
    </xf>
    <xf numFmtId="0" fontId="27" fillId="0" borderId="0" xfId="2" applyFont="1" applyBorder="1"/>
    <xf numFmtId="0" fontId="27" fillId="0" borderId="0" xfId="2" applyFont="1" applyBorder="1" applyAlignment="1">
      <alignment vertical="center"/>
    </xf>
    <xf numFmtId="172" fontId="27" fillId="0" borderId="0" xfId="2" applyNumberFormat="1" applyFont="1" applyBorder="1" applyAlignment="1">
      <alignment vertical="center"/>
    </xf>
    <xf numFmtId="0" fontId="28" fillId="4" borderId="10" xfId="2" applyFont="1" applyFill="1" applyBorder="1"/>
    <xf numFmtId="171" fontId="27" fillId="0" borderId="0" xfId="2" applyNumberFormat="1" applyFont="1" applyFill="1" applyBorder="1" applyAlignment="1">
      <alignment horizontal="right" vertical="center"/>
    </xf>
    <xf numFmtId="0" fontId="27" fillId="0" borderId="0" xfId="0" applyFont="1" applyFill="1" applyBorder="1" applyAlignment="1" applyProtection="1">
      <alignment horizontal="left" vertical="center" wrapText="1"/>
    </xf>
    <xf numFmtId="0" fontId="27" fillId="0" borderId="0" xfId="0" applyFont="1" applyFill="1" applyBorder="1" applyAlignment="1" applyProtection="1">
      <alignment horizontal="center" vertical="center" wrapText="1"/>
    </xf>
    <xf numFmtId="39" fontId="27" fillId="0" borderId="0" xfId="0" applyNumberFormat="1" applyFont="1" applyFill="1" applyBorder="1" applyAlignment="1" applyProtection="1">
      <alignment horizontal="right" vertical="center"/>
    </xf>
    <xf numFmtId="178" fontId="27" fillId="0" borderId="23" xfId="0" applyNumberFormat="1" applyFont="1" applyFill="1" applyBorder="1" applyAlignment="1" applyProtection="1">
      <alignment horizontal="right" vertical="center"/>
    </xf>
    <xf numFmtId="171" fontId="29" fillId="5" borderId="0" xfId="2" applyNumberFormat="1" applyFont="1" applyFill="1" applyBorder="1" applyAlignment="1">
      <alignment horizontal="right"/>
    </xf>
    <xf numFmtId="49" fontId="29" fillId="5" borderId="0" xfId="2" applyNumberFormat="1" applyFont="1" applyFill="1" applyBorder="1"/>
    <xf numFmtId="2" fontId="27" fillId="5" borderId="0" xfId="0" applyNumberFormat="1" applyFont="1" applyFill="1" applyBorder="1" applyAlignment="1">
      <alignment horizontal="center" vertical="center"/>
    </xf>
    <xf numFmtId="1" fontId="30" fillId="5" borderId="0" xfId="0" applyNumberFormat="1" applyFont="1" applyFill="1" applyBorder="1" applyAlignment="1">
      <alignment horizontal="right" vertical="center"/>
    </xf>
    <xf numFmtId="177" fontId="30" fillId="5" borderId="0" xfId="0" applyNumberFormat="1" applyFont="1" applyFill="1" applyBorder="1" applyAlignment="1">
      <alignment horizontal="right" vertical="center"/>
    </xf>
    <xf numFmtId="171" fontId="27" fillId="0" borderId="0" xfId="2" applyNumberFormat="1" applyFont="1" applyFill="1" applyBorder="1" applyAlignment="1">
      <alignment horizontal="right"/>
    </xf>
    <xf numFmtId="0" fontId="31" fillId="5" borderId="0" xfId="0" applyFont="1" applyFill="1" applyBorder="1" applyAlignment="1" applyProtection="1">
      <alignment horizontal="left" vertical="center" wrapText="1"/>
    </xf>
    <xf numFmtId="0" fontId="32" fillId="5" borderId="0" xfId="0" applyFont="1" applyFill="1" applyBorder="1" applyAlignment="1" applyProtection="1">
      <alignment horizontal="center" vertical="center" wrapText="1"/>
    </xf>
    <xf numFmtId="39" fontId="32" fillId="5" borderId="0" xfId="0" applyNumberFormat="1" applyFont="1" applyFill="1" applyBorder="1" applyAlignment="1" applyProtection="1">
      <alignment horizontal="right" vertical="center"/>
    </xf>
    <xf numFmtId="178" fontId="32" fillId="5" borderId="0" xfId="0" applyNumberFormat="1" applyFont="1" applyFill="1" applyBorder="1" applyAlignment="1" applyProtection="1">
      <alignment horizontal="right" vertical="center"/>
    </xf>
    <xf numFmtId="178" fontId="31" fillId="5" borderId="23" xfId="0" applyNumberFormat="1" applyFont="1" applyFill="1" applyBorder="1" applyAlignment="1" applyProtection="1">
      <alignment horizontal="right" vertical="center"/>
    </xf>
    <xf numFmtId="0" fontId="32" fillId="0" borderId="0" xfId="0" applyFont="1" applyFill="1" applyBorder="1" applyAlignment="1" applyProtection="1">
      <alignment horizontal="center" vertical="center" wrapText="1"/>
    </xf>
    <xf numFmtId="39" fontId="32" fillId="0" borderId="0" xfId="0" applyNumberFormat="1" applyFont="1" applyFill="1" applyBorder="1" applyAlignment="1" applyProtection="1">
      <alignment horizontal="right" vertical="center"/>
    </xf>
    <xf numFmtId="178" fontId="32" fillId="0" borderId="23" xfId="0" applyNumberFormat="1" applyFont="1" applyFill="1" applyBorder="1" applyAlignment="1" applyProtection="1">
      <alignment horizontal="right" vertical="center"/>
    </xf>
    <xf numFmtId="49" fontId="27" fillId="4" borderId="0" xfId="2" applyNumberFormat="1" applyFont="1" applyFill="1" applyBorder="1"/>
    <xf numFmtId="49" fontId="27" fillId="4" borderId="0" xfId="2" applyNumberFormat="1" applyFont="1" applyFill="1" applyBorder="1" applyAlignment="1">
      <alignment horizontal="center" vertical="center"/>
    </xf>
    <xf numFmtId="172" fontId="33" fillId="4" borderId="0" xfId="2" applyNumberFormat="1" applyFont="1" applyFill="1" applyBorder="1" applyAlignment="1">
      <alignment horizontal="right" vertical="center"/>
    </xf>
    <xf numFmtId="168" fontId="33" fillId="4" borderId="0" xfId="2" applyNumberFormat="1" applyFont="1" applyFill="1" applyBorder="1" applyAlignment="1">
      <alignment horizontal="right" vertical="center"/>
    </xf>
    <xf numFmtId="173" fontId="32" fillId="0" borderId="11" xfId="0" applyNumberFormat="1" applyFont="1" applyFill="1" applyBorder="1" applyAlignment="1">
      <alignment horizontal="right" vertical="center"/>
    </xf>
    <xf numFmtId="2" fontId="32" fillId="0" borderId="0" xfId="0" applyNumberFormat="1" applyFont="1" applyFill="1" applyBorder="1" applyAlignment="1">
      <alignment horizontal="center" vertical="center"/>
    </xf>
    <xf numFmtId="2" fontId="32" fillId="0" borderId="0" xfId="0" applyNumberFormat="1" applyFont="1" applyFill="1" applyBorder="1" applyAlignment="1">
      <alignment horizontal="right" vertical="center"/>
    </xf>
    <xf numFmtId="171" fontId="29" fillId="4" borderId="0" xfId="2" applyNumberFormat="1" applyFont="1" applyFill="1" applyBorder="1"/>
    <xf numFmtId="39" fontId="32" fillId="0" borderId="11" xfId="0" applyNumberFormat="1" applyFont="1" applyFill="1" applyBorder="1" applyAlignment="1" applyProtection="1">
      <alignment horizontal="right" vertical="center"/>
    </xf>
    <xf numFmtId="49" fontId="27" fillId="0" borderId="0" xfId="2" applyNumberFormat="1" applyFont="1" applyFill="1" applyBorder="1" applyAlignment="1">
      <alignment horizontal="center" vertical="center"/>
    </xf>
    <xf numFmtId="0" fontId="28" fillId="4" borderId="10" xfId="2" applyFont="1" applyFill="1" applyBorder="1" applyProtection="1">
      <protection locked="0"/>
    </xf>
    <xf numFmtId="171" fontId="29" fillId="4" borderId="0" xfId="2" applyNumberFormat="1" applyFont="1" applyFill="1" applyBorder="1" applyProtection="1">
      <protection locked="0"/>
    </xf>
    <xf numFmtId="49" fontId="27" fillId="4" borderId="0" xfId="2" applyNumberFormat="1" applyFont="1" applyFill="1" applyBorder="1" applyProtection="1">
      <protection locked="0"/>
    </xf>
    <xf numFmtId="49" fontId="27" fillId="4" borderId="0" xfId="2" applyNumberFormat="1" applyFont="1" applyFill="1" applyBorder="1" applyAlignment="1" applyProtection="1">
      <alignment horizontal="center" vertical="center"/>
      <protection locked="0"/>
    </xf>
    <xf numFmtId="172" fontId="33" fillId="4" borderId="0" xfId="2" applyNumberFormat="1" applyFont="1" applyFill="1" applyBorder="1" applyAlignment="1" applyProtection="1">
      <alignment horizontal="right" vertical="center"/>
      <protection locked="0"/>
    </xf>
    <xf numFmtId="168" fontId="33" fillId="4" borderId="0" xfId="2" applyNumberFormat="1" applyFont="1" applyFill="1" applyBorder="1" applyAlignment="1" applyProtection="1">
      <alignment horizontal="right" vertical="center"/>
      <protection locked="0"/>
    </xf>
    <xf numFmtId="2" fontId="32" fillId="0" borderId="0" xfId="2" applyNumberFormat="1" applyFont="1" applyFill="1" applyBorder="1" applyAlignment="1">
      <alignment horizontal="right" vertical="center"/>
    </xf>
    <xf numFmtId="173" fontId="32" fillId="0" borderId="11" xfId="2" applyNumberFormat="1" applyFont="1" applyFill="1" applyBorder="1" applyAlignment="1">
      <alignment horizontal="right" vertical="center"/>
    </xf>
    <xf numFmtId="0" fontId="29" fillId="0" borderId="10" xfId="2" applyFont="1" applyBorder="1"/>
    <xf numFmtId="173" fontId="27" fillId="0" borderId="11" xfId="0" applyNumberFormat="1" applyFont="1" applyFill="1" applyBorder="1" applyAlignment="1">
      <alignment horizontal="right" vertical="center"/>
    </xf>
    <xf numFmtId="173" fontId="29" fillId="4" borderId="11" xfId="2" applyNumberFormat="1" applyFont="1" applyFill="1" applyBorder="1" applyAlignment="1">
      <alignment horizontal="right" vertical="center"/>
    </xf>
    <xf numFmtId="2" fontId="33" fillId="4" borderId="0" xfId="2" applyNumberFormat="1" applyFont="1" applyFill="1" applyBorder="1" applyAlignment="1">
      <alignment horizontal="right" vertical="center"/>
    </xf>
    <xf numFmtId="173" fontId="27" fillId="0" borderId="11" xfId="2" applyNumberFormat="1" applyFont="1" applyFill="1" applyBorder="1" applyAlignment="1">
      <alignment horizontal="right" vertical="center"/>
    </xf>
    <xf numFmtId="0" fontId="27" fillId="0" borderId="12" xfId="2" applyFont="1" applyBorder="1"/>
    <xf numFmtId="173" fontId="27" fillId="0" borderId="22" xfId="2" applyNumberFormat="1" applyFont="1" applyFill="1" applyBorder="1" applyAlignment="1">
      <alignment horizontal="right" vertical="center"/>
    </xf>
    <xf numFmtId="168" fontId="27" fillId="0" borderId="0" xfId="2" applyNumberFormat="1" applyFont="1" applyBorder="1" applyAlignment="1">
      <alignment vertical="center" wrapText="1"/>
    </xf>
    <xf numFmtId="168" fontId="27" fillId="0" borderId="11" xfId="2" applyNumberFormat="1" applyFont="1" applyBorder="1" applyAlignment="1">
      <alignment vertical="center" wrapText="1"/>
    </xf>
    <xf numFmtId="167" fontId="29" fillId="4" borderId="0" xfId="2" applyNumberFormat="1" applyFont="1" applyFill="1" applyBorder="1"/>
    <xf numFmtId="0" fontId="29" fillId="4" borderId="0" xfId="2" applyFont="1" applyFill="1" applyBorder="1"/>
    <xf numFmtId="0" fontId="29" fillId="4" borderId="0" xfId="2" applyFont="1" applyFill="1" applyBorder="1" applyAlignment="1">
      <alignment vertical="center"/>
    </xf>
    <xf numFmtId="172" fontId="27" fillId="4" borderId="0" xfId="2" applyNumberFormat="1" applyFont="1" applyFill="1" applyBorder="1" applyAlignment="1">
      <alignment vertical="center"/>
    </xf>
    <xf numFmtId="168" fontId="27" fillId="4" borderId="0" xfId="2" applyNumberFormat="1" applyFont="1" applyFill="1" applyBorder="1" applyAlignment="1">
      <alignment vertical="center"/>
    </xf>
    <xf numFmtId="0" fontId="29" fillId="0" borderId="10" xfId="2" applyFont="1" applyFill="1" applyBorder="1"/>
    <xf numFmtId="49" fontId="29" fillId="4" borderId="0" xfId="2" applyNumberFormat="1" applyFont="1" applyFill="1" applyBorder="1" applyAlignment="1">
      <alignment horizontal="center" vertical="center"/>
    </xf>
    <xf numFmtId="0" fontId="29" fillId="5" borderId="10" xfId="2" applyFont="1" applyFill="1" applyBorder="1"/>
    <xf numFmtId="0" fontId="34" fillId="0" borderId="10" xfId="0" applyFont="1" applyBorder="1"/>
    <xf numFmtId="0" fontId="27" fillId="0" borderId="9" xfId="2" applyFont="1" applyBorder="1" applyAlignment="1">
      <alignment horizontal="center" vertical="center"/>
    </xf>
    <xf numFmtId="172" fontId="27" fillId="0" borderId="9" xfId="2" applyNumberFormat="1" applyFont="1" applyBorder="1" applyAlignment="1">
      <alignment horizontal="center" vertical="center"/>
    </xf>
    <xf numFmtId="168" fontId="27" fillId="0" borderId="30" xfId="2" applyNumberFormat="1" applyFont="1" applyBorder="1" applyAlignment="1">
      <alignment horizontal="center" vertical="center" wrapText="1"/>
    </xf>
    <xf numFmtId="168" fontId="27" fillId="0" borderId="32" xfId="2" applyNumberFormat="1" applyFont="1" applyBorder="1" applyAlignment="1">
      <alignment horizontal="center" vertical="center" wrapText="1"/>
    </xf>
    <xf numFmtId="0" fontId="27" fillId="0" borderId="9" xfId="2" applyFont="1" applyBorder="1" applyAlignment="1">
      <alignment horizontal="left" vertical="center"/>
    </xf>
    <xf numFmtId="179" fontId="29" fillId="4" borderId="11" xfId="2" applyNumberFormat="1" applyFont="1" applyFill="1" applyBorder="1" applyAlignment="1">
      <alignment horizontal="right" vertical="center"/>
    </xf>
    <xf numFmtId="179" fontId="29" fillId="5" borderId="11" xfId="0" applyNumberFormat="1" applyFont="1" applyFill="1" applyBorder="1" applyAlignment="1">
      <alignment horizontal="right" vertical="center"/>
    </xf>
    <xf numFmtId="173" fontId="29" fillId="4" borderId="11" xfId="2" applyNumberFormat="1" applyFont="1" applyFill="1" applyBorder="1" applyAlignment="1" applyProtection="1">
      <alignment horizontal="right" vertical="center"/>
      <protection locked="0"/>
    </xf>
    <xf numFmtId="0" fontId="2" fillId="0" borderId="9" xfId="2" applyFont="1" applyBorder="1" applyAlignment="1">
      <alignment horizontal="left" vertical="center"/>
    </xf>
    <xf numFmtId="0" fontId="2" fillId="0" borderId="9" xfId="2" applyFont="1" applyBorder="1" applyAlignment="1">
      <alignment horizontal="center" vertical="center"/>
    </xf>
    <xf numFmtId="172" fontId="2" fillId="0" borderId="9" xfId="2" applyNumberFormat="1" applyFont="1" applyBorder="1" applyAlignment="1">
      <alignment horizontal="center" vertical="center"/>
    </xf>
    <xf numFmtId="168" fontId="12" fillId="0" borderId="30" xfId="2" applyNumberFormat="1" applyFont="1" applyBorder="1" applyAlignment="1">
      <alignment horizontal="center" vertical="center" wrapText="1"/>
    </xf>
    <xf numFmtId="168" fontId="12" fillId="0" borderId="32" xfId="2" applyNumberFormat="1" applyFont="1" applyBorder="1" applyAlignment="1">
      <alignment horizontal="center" vertical="center" wrapText="1"/>
    </xf>
    <xf numFmtId="0" fontId="5" fillId="4" borderId="10" xfId="2" applyFont="1" applyFill="1" applyBorder="1" applyAlignment="1">
      <alignment vertical="center"/>
    </xf>
    <xf numFmtId="0" fontId="5" fillId="0" borderId="10" xfId="2" applyFont="1" applyBorder="1" applyAlignment="1">
      <alignment vertical="center"/>
    </xf>
    <xf numFmtId="49" fontId="13" fillId="0" borderId="0" xfId="2" applyNumberFormat="1" applyFont="1" applyBorder="1" applyAlignment="1">
      <alignment vertical="center"/>
    </xf>
    <xf numFmtId="168" fontId="17" fillId="0" borderId="11" xfId="2" applyNumberFormat="1" applyFont="1" applyFill="1" applyBorder="1" applyAlignment="1">
      <alignment horizontal="right" vertical="center"/>
    </xf>
    <xf numFmtId="0" fontId="2" fillId="0" borderId="10" xfId="2" applyFont="1" applyBorder="1" applyAlignment="1">
      <alignment vertical="center"/>
    </xf>
    <xf numFmtId="168" fontId="2" fillId="4" borderId="11" xfId="2" applyNumberFormat="1" applyFont="1" applyFill="1" applyBorder="1" applyAlignment="1">
      <alignment horizontal="right" vertical="center"/>
    </xf>
    <xf numFmtId="178" fontId="27" fillId="3" borderId="0" xfId="0" applyNumberFormat="1" applyFont="1" applyFill="1" applyBorder="1" applyAlignment="1" applyProtection="1">
      <alignment horizontal="right" vertical="center"/>
    </xf>
    <xf numFmtId="178" fontId="32" fillId="3" borderId="0" xfId="0" applyNumberFormat="1" applyFont="1" applyFill="1" applyBorder="1" applyAlignment="1" applyProtection="1">
      <alignment horizontal="right" vertical="center"/>
    </xf>
    <xf numFmtId="168" fontId="30" fillId="3" borderId="0" xfId="0" applyNumberFormat="1" applyFont="1" applyFill="1" applyBorder="1" applyAlignment="1">
      <alignment horizontal="right" vertical="center"/>
    </xf>
    <xf numFmtId="168" fontId="32" fillId="3" borderId="0" xfId="0" applyNumberFormat="1" applyFont="1" applyFill="1" applyBorder="1" applyAlignment="1">
      <alignment horizontal="right" vertical="center"/>
    </xf>
    <xf numFmtId="168" fontId="13" fillId="3" borderId="0" xfId="2" applyNumberFormat="1" applyFont="1" applyFill="1" applyBorder="1" applyAlignment="1">
      <alignment vertical="center"/>
    </xf>
    <xf numFmtId="173" fontId="32" fillId="0" borderId="34" xfId="2" applyNumberFormat="1" applyFont="1" applyFill="1" applyBorder="1" applyAlignment="1">
      <alignment horizontal="right" vertical="center"/>
    </xf>
    <xf numFmtId="171" fontId="2" fillId="0" borderId="0" xfId="2" applyNumberFormat="1" applyFont="1" applyBorder="1" applyAlignment="1">
      <alignment horizontal="center" vertical="center"/>
    </xf>
    <xf numFmtId="171" fontId="3" fillId="0" borderId="0" xfId="2" applyNumberFormat="1" applyFont="1" applyBorder="1"/>
    <xf numFmtId="49" fontId="2" fillId="0" borderId="0" xfId="2" applyNumberFormat="1" applyFont="1" applyBorder="1"/>
    <xf numFmtId="172" fontId="11" fillId="0" borderId="0" xfId="2" applyNumberFormat="1" applyFont="1" applyBorder="1"/>
    <xf numFmtId="168" fontId="11" fillId="0" borderId="0" xfId="2" applyNumberFormat="1" applyFont="1" applyBorder="1"/>
    <xf numFmtId="171" fontId="3" fillId="4" borderId="0" xfId="2" applyNumberFormat="1" applyFont="1" applyFill="1" applyBorder="1" applyAlignment="1">
      <alignment vertical="center"/>
    </xf>
    <xf numFmtId="49" fontId="2" fillId="4" borderId="0" xfId="2" applyNumberFormat="1" applyFont="1" applyFill="1" applyBorder="1" applyAlignment="1">
      <alignment vertical="center"/>
    </xf>
    <xf numFmtId="172" fontId="11" fillId="4" borderId="0" xfId="2" applyNumberFormat="1" applyFont="1" applyFill="1" applyBorder="1" applyAlignment="1">
      <alignment vertical="center"/>
    </xf>
    <xf numFmtId="168" fontId="11" fillId="4" borderId="0" xfId="2" applyNumberFormat="1" applyFont="1" applyFill="1" applyBorder="1" applyAlignment="1">
      <alignment vertical="center"/>
    </xf>
    <xf numFmtId="49" fontId="13" fillId="0" borderId="0" xfId="2" applyNumberFormat="1" applyFont="1" applyFill="1" applyBorder="1" applyAlignment="1">
      <alignment vertical="center"/>
    </xf>
    <xf numFmtId="171" fontId="5" fillId="4" borderId="0" xfId="2" applyNumberFormat="1" applyFont="1" applyFill="1" applyBorder="1" applyAlignment="1">
      <alignment vertical="center"/>
    </xf>
    <xf numFmtId="171" fontId="13" fillId="0" borderId="0" xfId="2" applyNumberFormat="1" applyFont="1" applyBorder="1" applyAlignment="1">
      <alignment horizontal="center" vertical="center"/>
    </xf>
    <xf numFmtId="172" fontId="17" fillId="0" borderId="0" xfId="2" applyNumberFormat="1" applyFont="1" applyFill="1" applyBorder="1" applyAlignment="1">
      <alignment vertical="center"/>
    </xf>
    <xf numFmtId="0" fontId="5" fillId="0" borderId="35" xfId="2" applyFont="1" applyBorder="1" applyAlignment="1">
      <alignment vertical="center"/>
    </xf>
    <xf numFmtId="171" fontId="13" fillId="0" borderId="12" xfId="2" applyNumberFormat="1" applyFont="1" applyBorder="1" applyAlignment="1">
      <alignment horizontal="center" vertical="center"/>
    </xf>
    <xf numFmtId="49" fontId="13" fillId="0" borderId="12" xfId="2" applyNumberFormat="1" applyFont="1" applyFill="1" applyBorder="1" applyAlignment="1">
      <alignment vertical="center"/>
    </xf>
    <xf numFmtId="172" fontId="17" fillId="0" borderId="12" xfId="2" applyNumberFormat="1" applyFont="1" applyFill="1" applyBorder="1" applyAlignment="1">
      <alignment vertical="center"/>
    </xf>
    <xf numFmtId="168" fontId="13" fillId="3" borderId="12" xfId="2" applyNumberFormat="1" applyFont="1" applyFill="1" applyBorder="1" applyAlignment="1">
      <alignment vertical="center"/>
    </xf>
    <xf numFmtId="168" fontId="17" fillId="0" borderId="22" xfId="2" applyNumberFormat="1" applyFont="1" applyFill="1" applyBorder="1" applyAlignment="1">
      <alignment horizontal="right" vertical="center"/>
    </xf>
    <xf numFmtId="178" fontId="27" fillId="0" borderId="0" xfId="0" applyNumberFormat="1" applyFont="1" applyFill="1" applyBorder="1" applyAlignment="1" applyProtection="1">
      <alignment horizontal="right" vertical="center"/>
    </xf>
    <xf numFmtId="168" fontId="13" fillId="0" borderId="0" xfId="2" applyNumberFormat="1" applyFont="1" applyFill="1" applyBorder="1" applyAlignment="1">
      <alignment vertical="center"/>
    </xf>
    <xf numFmtId="49" fontId="32" fillId="0" borderId="0" xfId="2" applyNumberFormat="1" applyFont="1" applyFill="1" applyBorder="1" applyAlignment="1">
      <alignment horizontal="center" vertical="center"/>
    </xf>
    <xf numFmtId="2" fontId="30" fillId="0" borderId="0" xfId="0" applyNumberFormat="1" applyFont="1" applyFill="1" applyBorder="1" applyAlignment="1">
      <alignment horizontal="right" vertical="center"/>
    </xf>
    <xf numFmtId="0" fontId="32" fillId="0" borderId="0" xfId="0" applyFont="1" applyFill="1" applyBorder="1" applyAlignment="1">
      <alignment horizontal="center" vertical="center"/>
    </xf>
    <xf numFmtId="49" fontId="27" fillId="0" borderId="0" xfId="2" applyNumberFormat="1" applyFont="1" applyFill="1" applyAlignment="1">
      <alignment horizontal="center" vertical="center"/>
    </xf>
    <xf numFmtId="49" fontId="27" fillId="0" borderId="12" xfId="2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right"/>
    </xf>
    <xf numFmtId="0" fontId="30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49" fontId="27" fillId="0" borderId="0" xfId="2" applyNumberFormat="1" applyFont="1" applyFill="1" applyBorder="1" applyAlignment="1" applyProtection="1">
      <alignment horizontal="center" vertical="center"/>
      <protection locked="0"/>
    </xf>
    <xf numFmtId="0" fontId="28" fillId="0" borderId="10" xfId="2" applyFont="1" applyFill="1" applyBorder="1" applyProtection="1">
      <protection locked="0"/>
    </xf>
    <xf numFmtId="0" fontId="35" fillId="0" borderId="0" xfId="0" applyFont="1" applyFill="1" applyBorder="1" applyAlignment="1" applyProtection="1">
      <alignment horizontal="left" vertical="center" wrapText="1"/>
    </xf>
    <xf numFmtId="0" fontId="32" fillId="0" borderId="0" xfId="0" applyFont="1" applyFill="1" applyBorder="1" applyAlignment="1" applyProtection="1">
      <alignment horizontal="left" vertical="center" wrapText="1"/>
    </xf>
    <xf numFmtId="172" fontId="27" fillId="0" borderId="0" xfId="2" applyNumberFormat="1" applyFont="1" applyFill="1" applyBorder="1" applyAlignment="1">
      <alignment horizontal="right" vertical="center"/>
    </xf>
    <xf numFmtId="168" fontId="27" fillId="0" borderId="0" xfId="2" applyNumberFormat="1" applyFont="1" applyFill="1" applyBorder="1" applyAlignment="1">
      <alignment horizontal="right" vertical="center"/>
    </xf>
    <xf numFmtId="172" fontId="27" fillId="0" borderId="0" xfId="2" applyNumberFormat="1" applyFont="1" applyFill="1" applyBorder="1" applyAlignment="1" applyProtection="1">
      <alignment horizontal="right" vertical="center"/>
      <protection locked="0"/>
    </xf>
    <xf numFmtId="2" fontId="32" fillId="0" borderId="0" xfId="2" applyNumberFormat="1" applyFont="1" applyFill="1" applyAlignment="1">
      <alignment horizontal="right" vertical="center"/>
    </xf>
    <xf numFmtId="172" fontId="30" fillId="0" borderId="0" xfId="2" applyNumberFormat="1" applyFont="1" applyFill="1" applyBorder="1" applyAlignment="1">
      <alignment horizontal="right" vertical="center"/>
    </xf>
    <xf numFmtId="2" fontId="27" fillId="0" borderId="0" xfId="2" applyNumberFormat="1" applyFont="1" applyFill="1" applyAlignment="1">
      <alignment horizontal="right" vertical="center"/>
    </xf>
    <xf numFmtId="2" fontId="27" fillId="0" borderId="0" xfId="0" applyNumberFormat="1" applyFont="1" applyFill="1" applyBorder="1" applyAlignment="1">
      <alignment horizontal="right" vertical="center"/>
    </xf>
    <xf numFmtId="2" fontId="32" fillId="0" borderId="12" xfId="2" applyNumberFormat="1" applyFont="1" applyFill="1" applyBorder="1" applyAlignment="1">
      <alignment horizontal="right" vertical="center"/>
    </xf>
    <xf numFmtId="168" fontId="27" fillId="3" borderId="0" xfId="0" applyNumberFormat="1" applyFont="1" applyFill="1" applyBorder="1" applyAlignment="1">
      <alignment horizontal="right" vertical="center"/>
    </xf>
    <xf numFmtId="168" fontId="27" fillId="3" borderId="0" xfId="2" applyNumberFormat="1" applyFont="1" applyFill="1" applyBorder="1" applyAlignment="1">
      <alignment horizontal="right" vertical="center"/>
    </xf>
    <xf numFmtId="168" fontId="27" fillId="3" borderId="0" xfId="2" applyNumberFormat="1" applyFont="1" applyFill="1" applyBorder="1" applyAlignment="1" applyProtection="1">
      <alignment horizontal="right" vertical="center"/>
      <protection locked="0"/>
    </xf>
    <xf numFmtId="168" fontId="32" fillId="3" borderId="12" xfId="0" applyNumberFormat="1" applyFont="1" applyFill="1" applyBorder="1" applyAlignment="1">
      <alignment horizontal="right" vertical="center"/>
    </xf>
    <xf numFmtId="171" fontId="27" fillId="0" borderId="0" xfId="2" applyNumberFormat="1" applyFont="1" applyFill="1" applyBorder="1" applyAlignment="1" applyProtection="1">
      <alignment horizontal="right"/>
      <protection locked="0"/>
    </xf>
    <xf numFmtId="171" fontId="27" fillId="0" borderId="12" xfId="2" applyNumberFormat="1" applyFont="1" applyFill="1" applyBorder="1" applyAlignment="1">
      <alignment horizontal="right"/>
    </xf>
    <xf numFmtId="179" fontId="2" fillId="4" borderId="11" xfId="2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wrapText="1"/>
    </xf>
    <xf numFmtId="0" fontId="27" fillId="0" borderId="0" xfId="0" applyFont="1" applyFill="1" applyBorder="1" applyAlignment="1">
      <alignment wrapText="1"/>
    </xf>
    <xf numFmtId="0" fontId="32" fillId="0" borderId="0" xfId="0" applyFont="1" applyFill="1" applyBorder="1" applyAlignment="1">
      <alignment wrapText="1"/>
    </xf>
    <xf numFmtId="49" fontId="27" fillId="0" borderId="0" xfId="2" applyNumberFormat="1" applyFont="1" applyFill="1" applyBorder="1"/>
    <xf numFmtId="0" fontId="32" fillId="0" borderId="0" xfId="0" applyFont="1" applyFill="1" applyBorder="1"/>
    <xf numFmtId="49" fontId="27" fillId="0" borderId="0" xfId="2" applyNumberFormat="1" applyFont="1" applyFill="1"/>
    <xf numFmtId="49" fontId="27" fillId="0" borderId="0" xfId="2" applyNumberFormat="1" applyFont="1" applyFill="1" applyAlignment="1">
      <alignment horizontal="left"/>
    </xf>
    <xf numFmtId="49" fontId="27" fillId="0" borderId="12" xfId="2" applyNumberFormat="1" applyFont="1" applyFill="1" applyBorder="1"/>
    <xf numFmtId="49" fontId="27" fillId="0" borderId="0" xfId="2" applyNumberFormat="1" applyFont="1" applyFill="1" applyBorder="1" applyProtection="1">
      <protection locked="0"/>
    </xf>
    <xf numFmtId="0" fontId="27" fillId="0" borderId="0" xfId="0" applyFont="1" applyFill="1" applyBorder="1"/>
    <xf numFmtId="49" fontId="32" fillId="0" borderId="0" xfId="2" applyNumberFormat="1" applyFont="1" applyFill="1" applyBorder="1"/>
    <xf numFmtId="0" fontId="19" fillId="2" borderId="28" xfId="2" applyFont="1" applyFill="1" applyBorder="1" applyAlignment="1">
      <alignment vertical="center"/>
    </xf>
    <xf numFmtId="0" fontId="19" fillId="0" borderId="5" xfId="2" applyFont="1" applyBorder="1"/>
    <xf numFmtId="0" fontId="19" fillId="0" borderId="29" xfId="2" applyFont="1" applyBorder="1"/>
    <xf numFmtId="0" fontId="23" fillId="0" borderId="0" xfId="2" applyFont="1" applyAlignment="1">
      <alignment horizontal="left" vertical="center" wrapText="1"/>
    </xf>
    <xf numFmtId="49" fontId="21" fillId="0" borderId="0" xfId="0" applyNumberFormat="1" applyFont="1" applyBorder="1" applyAlignment="1">
      <alignment horizontal="left" wrapText="1"/>
    </xf>
    <xf numFmtId="49" fontId="25" fillId="0" borderId="0" xfId="0" applyNumberFormat="1" applyFont="1" applyBorder="1" applyAlignment="1">
      <alignment horizontal="left" vertical="center" wrapText="1"/>
    </xf>
    <xf numFmtId="0" fontId="19" fillId="0" borderId="25" xfId="2" applyNumberFormat="1" applyFont="1" applyBorder="1" applyAlignment="1">
      <alignment horizontal="left" vertical="center" wrapText="1"/>
    </xf>
    <xf numFmtId="0" fontId="19" fillId="0" borderId="20" xfId="2" applyNumberFormat="1" applyFont="1" applyBorder="1" applyAlignment="1">
      <alignment horizontal="left" vertical="center" wrapText="1"/>
    </xf>
    <xf numFmtId="0" fontId="19" fillId="0" borderId="26" xfId="2" applyNumberFormat="1" applyFont="1" applyBorder="1" applyAlignment="1">
      <alignment horizontal="left" vertical="center" wrapText="1"/>
    </xf>
    <xf numFmtId="0" fontId="19" fillId="0" borderId="25" xfId="2" applyNumberFormat="1" applyFont="1" applyBorder="1" applyAlignment="1">
      <alignment horizontal="left" vertical="center"/>
    </xf>
    <xf numFmtId="0" fontId="19" fillId="0" borderId="20" xfId="2" applyNumberFormat="1" applyFont="1" applyBorder="1" applyAlignment="1">
      <alignment horizontal="left" vertical="center"/>
    </xf>
    <xf numFmtId="0" fontId="19" fillId="0" borderId="26" xfId="2" applyNumberFormat="1" applyFont="1" applyBorder="1" applyAlignment="1">
      <alignment horizontal="left" vertical="center"/>
    </xf>
    <xf numFmtId="0" fontId="4" fillId="2" borderId="31" xfId="2" applyFont="1" applyFill="1" applyBorder="1" applyAlignment="1">
      <alignment vertical="center"/>
    </xf>
    <xf numFmtId="0" fontId="9" fillId="0" borderId="0" xfId="2" applyFont="1" applyBorder="1" applyAlignment="1">
      <alignment vertical="center"/>
    </xf>
    <xf numFmtId="0" fontId="19" fillId="0" borderId="0" xfId="2" applyFont="1" applyBorder="1" applyAlignment="1">
      <alignment vertical="center"/>
    </xf>
    <xf numFmtId="0" fontId="5" fillId="0" borderId="0" xfId="2" applyFont="1" applyBorder="1" applyAlignment="1">
      <alignment vertical="center"/>
    </xf>
  </cellXfs>
  <cellStyles count="4">
    <cellStyle name="čárky 2" xfId="1" xr:uid="{00000000-0005-0000-0000-000000000000}"/>
    <cellStyle name="Normální" xfId="0" builtinId="0"/>
    <cellStyle name="normální 2" xfId="2" xr:uid="{00000000-0005-0000-0000-000002000000}"/>
    <cellStyle name="normální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U64"/>
  <sheetViews>
    <sheetView topLeftCell="E1" zoomScale="90" zoomScaleNormal="90" zoomScaleSheetLayoutView="100" workbookViewId="0">
      <selection activeCell="F10" sqref="F10:H10"/>
    </sheetView>
  </sheetViews>
  <sheetFormatPr defaultColWidth="10.5" defaultRowHeight="14.25" x14ac:dyDescent="0.2"/>
  <cols>
    <col min="1" max="1" width="0" style="1" hidden="1" customWidth="1"/>
    <col min="2" max="2" width="0" style="2" hidden="1" customWidth="1"/>
    <col min="3" max="3" width="0" style="3" hidden="1" customWidth="1"/>
    <col min="4" max="4" width="0" style="1" hidden="1" customWidth="1"/>
    <col min="5" max="5" width="10.75" style="4" customWidth="1"/>
    <col min="6" max="6" width="40.625" style="1" customWidth="1"/>
    <col min="7" max="7" width="12.625" style="1" customWidth="1"/>
    <col min="8" max="8" width="16.5" style="5" customWidth="1"/>
    <col min="9" max="9" width="22.625" style="6" customWidth="1"/>
    <col min="10" max="10" width="6" style="7" customWidth="1"/>
    <col min="11" max="11" width="8" style="8" customWidth="1"/>
    <col min="12" max="13" width="4" style="1" customWidth="1"/>
    <col min="14" max="14" width="4.125" style="1" customWidth="1"/>
    <col min="15" max="15" width="11.875" style="1" bestFit="1" customWidth="1"/>
    <col min="16" max="255" width="8.375" style="1" customWidth="1"/>
  </cols>
  <sheetData>
    <row r="1" spans="1:15" ht="23.25" x14ac:dyDescent="0.35">
      <c r="A1" s="77"/>
      <c r="B1" s="83"/>
      <c r="C1" s="84"/>
      <c r="D1" s="77"/>
      <c r="E1" s="85"/>
      <c r="F1" s="107" t="s">
        <v>36</v>
      </c>
      <c r="G1" s="77"/>
      <c r="H1" s="86"/>
      <c r="I1" s="87"/>
      <c r="J1" s="73"/>
      <c r="K1" s="74"/>
      <c r="L1" s="72"/>
    </row>
    <row r="2" spans="1:15" ht="15" x14ac:dyDescent="0.25">
      <c r="A2" s="77"/>
      <c r="B2" s="83"/>
      <c r="C2" s="84"/>
      <c r="D2" s="77"/>
      <c r="E2" s="85"/>
      <c r="F2" s="71"/>
      <c r="G2" s="77"/>
      <c r="H2" s="86"/>
      <c r="I2" s="87"/>
      <c r="J2" s="73"/>
      <c r="K2" s="74"/>
      <c r="L2" s="72"/>
    </row>
    <row r="3" spans="1:15" ht="18.75" x14ac:dyDescent="0.25">
      <c r="A3" s="77"/>
      <c r="B3" s="83"/>
      <c r="C3" s="84"/>
      <c r="D3" s="77"/>
      <c r="E3" s="75" t="s">
        <v>35</v>
      </c>
      <c r="F3" s="274" t="s">
        <v>185</v>
      </c>
      <c r="G3" s="274"/>
      <c r="H3" s="274"/>
      <c r="I3" s="274"/>
      <c r="J3" s="76"/>
      <c r="K3" s="74"/>
      <c r="L3" s="72"/>
    </row>
    <row r="4" spans="1:15" ht="18.75" x14ac:dyDescent="0.25">
      <c r="A4" s="77"/>
      <c r="B4" s="83"/>
      <c r="C4" s="84"/>
      <c r="D4" s="77"/>
      <c r="E4" s="75"/>
      <c r="F4" s="71"/>
      <c r="G4" s="108"/>
      <c r="H4" s="108"/>
      <c r="I4" s="108"/>
      <c r="J4" s="76"/>
      <c r="K4" s="74"/>
      <c r="L4" s="72"/>
    </row>
    <row r="5" spans="1:15" ht="15" x14ac:dyDescent="0.25">
      <c r="A5" s="77"/>
      <c r="B5" s="83"/>
      <c r="C5" s="84"/>
      <c r="D5" s="77"/>
      <c r="E5" s="77" t="s">
        <v>0</v>
      </c>
      <c r="F5" s="71" t="s">
        <v>186</v>
      </c>
      <c r="G5" s="88"/>
      <c r="H5" s="120"/>
      <c r="I5" s="121"/>
      <c r="J5" s="73"/>
      <c r="K5" s="74"/>
      <c r="L5" s="72"/>
    </row>
    <row r="6" spans="1:15" ht="15" x14ac:dyDescent="0.25">
      <c r="A6" s="77"/>
      <c r="B6" s="83"/>
      <c r="C6" s="84"/>
      <c r="D6" s="77"/>
      <c r="E6" s="71"/>
      <c r="F6" s="71"/>
      <c r="G6" s="88"/>
      <c r="H6" s="78"/>
      <c r="I6" s="87"/>
      <c r="J6" s="73"/>
      <c r="K6" s="74"/>
      <c r="L6" s="72"/>
    </row>
    <row r="7" spans="1:15" ht="15.75" thickBot="1" x14ac:dyDescent="0.3">
      <c r="A7" s="77"/>
      <c r="B7" s="83"/>
      <c r="C7" s="84"/>
      <c r="D7" s="77"/>
      <c r="F7" s="71"/>
      <c r="G7" s="71"/>
      <c r="H7" s="86"/>
      <c r="I7" s="87"/>
      <c r="J7" s="73"/>
      <c r="K7" s="74"/>
      <c r="L7" s="72"/>
    </row>
    <row r="8" spans="1:15" ht="15.75" thickBot="1" x14ac:dyDescent="0.3">
      <c r="A8" s="77"/>
      <c r="B8" s="83"/>
      <c r="C8" s="84"/>
      <c r="D8" s="77"/>
      <c r="E8" s="271" t="s">
        <v>43</v>
      </c>
      <c r="F8" s="271"/>
      <c r="G8" s="271"/>
      <c r="H8" s="271"/>
      <c r="I8" s="271"/>
      <c r="J8" s="73"/>
      <c r="K8" s="74"/>
      <c r="L8" s="72"/>
    </row>
    <row r="9" spans="1:15" ht="18.399999999999999" customHeight="1" thickBot="1" x14ac:dyDescent="0.3">
      <c r="A9" s="77"/>
      <c r="B9" s="83"/>
      <c r="C9" s="84"/>
      <c r="D9" s="89"/>
      <c r="E9" s="90"/>
      <c r="F9" s="91"/>
      <c r="G9" s="92"/>
      <c r="H9" s="93"/>
      <c r="I9" s="109" t="s">
        <v>1</v>
      </c>
      <c r="J9" s="73"/>
      <c r="K9" s="74"/>
      <c r="L9" s="79"/>
    </row>
    <row r="10" spans="1:15" ht="36" customHeight="1" thickBot="1" x14ac:dyDescent="0.3">
      <c r="A10" s="77"/>
      <c r="B10" s="83"/>
      <c r="C10" s="84"/>
      <c r="D10" s="89"/>
      <c r="E10" s="80" t="s">
        <v>188</v>
      </c>
      <c r="F10" s="277" t="s">
        <v>187</v>
      </c>
      <c r="G10" s="278"/>
      <c r="H10" s="279"/>
      <c r="I10" s="81">
        <f>CEILING(Rekap_SO401!J20,1)</f>
        <v>0</v>
      </c>
      <c r="J10" s="73"/>
      <c r="K10" s="74"/>
      <c r="L10" s="79"/>
    </row>
    <row r="11" spans="1:15" ht="35.25" customHeight="1" thickBot="1" x14ac:dyDescent="0.3">
      <c r="A11" s="77"/>
      <c r="B11" s="83"/>
      <c r="C11" s="84"/>
      <c r="D11" s="89"/>
      <c r="E11" s="94"/>
      <c r="F11" s="280" t="s">
        <v>79</v>
      </c>
      <c r="G11" s="281"/>
      <c r="H11" s="282"/>
      <c r="I11" s="81">
        <f>Vedlejsi_Ostatni_SO401!G5+Vedlejsi_Ostatni_SO401!G8</f>
        <v>0</v>
      </c>
      <c r="J11" s="73"/>
      <c r="K11" s="74"/>
      <c r="L11" s="79"/>
    </row>
    <row r="12" spans="1:15" ht="7.5" customHeight="1" thickBot="1" x14ac:dyDescent="0.3">
      <c r="A12" s="77"/>
      <c r="B12" s="83"/>
      <c r="C12" s="84"/>
      <c r="D12" s="89"/>
      <c r="E12" s="82"/>
      <c r="F12" s="95"/>
      <c r="G12" s="96"/>
      <c r="H12" s="97"/>
      <c r="I12" s="98"/>
      <c r="J12" s="73"/>
      <c r="K12" s="74"/>
      <c r="L12" s="79"/>
    </row>
    <row r="13" spans="1:15" ht="33.75" customHeight="1" x14ac:dyDescent="0.25">
      <c r="A13" s="77"/>
      <c r="B13" s="83"/>
      <c r="C13" s="84"/>
      <c r="D13" s="89"/>
      <c r="E13" s="272" t="s">
        <v>48</v>
      </c>
      <c r="F13" s="272"/>
      <c r="G13" s="273"/>
      <c r="H13" s="99"/>
      <c r="I13" s="100">
        <f>SUM(I10:I12)</f>
        <v>0</v>
      </c>
      <c r="J13" s="73"/>
      <c r="K13" s="111"/>
      <c r="L13" s="112"/>
      <c r="M13" s="113"/>
      <c r="N13" s="113"/>
      <c r="O13" s="113"/>
    </row>
    <row r="14" spans="1:15" ht="15" x14ac:dyDescent="0.25">
      <c r="A14" s="77"/>
      <c r="B14" s="83"/>
      <c r="C14" s="84"/>
      <c r="D14" s="89"/>
      <c r="E14" s="101"/>
      <c r="F14" s="89"/>
      <c r="G14" s="89"/>
      <c r="H14" s="86"/>
      <c r="I14" s="87">
        <f>I13*1.21</f>
        <v>0</v>
      </c>
      <c r="J14" s="73"/>
      <c r="K14" s="111"/>
      <c r="L14" s="114"/>
      <c r="M14" s="113"/>
      <c r="N14" s="113"/>
      <c r="O14" s="115"/>
    </row>
    <row r="15" spans="1:15" ht="15" x14ac:dyDescent="0.25">
      <c r="A15" s="77"/>
      <c r="B15" s="83"/>
      <c r="C15" s="84"/>
      <c r="D15" s="89"/>
      <c r="E15" s="101"/>
      <c r="F15" s="89"/>
      <c r="G15" s="89"/>
      <c r="H15" s="86"/>
      <c r="I15" s="87"/>
      <c r="J15" s="73"/>
      <c r="K15" s="111"/>
      <c r="L15" s="114"/>
      <c r="M15" s="113"/>
      <c r="N15" s="113"/>
      <c r="O15" s="115"/>
    </row>
    <row r="16" spans="1:15" ht="68.25" customHeight="1" x14ac:dyDescent="0.25">
      <c r="A16" s="77"/>
      <c r="B16" s="83"/>
      <c r="C16" s="84"/>
      <c r="D16" s="89"/>
      <c r="E16" s="275" t="s">
        <v>53</v>
      </c>
      <c r="F16" s="275"/>
      <c r="G16" s="275"/>
      <c r="H16" s="275"/>
      <c r="I16" s="275"/>
      <c r="J16" s="73"/>
      <c r="K16" s="74"/>
      <c r="L16" s="72"/>
    </row>
    <row r="17" spans="1:12" ht="15" x14ac:dyDescent="0.25">
      <c r="A17" s="77"/>
      <c r="B17" s="83"/>
      <c r="C17" s="84"/>
      <c r="D17" s="89"/>
      <c r="E17" s="101"/>
      <c r="F17" s="89"/>
      <c r="G17" s="89"/>
      <c r="H17" s="86"/>
      <c r="I17" s="87"/>
      <c r="J17" s="73"/>
      <c r="K17" s="74"/>
      <c r="L17" s="72"/>
    </row>
    <row r="18" spans="1:12" ht="45.75" customHeight="1" x14ac:dyDescent="0.25">
      <c r="A18" s="77"/>
      <c r="B18" s="83"/>
      <c r="C18" s="84"/>
      <c r="D18" s="89"/>
      <c r="E18" s="276" t="s">
        <v>45</v>
      </c>
      <c r="F18" s="276"/>
      <c r="G18" s="276"/>
      <c r="H18" s="276"/>
      <c r="I18" s="276"/>
      <c r="J18" s="73"/>
      <c r="K18" s="74"/>
      <c r="L18" s="72"/>
    </row>
    <row r="19" spans="1:12" ht="15" x14ac:dyDescent="0.25">
      <c r="A19" s="77"/>
      <c r="B19" s="83"/>
      <c r="C19" s="84"/>
      <c r="D19" s="89"/>
      <c r="E19" s="101"/>
      <c r="F19" s="89"/>
      <c r="G19" s="89"/>
      <c r="H19" s="86"/>
      <c r="I19" s="87"/>
      <c r="J19" s="73"/>
      <c r="K19" s="74"/>
      <c r="L19" s="72"/>
    </row>
    <row r="20" spans="1:12" ht="15" x14ac:dyDescent="0.25">
      <c r="A20" s="77"/>
      <c r="B20" s="83"/>
      <c r="C20" s="84"/>
      <c r="D20" s="89"/>
      <c r="E20" s="101"/>
      <c r="F20" s="89"/>
      <c r="G20" s="89"/>
      <c r="H20" s="86"/>
      <c r="I20" s="87"/>
      <c r="J20" s="73"/>
      <c r="K20" s="74"/>
      <c r="L20" s="72"/>
    </row>
    <row r="21" spans="1:12" ht="15" x14ac:dyDescent="0.25">
      <c r="A21" s="77"/>
      <c r="B21" s="83"/>
      <c r="C21" s="84"/>
      <c r="D21" s="89"/>
      <c r="E21" s="101"/>
      <c r="F21" s="89"/>
      <c r="G21" s="89"/>
      <c r="H21" s="86"/>
      <c r="I21" s="87"/>
      <c r="J21" s="73"/>
      <c r="K21" s="74"/>
      <c r="L21" s="72"/>
    </row>
    <row r="22" spans="1:12" ht="15" x14ac:dyDescent="0.25">
      <c r="A22" s="77"/>
      <c r="B22" s="83"/>
      <c r="C22" s="84"/>
      <c r="D22" s="89"/>
      <c r="E22" s="101"/>
      <c r="F22" s="89"/>
      <c r="G22" s="89"/>
      <c r="H22" s="86"/>
      <c r="I22" s="87"/>
      <c r="J22" s="73"/>
      <c r="K22" s="74"/>
      <c r="L22" s="72"/>
    </row>
    <row r="23" spans="1:12" ht="15" x14ac:dyDescent="0.25">
      <c r="A23" s="77"/>
      <c r="B23" s="83"/>
      <c r="C23" s="84"/>
      <c r="D23" s="89"/>
      <c r="E23" s="101"/>
      <c r="F23" s="89"/>
      <c r="G23" s="89"/>
      <c r="H23" s="86"/>
      <c r="I23" s="87"/>
      <c r="J23" s="73"/>
      <c r="K23" s="74"/>
      <c r="L23" s="72"/>
    </row>
    <row r="24" spans="1:12" ht="15" x14ac:dyDescent="0.25">
      <c r="A24" s="77"/>
      <c r="B24" s="83"/>
      <c r="C24" s="84"/>
      <c r="D24" s="89"/>
      <c r="E24" s="101"/>
      <c r="F24" s="89"/>
      <c r="G24" s="89"/>
      <c r="H24" s="86"/>
      <c r="I24" s="87"/>
      <c r="J24" s="73"/>
      <c r="K24" s="74"/>
      <c r="L24" s="79"/>
    </row>
    <row r="25" spans="1:12" x14ac:dyDescent="0.2">
      <c r="A25" s="49"/>
      <c r="B25" s="102"/>
      <c r="C25" s="103"/>
      <c r="D25" s="104"/>
      <c r="E25" s="105"/>
      <c r="F25" s="104"/>
      <c r="G25" s="104"/>
      <c r="H25" s="106"/>
      <c r="I25" s="52"/>
    </row>
    <row r="26" spans="1:12" x14ac:dyDescent="0.2">
      <c r="A26" s="49"/>
      <c r="B26" s="102"/>
      <c r="C26" s="103"/>
      <c r="D26" s="104"/>
      <c r="E26" s="105"/>
      <c r="F26" s="104"/>
      <c r="G26" s="104"/>
      <c r="H26" s="106"/>
      <c r="I26" s="52"/>
    </row>
    <row r="27" spans="1:12" x14ac:dyDescent="0.2">
      <c r="A27" s="49"/>
      <c r="B27" s="102"/>
      <c r="C27" s="103" t="s">
        <v>51</v>
      </c>
      <c r="D27" s="104" t="s">
        <v>31</v>
      </c>
      <c r="E27" s="105"/>
      <c r="F27" s="104"/>
      <c r="G27" s="104"/>
      <c r="H27" s="106"/>
      <c r="I27" s="52"/>
    </row>
    <row r="28" spans="1:12" x14ac:dyDescent="0.2">
      <c r="A28" s="49"/>
      <c r="B28" s="102"/>
      <c r="C28" s="103"/>
      <c r="D28" s="104"/>
      <c r="E28" s="105"/>
      <c r="F28" s="104"/>
      <c r="G28" s="104"/>
      <c r="H28" s="106"/>
      <c r="I28" s="52"/>
      <c r="L28" s="13"/>
    </row>
    <row r="29" spans="1:12" x14ac:dyDescent="0.2">
      <c r="D29" s="13"/>
      <c r="F29" s="13"/>
      <c r="G29" s="13"/>
      <c r="L29" s="13"/>
    </row>
    <row r="30" spans="1:12" x14ac:dyDescent="0.2">
      <c r="D30" s="13"/>
      <c r="F30" s="13"/>
      <c r="G30" s="13"/>
    </row>
    <row r="31" spans="1:12" x14ac:dyDescent="0.2">
      <c r="D31" s="13"/>
      <c r="F31" s="13"/>
      <c r="G31" s="13"/>
    </row>
    <row r="32" spans="1:12" x14ac:dyDescent="0.2">
      <c r="D32" s="13"/>
      <c r="F32" s="13"/>
      <c r="G32" s="13"/>
    </row>
    <row r="33" spans="3:12" x14ac:dyDescent="0.2">
      <c r="D33" s="13"/>
      <c r="F33" s="13"/>
      <c r="G33" s="13"/>
    </row>
    <row r="34" spans="3:12" x14ac:dyDescent="0.2">
      <c r="D34" s="13"/>
      <c r="F34" s="13"/>
      <c r="G34" s="13"/>
    </row>
    <row r="35" spans="3:12" x14ac:dyDescent="0.2">
      <c r="D35" s="13"/>
      <c r="F35" s="13"/>
      <c r="G35" s="13"/>
    </row>
    <row r="36" spans="3:12" x14ac:dyDescent="0.2">
      <c r="D36" s="13"/>
      <c r="F36" s="13"/>
      <c r="G36" s="13"/>
    </row>
    <row r="37" spans="3:12" x14ac:dyDescent="0.2">
      <c r="D37" s="13"/>
      <c r="F37" s="13"/>
      <c r="G37" s="13"/>
    </row>
    <row r="38" spans="3:12" x14ac:dyDescent="0.2">
      <c r="D38" s="13"/>
      <c r="F38" s="13"/>
      <c r="G38" s="13"/>
      <c r="L38" s="13"/>
    </row>
    <row r="39" spans="3:12" x14ac:dyDescent="0.2">
      <c r="D39" s="13"/>
      <c r="F39" s="13"/>
      <c r="G39" s="13"/>
    </row>
    <row r="40" spans="3:12" x14ac:dyDescent="0.2">
      <c r="D40" s="13"/>
      <c r="F40" s="13"/>
      <c r="G40" s="13"/>
    </row>
    <row r="41" spans="3:12" x14ac:dyDescent="0.2">
      <c r="D41" s="13"/>
      <c r="F41" s="13"/>
      <c r="G41" s="13"/>
    </row>
    <row r="42" spans="3:12" x14ac:dyDescent="0.2">
      <c r="C42" s="3" t="s">
        <v>52</v>
      </c>
      <c r="D42" s="13"/>
      <c r="F42" s="13"/>
      <c r="G42" s="13"/>
    </row>
    <row r="43" spans="3:12" x14ac:dyDescent="0.2">
      <c r="D43" s="13"/>
      <c r="F43" s="13"/>
      <c r="G43" s="13"/>
    </row>
    <row r="44" spans="3:12" x14ac:dyDescent="0.2">
      <c r="D44" s="13"/>
      <c r="F44" s="13"/>
      <c r="G44" s="13"/>
    </row>
    <row r="45" spans="3:12" x14ac:dyDescent="0.2">
      <c r="D45" s="13"/>
      <c r="F45" s="13"/>
      <c r="G45" s="13"/>
      <c r="L45" s="13"/>
    </row>
    <row r="46" spans="3:12" x14ac:dyDescent="0.2">
      <c r="D46" s="13"/>
      <c r="F46" s="13"/>
      <c r="G46" s="13"/>
    </row>
    <row r="47" spans="3:12" x14ac:dyDescent="0.2">
      <c r="D47" s="13"/>
      <c r="F47" s="13"/>
      <c r="G47" s="13"/>
    </row>
    <row r="48" spans="3:12" x14ac:dyDescent="0.2">
      <c r="D48" s="13"/>
      <c r="F48" s="13"/>
      <c r="G48" s="13"/>
      <c r="L48" s="13"/>
    </row>
    <row r="49" spans="4:12" x14ac:dyDescent="0.2">
      <c r="D49" s="13"/>
      <c r="F49" s="13"/>
      <c r="G49" s="13"/>
    </row>
    <row r="50" spans="4:12" x14ac:dyDescent="0.2">
      <c r="D50" s="13"/>
      <c r="F50" s="13"/>
      <c r="G50" s="13"/>
    </row>
    <row r="51" spans="4:12" x14ac:dyDescent="0.2">
      <c r="D51" s="13"/>
      <c r="F51" s="13"/>
      <c r="G51" s="13"/>
    </row>
    <row r="52" spans="4:12" x14ac:dyDescent="0.2">
      <c r="D52" s="13"/>
      <c r="F52" s="13"/>
      <c r="G52" s="13"/>
    </row>
    <row r="53" spans="4:12" x14ac:dyDescent="0.2">
      <c r="D53" s="13"/>
      <c r="F53" s="13"/>
      <c r="G53" s="13"/>
    </row>
    <row r="54" spans="4:12" x14ac:dyDescent="0.2">
      <c r="D54" s="13"/>
      <c r="F54" s="13"/>
      <c r="G54" s="13"/>
    </row>
    <row r="55" spans="4:12" x14ac:dyDescent="0.2">
      <c r="D55" s="13"/>
      <c r="F55" s="13"/>
      <c r="G55" s="13"/>
    </row>
    <row r="56" spans="4:12" x14ac:dyDescent="0.2">
      <c r="D56" s="13"/>
      <c r="F56" s="13"/>
      <c r="G56" s="13"/>
    </row>
    <row r="57" spans="4:12" x14ac:dyDescent="0.2">
      <c r="D57" s="13"/>
      <c r="F57" s="13"/>
      <c r="G57" s="13"/>
    </row>
    <row r="58" spans="4:12" x14ac:dyDescent="0.2">
      <c r="D58" s="13"/>
      <c r="F58" s="13"/>
      <c r="G58" s="13"/>
    </row>
    <row r="59" spans="4:12" x14ac:dyDescent="0.2">
      <c r="D59" s="13"/>
      <c r="F59" s="13"/>
      <c r="G59" s="13"/>
      <c r="L59" s="13"/>
    </row>
    <row r="60" spans="4:12" x14ac:dyDescent="0.2">
      <c r="D60" s="13"/>
      <c r="F60" s="13"/>
      <c r="G60" s="13"/>
      <c r="L60" s="13"/>
    </row>
    <row r="61" spans="4:12" x14ac:dyDescent="0.2">
      <c r="D61" s="13"/>
      <c r="F61" s="13"/>
      <c r="G61" s="13"/>
      <c r="L61" s="13"/>
    </row>
    <row r="62" spans="4:12" x14ac:dyDescent="0.2">
      <c r="D62" s="13"/>
      <c r="F62" s="13"/>
      <c r="G62" s="13"/>
      <c r="L62" s="13"/>
    </row>
    <row r="63" spans="4:12" x14ac:dyDescent="0.2">
      <c r="D63" s="13"/>
      <c r="F63" s="13"/>
      <c r="G63" s="13"/>
      <c r="L63" s="13"/>
    </row>
    <row r="64" spans="4:12" x14ac:dyDescent="0.2">
      <c r="D64" s="13"/>
      <c r="F64" s="13"/>
      <c r="G64" s="13"/>
      <c r="L64" s="13"/>
    </row>
  </sheetData>
  <sheetProtection selectLockedCells="1" selectUnlockedCells="1"/>
  <mergeCells count="7">
    <mergeCell ref="E8:I8"/>
    <mergeCell ref="E13:G13"/>
    <mergeCell ref="F3:I3"/>
    <mergeCell ref="E16:I16"/>
    <mergeCell ref="E18:I18"/>
    <mergeCell ref="F10:H10"/>
    <mergeCell ref="F11:H1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8" firstPageNumber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90"/>
  <sheetViews>
    <sheetView tabSelected="1" topLeftCell="E1" zoomScaleNormal="100" zoomScaleSheetLayoutView="100" workbookViewId="0">
      <selection activeCell="J20" sqref="J20"/>
    </sheetView>
  </sheetViews>
  <sheetFormatPr defaultColWidth="8.375" defaultRowHeight="12.75" x14ac:dyDescent="0.2"/>
  <cols>
    <col min="1" max="1" width="0" style="1" hidden="1" customWidth="1"/>
    <col min="2" max="2" width="0" style="2" hidden="1" customWidth="1"/>
    <col min="3" max="3" width="0" style="3" hidden="1" customWidth="1"/>
    <col min="4" max="4" width="0" style="1" hidden="1" customWidth="1"/>
    <col min="5" max="5" width="8.75" style="4" customWidth="1"/>
    <col min="6" max="6" width="40.625" style="1" customWidth="1"/>
    <col min="7" max="7" width="6.875" style="1" customWidth="1"/>
    <col min="8" max="8" width="10.25" style="5" customWidth="1"/>
    <col min="9" max="9" width="14" style="5" customWidth="1"/>
    <col min="10" max="10" width="19.125" style="30" customWidth="1"/>
    <col min="11" max="11" width="6" style="7" customWidth="1"/>
    <col min="12" max="12" width="8" style="8" customWidth="1"/>
    <col min="13" max="14" width="4" style="1" customWidth="1"/>
    <col min="15" max="15" width="4.125" style="1" customWidth="1"/>
    <col min="16" max="16384" width="8.375" style="1"/>
  </cols>
  <sheetData>
    <row r="1" spans="4:13" x14ac:dyDescent="0.2">
      <c r="E1" s="9"/>
      <c r="F1" s="10"/>
    </row>
    <row r="2" spans="4:13" ht="15.75" x14ac:dyDescent="0.25">
      <c r="E2" s="1"/>
      <c r="F2" s="11" t="str">
        <f>Kryci_list!F3</f>
        <v>BEZPEČNÉ PŘECHÁZENÍ PŘES I/32, NOUZOV</v>
      </c>
      <c r="G2" s="10"/>
      <c r="I2" s="31"/>
      <c r="J2" s="32"/>
    </row>
    <row r="3" spans="4:13" ht="13.5" thickBot="1" x14ac:dyDescent="0.25">
      <c r="E3" s="64"/>
      <c r="F3" s="70" t="str">
        <f>Kryci_list!F10</f>
        <v>Objekt SO.401 - Veřejné osvětlení</v>
      </c>
      <c r="G3" s="65"/>
      <c r="H3" s="66"/>
      <c r="I3" s="67"/>
      <c r="J3" s="68"/>
    </row>
    <row r="4" spans="4:13" ht="21.75" thickBot="1" x14ac:dyDescent="0.25">
      <c r="E4" s="283" t="s">
        <v>67</v>
      </c>
      <c r="F4" s="283"/>
      <c r="G4" s="283"/>
      <c r="H4" s="283"/>
      <c r="I4" s="283"/>
      <c r="J4" s="283"/>
    </row>
    <row r="5" spans="4:13" ht="13.5" thickBot="1" x14ac:dyDescent="0.25">
      <c r="D5" s="13"/>
      <c r="E5" s="14"/>
      <c r="F5" s="15"/>
      <c r="G5" s="15"/>
      <c r="H5" s="16" t="s">
        <v>11</v>
      </c>
      <c r="I5" s="33" t="s">
        <v>12</v>
      </c>
      <c r="J5" s="34" t="s">
        <v>13</v>
      </c>
      <c r="M5" s="13"/>
    </row>
    <row r="6" spans="4:13" x14ac:dyDescent="0.2">
      <c r="D6" s="13"/>
      <c r="E6" s="35"/>
      <c r="F6" s="36" t="s">
        <v>14</v>
      </c>
      <c r="G6" s="36"/>
      <c r="H6" s="17"/>
      <c r="I6" s="37"/>
      <c r="J6" s="38">
        <f>Rozpocet_polozky_SO401!G5</f>
        <v>0</v>
      </c>
    </row>
    <row r="7" spans="4:13" x14ac:dyDescent="0.2">
      <c r="D7" s="13"/>
      <c r="E7" s="35"/>
      <c r="F7" s="36" t="s">
        <v>15</v>
      </c>
      <c r="G7" s="36"/>
      <c r="H7" s="110">
        <v>3</v>
      </c>
      <c r="I7" s="37">
        <f>J6</f>
        <v>0</v>
      </c>
      <c r="J7" s="38">
        <f>I7*H7/100</f>
        <v>0</v>
      </c>
      <c r="M7" s="13"/>
    </row>
    <row r="8" spans="4:13" x14ac:dyDescent="0.2">
      <c r="D8" s="13"/>
      <c r="E8" s="35"/>
      <c r="F8" s="36" t="s">
        <v>16</v>
      </c>
      <c r="G8" s="36"/>
      <c r="H8" s="110">
        <v>2.5</v>
      </c>
      <c r="I8" s="37">
        <f>J6</f>
        <v>0</v>
      </c>
      <c r="J8" s="38">
        <f>I8*H8/100</f>
        <v>0</v>
      </c>
    </row>
    <row r="9" spans="4:13" x14ac:dyDescent="0.2">
      <c r="D9" s="13"/>
      <c r="E9" s="35"/>
      <c r="F9" s="36" t="s">
        <v>17</v>
      </c>
      <c r="G9" s="36"/>
      <c r="H9" s="17"/>
      <c r="I9" s="37"/>
      <c r="J9" s="38">
        <f>Rozpocet_polozky_SO401!G7</f>
        <v>0</v>
      </c>
      <c r="M9" s="13"/>
    </row>
    <row r="10" spans="4:13" x14ac:dyDescent="0.2">
      <c r="D10" s="13"/>
      <c r="E10" s="35"/>
      <c r="F10" s="36" t="s">
        <v>18</v>
      </c>
      <c r="G10" s="36"/>
      <c r="H10" s="110">
        <v>1</v>
      </c>
      <c r="I10" s="37">
        <f>J9</f>
        <v>0</v>
      </c>
      <c r="J10" s="38">
        <f>I10*H10/100</f>
        <v>0</v>
      </c>
      <c r="M10" s="13"/>
    </row>
    <row r="11" spans="4:13" x14ac:dyDescent="0.2">
      <c r="D11" s="13"/>
      <c r="E11" s="35"/>
      <c r="F11" s="36" t="s">
        <v>19</v>
      </c>
      <c r="G11" s="36"/>
      <c r="H11" s="17"/>
      <c r="I11" s="37"/>
      <c r="J11" s="38">
        <f>Rozpocet_polozky_SO401!G56</f>
        <v>0</v>
      </c>
      <c r="M11" s="13"/>
    </row>
    <row r="12" spans="4:13" x14ac:dyDescent="0.2">
      <c r="D12" s="13"/>
      <c r="E12" s="35"/>
      <c r="F12" s="36" t="s">
        <v>20</v>
      </c>
      <c r="G12" s="36"/>
      <c r="H12" s="17"/>
      <c r="I12" s="37"/>
      <c r="J12" s="38">
        <f>Rozpocet_polozky_SO401!G41</f>
        <v>0</v>
      </c>
    </row>
    <row r="13" spans="4:13" x14ac:dyDescent="0.2">
      <c r="D13" s="13"/>
      <c r="E13" s="35"/>
      <c r="F13" s="36" t="s">
        <v>21</v>
      </c>
      <c r="G13" s="36"/>
      <c r="H13" s="17"/>
      <c r="I13" s="37"/>
      <c r="J13" s="38">
        <f>Rozpocet_polozky_SO401!G80</f>
        <v>0</v>
      </c>
    </row>
    <row r="14" spans="4:13" x14ac:dyDescent="0.2">
      <c r="D14" s="13"/>
      <c r="E14" s="35"/>
      <c r="F14" s="36" t="s">
        <v>22</v>
      </c>
      <c r="G14" s="36"/>
      <c r="H14" s="17"/>
      <c r="I14" s="37"/>
      <c r="J14" s="38">
        <f>Rozpocet_polozky_SO401!G63</f>
        <v>0</v>
      </c>
    </row>
    <row r="15" spans="4:13" x14ac:dyDescent="0.2">
      <c r="D15" s="13"/>
      <c r="E15" s="35"/>
      <c r="F15" s="36" t="s">
        <v>23</v>
      </c>
      <c r="G15" s="36"/>
      <c r="H15" s="110">
        <v>2.5</v>
      </c>
      <c r="I15" s="37">
        <f>J12</f>
        <v>0</v>
      </c>
      <c r="J15" s="38">
        <f>I15*H15/100</f>
        <v>0</v>
      </c>
      <c r="M15" s="13"/>
    </row>
    <row r="16" spans="4:13" ht="13.5" thickBot="1" x14ac:dyDescent="0.25">
      <c r="D16" s="13"/>
      <c r="E16" s="39"/>
      <c r="F16" s="36" t="s">
        <v>24</v>
      </c>
      <c r="G16" s="36"/>
      <c r="H16" s="110">
        <v>2</v>
      </c>
      <c r="I16" s="37">
        <f>J14</f>
        <v>0</v>
      </c>
      <c r="J16" s="38">
        <f>I16*H16/100</f>
        <v>0</v>
      </c>
    </row>
    <row r="17" spans="3:13" x14ac:dyDescent="0.2">
      <c r="D17" s="13"/>
      <c r="E17" s="35"/>
      <c r="F17" s="40" t="s">
        <v>25</v>
      </c>
      <c r="G17" s="40"/>
      <c r="H17" s="41"/>
      <c r="I17" s="42"/>
      <c r="J17" s="43">
        <f>SUM(J6:J8)</f>
        <v>0</v>
      </c>
      <c r="M17" s="13"/>
    </row>
    <row r="18" spans="3:13" x14ac:dyDescent="0.2">
      <c r="D18" s="13"/>
      <c r="E18" s="35"/>
      <c r="F18" s="36" t="s">
        <v>56</v>
      </c>
      <c r="G18" s="36"/>
      <c r="H18" s="17"/>
      <c r="I18" s="37"/>
      <c r="J18" s="38">
        <f>SUM(J9:J16)</f>
        <v>0</v>
      </c>
    </row>
    <row r="19" spans="3:13" ht="13.5" thickBot="1" x14ac:dyDescent="0.25">
      <c r="D19" s="13"/>
      <c r="E19" s="35"/>
      <c r="F19" s="36" t="s">
        <v>184</v>
      </c>
      <c r="G19" s="36"/>
      <c r="H19" s="17"/>
      <c r="I19" s="37"/>
      <c r="J19" s="38">
        <f>Rozpocet_polozky_SO401!G84</f>
        <v>0</v>
      </c>
      <c r="M19" s="13"/>
    </row>
    <row r="20" spans="3:13" ht="15.75" thickBot="1" x14ac:dyDescent="0.3">
      <c r="D20" s="13"/>
      <c r="E20" s="44"/>
      <c r="F20" s="45" t="s">
        <v>26</v>
      </c>
      <c r="G20" s="45"/>
      <c r="H20" s="46"/>
      <c r="I20" s="47"/>
      <c r="J20" s="48">
        <f>SUM(J17:J19)</f>
        <v>0</v>
      </c>
    </row>
    <row r="21" spans="3:13" x14ac:dyDescent="0.2">
      <c r="D21" s="13"/>
      <c r="E21" s="1"/>
      <c r="I21" s="31"/>
      <c r="J21" s="32"/>
    </row>
    <row r="22" spans="3:13" x14ac:dyDescent="0.2">
      <c r="D22" s="13"/>
      <c r="E22" s="1"/>
      <c r="I22" s="31"/>
      <c r="J22" s="32"/>
    </row>
    <row r="23" spans="3:13" x14ac:dyDescent="0.2">
      <c r="D23" s="13"/>
      <c r="E23" s="1"/>
      <c r="I23" s="31"/>
      <c r="J23" s="32"/>
    </row>
    <row r="24" spans="3:13" x14ac:dyDescent="0.2">
      <c r="D24" s="13"/>
      <c r="E24" s="1"/>
      <c r="I24" s="31"/>
      <c r="J24" s="32"/>
    </row>
    <row r="25" spans="3:13" x14ac:dyDescent="0.2">
      <c r="D25" s="13"/>
      <c r="E25" s="1"/>
      <c r="I25" s="31"/>
      <c r="J25" s="32"/>
    </row>
    <row r="26" spans="3:13" x14ac:dyDescent="0.2">
      <c r="D26" s="13"/>
      <c r="F26" s="13"/>
      <c r="G26" s="13"/>
    </row>
    <row r="27" spans="3:13" x14ac:dyDescent="0.2">
      <c r="C27" s="3" t="s">
        <v>51</v>
      </c>
      <c r="D27" s="13" t="s">
        <v>31</v>
      </c>
      <c r="F27" s="13"/>
      <c r="G27" s="13"/>
    </row>
    <row r="28" spans="3:13" x14ac:dyDescent="0.2">
      <c r="D28" s="13"/>
      <c r="F28" s="13"/>
      <c r="G28" s="13"/>
    </row>
    <row r="29" spans="3:13" x14ac:dyDescent="0.2">
      <c r="D29" s="13"/>
      <c r="F29" s="13"/>
      <c r="G29" s="13"/>
    </row>
    <row r="30" spans="3:13" x14ac:dyDescent="0.2">
      <c r="D30" s="13"/>
      <c r="F30" s="13"/>
      <c r="G30" s="13"/>
    </row>
    <row r="31" spans="3:13" x14ac:dyDescent="0.2">
      <c r="D31" s="13"/>
      <c r="F31" s="13"/>
      <c r="G31" s="13"/>
    </row>
    <row r="32" spans="3:13" x14ac:dyDescent="0.2">
      <c r="D32" s="13"/>
      <c r="F32" s="13"/>
      <c r="G32" s="13"/>
    </row>
    <row r="33" spans="3:13" x14ac:dyDescent="0.2">
      <c r="D33" s="13"/>
      <c r="F33" s="13"/>
      <c r="G33" s="13"/>
      <c r="M33" s="13"/>
    </row>
    <row r="34" spans="3:13" x14ac:dyDescent="0.2">
      <c r="D34" s="13"/>
      <c r="F34" s="13"/>
      <c r="G34" s="13"/>
    </row>
    <row r="35" spans="3:13" x14ac:dyDescent="0.2">
      <c r="D35" s="13"/>
      <c r="F35" s="13"/>
      <c r="G35" s="13"/>
    </row>
    <row r="36" spans="3:13" x14ac:dyDescent="0.2">
      <c r="D36" s="13"/>
      <c r="F36" s="13"/>
      <c r="G36" s="13"/>
    </row>
    <row r="37" spans="3:13" x14ac:dyDescent="0.2">
      <c r="D37" s="13"/>
      <c r="F37" s="13"/>
      <c r="G37" s="13"/>
    </row>
    <row r="38" spans="3:13" x14ac:dyDescent="0.2">
      <c r="D38" s="13"/>
      <c r="F38" s="13"/>
      <c r="G38" s="13"/>
    </row>
    <row r="39" spans="3:13" x14ac:dyDescent="0.2">
      <c r="D39" s="13"/>
      <c r="F39" s="13"/>
      <c r="G39" s="13"/>
    </row>
    <row r="40" spans="3:13" x14ac:dyDescent="0.2">
      <c r="D40" s="13"/>
      <c r="F40" s="13"/>
      <c r="G40" s="13"/>
    </row>
    <row r="41" spans="3:13" x14ac:dyDescent="0.2">
      <c r="D41" s="13"/>
      <c r="F41" s="13"/>
      <c r="G41" s="13"/>
    </row>
    <row r="42" spans="3:13" x14ac:dyDescent="0.2">
      <c r="C42" s="3" t="s">
        <v>52</v>
      </c>
      <c r="D42" s="13"/>
      <c r="F42" s="13"/>
      <c r="G42" s="13"/>
    </row>
    <row r="43" spans="3:13" x14ac:dyDescent="0.2">
      <c r="D43" s="13"/>
      <c r="F43" s="13"/>
      <c r="G43" s="13"/>
    </row>
    <row r="44" spans="3:13" x14ac:dyDescent="0.2">
      <c r="D44" s="13"/>
      <c r="F44" s="13"/>
      <c r="G44" s="13"/>
    </row>
    <row r="45" spans="3:13" x14ac:dyDescent="0.2">
      <c r="D45" s="13"/>
      <c r="F45" s="13"/>
      <c r="G45" s="13"/>
    </row>
    <row r="46" spans="3:13" x14ac:dyDescent="0.2">
      <c r="D46" s="13"/>
      <c r="F46" s="13"/>
      <c r="G46" s="13"/>
    </row>
    <row r="47" spans="3:13" x14ac:dyDescent="0.2">
      <c r="D47" s="13"/>
      <c r="F47" s="13"/>
      <c r="G47" s="13"/>
    </row>
    <row r="48" spans="3:13" x14ac:dyDescent="0.2">
      <c r="D48" s="13"/>
      <c r="F48" s="13"/>
      <c r="G48" s="13"/>
    </row>
    <row r="49" spans="4:13" x14ac:dyDescent="0.2">
      <c r="D49" s="13"/>
      <c r="F49" s="13"/>
      <c r="G49" s="13"/>
    </row>
    <row r="50" spans="4:13" x14ac:dyDescent="0.2">
      <c r="D50" s="13"/>
      <c r="F50" s="13"/>
      <c r="G50" s="13"/>
      <c r="M50" s="13"/>
    </row>
    <row r="51" spans="4:13" x14ac:dyDescent="0.2">
      <c r="D51" s="13"/>
      <c r="F51" s="13"/>
      <c r="G51" s="13"/>
    </row>
    <row r="52" spans="4:13" x14ac:dyDescent="0.2">
      <c r="D52" s="13"/>
      <c r="F52" s="13"/>
      <c r="G52" s="13"/>
    </row>
    <row r="53" spans="4:13" x14ac:dyDescent="0.2">
      <c r="D53" s="13"/>
      <c r="F53" s="13"/>
      <c r="G53" s="13"/>
    </row>
    <row r="54" spans="4:13" x14ac:dyDescent="0.2">
      <c r="D54" s="13"/>
      <c r="F54" s="13"/>
      <c r="G54" s="13"/>
      <c r="M54" s="13"/>
    </row>
    <row r="55" spans="4:13" x14ac:dyDescent="0.2">
      <c r="D55" s="13"/>
      <c r="F55" s="13"/>
      <c r="G55" s="13"/>
      <c r="M55" s="13"/>
    </row>
    <row r="56" spans="4:13" x14ac:dyDescent="0.2">
      <c r="D56" s="13"/>
      <c r="F56" s="13"/>
      <c r="G56" s="13"/>
    </row>
    <row r="57" spans="4:13" x14ac:dyDescent="0.2">
      <c r="D57" s="13"/>
      <c r="F57" s="13"/>
      <c r="G57" s="13"/>
    </row>
    <row r="58" spans="4:13" x14ac:dyDescent="0.2">
      <c r="D58" s="13"/>
      <c r="F58" s="13"/>
      <c r="G58" s="13"/>
    </row>
    <row r="59" spans="4:13" x14ac:dyDescent="0.2">
      <c r="D59" s="13"/>
      <c r="F59" s="13"/>
      <c r="G59" s="13"/>
    </row>
    <row r="60" spans="4:13" x14ac:dyDescent="0.2">
      <c r="D60" s="13"/>
      <c r="F60" s="13"/>
      <c r="G60" s="13"/>
    </row>
    <row r="61" spans="4:13" x14ac:dyDescent="0.2">
      <c r="D61" s="13"/>
      <c r="F61" s="13"/>
      <c r="G61" s="13"/>
    </row>
    <row r="62" spans="4:13" x14ac:dyDescent="0.2">
      <c r="D62" s="13"/>
      <c r="F62" s="13"/>
      <c r="G62" s="13"/>
    </row>
    <row r="63" spans="4:13" x14ac:dyDescent="0.2">
      <c r="D63" s="13"/>
      <c r="F63" s="13"/>
      <c r="G63" s="13"/>
    </row>
    <row r="64" spans="4:13" x14ac:dyDescent="0.2">
      <c r="D64" s="13"/>
      <c r="F64" s="13"/>
      <c r="G64" s="13"/>
      <c r="M64" s="13"/>
    </row>
    <row r="65" spans="4:13" x14ac:dyDescent="0.2">
      <c r="D65" s="13"/>
      <c r="F65" s="13"/>
      <c r="G65" s="13"/>
    </row>
    <row r="66" spans="4:13" x14ac:dyDescent="0.2">
      <c r="D66" s="13"/>
      <c r="F66" s="13"/>
      <c r="G66" s="13"/>
    </row>
    <row r="67" spans="4:13" x14ac:dyDescent="0.2">
      <c r="D67" s="13"/>
      <c r="F67" s="13"/>
      <c r="G67" s="13"/>
    </row>
    <row r="68" spans="4:13" x14ac:dyDescent="0.2">
      <c r="D68" s="13"/>
      <c r="F68" s="13"/>
      <c r="G68" s="13"/>
    </row>
    <row r="69" spans="4:13" x14ac:dyDescent="0.2">
      <c r="D69" s="13"/>
      <c r="F69" s="13"/>
      <c r="G69" s="13"/>
    </row>
    <row r="70" spans="4:13" x14ac:dyDescent="0.2">
      <c r="D70" s="13"/>
      <c r="F70" s="13"/>
      <c r="G70" s="13"/>
    </row>
    <row r="71" spans="4:13" x14ac:dyDescent="0.2">
      <c r="D71" s="13"/>
      <c r="F71" s="13"/>
      <c r="G71" s="13"/>
      <c r="M71" s="13"/>
    </row>
    <row r="72" spans="4:13" x14ac:dyDescent="0.2">
      <c r="D72" s="13"/>
      <c r="F72" s="13"/>
      <c r="G72" s="13"/>
    </row>
    <row r="73" spans="4:13" x14ac:dyDescent="0.2">
      <c r="D73" s="13"/>
      <c r="F73" s="13"/>
      <c r="G73" s="13"/>
    </row>
    <row r="74" spans="4:13" x14ac:dyDescent="0.2">
      <c r="D74" s="13"/>
      <c r="F74" s="13"/>
      <c r="G74" s="13"/>
      <c r="M74" s="13"/>
    </row>
    <row r="75" spans="4:13" x14ac:dyDescent="0.2">
      <c r="D75" s="13"/>
      <c r="F75" s="13"/>
      <c r="G75" s="13"/>
    </row>
    <row r="76" spans="4:13" x14ac:dyDescent="0.2">
      <c r="D76" s="13"/>
      <c r="F76" s="13"/>
      <c r="G76" s="13"/>
    </row>
    <row r="77" spans="4:13" x14ac:dyDescent="0.2">
      <c r="D77" s="13"/>
      <c r="F77" s="13"/>
      <c r="G77" s="13"/>
    </row>
    <row r="78" spans="4:13" x14ac:dyDescent="0.2">
      <c r="D78" s="13"/>
      <c r="F78" s="13"/>
      <c r="G78" s="13"/>
    </row>
    <row r="79" spans="4:13" x14ac:dyDescent="0.2">
      <c r="D79" s="13"/>
      <c r="F79" s="13"/>
      <c r="G79" s="13"/>
    </row>
    <row r="80" spans="4:13" x14ac:dyDescent="0.2">
      <c r="D80" s="13"/>
      <c r="F80" s="13"/>
      <c r="G80" s="13"/>
    </row>
    <row r="81" spans="4:13" x14ac:dyDescent="0.2">
      <c r="D81" s="13"/>
      <c r="F81" s="13"/>
      <c r="G81" s="13"/>
    </row>
    <row r="82" spans="4:13" x14ac:dyDescent="0.2">
      <c r="D82" s="13"/>
      <c r="F82" s="13"/>
      <c r="G82" s="13"/>
    </row>
    <row r="83" spans="4:13" x14ac:dyDescent="0.2">
      <c r="D83" s="13"/>
      <c r="F83" s="13"/>
      <c r="G83" s="13"/>
    </row>
    <row r="84" spans="4:13" x14ac:dyDescent="0.2">
      <c r="D84" s="13"/>
      <c r="F84" s="13"/>
      <c r="G84" s="13"/>
    </row>
    <row r="85" spans="4:13" x14ac:dyDescent="0.2">
      <c r="D85" s="13"/>
      <c r="F85" s="13"/>
      <c r="G85" s="13"/>
      <c r="M85" s="13"/>
    </row>
    <row r="86" spans="4:13" x14ac:dyDescent="0.2">
      <c r="D86" s="13"/>
      <c r="F86" s="13"/>
      <c r="G86" s="13"/>
      <c r="M86" s="13"/>
    </row>
    <row r="87" spans="4:13" x14ac:dyDescent="0.2">
      <c r="D87" s="13"/>
      <c r="F87" s="13"/>
      <c r="G87" s="13"/>
      <c r="M87" s="13"/>
    </row>
    <row r="88" spans="4:13" x14ac:dyDescent="0.2">
      <c r="D88" s="13"/>
      <c r="F88" s="13"/>
      <c r="G88" s="13"/>
      <c r="M88" s="13"/>
    </row>
    <row r="89" spans="4:13" x14ac:dyDescent="0.2">
      <c r="D89" s="13"/>
      <c r="F89" s="13"/>
      <c r="G89" s="13"/>
      <c r="M89" s="13"/>
    </row>
    <row r="90" spans="4:13" x14ac:dyDescent="0.2">
      <c r="D90" s="13"/>
      <c r="F90" s="13"/>
      <c r="G90" s="13"/>
      <c r="M90" s="13"/>
    </row>
  </sheetData>
  <sheetProtection selectLockedCells="1" selectUnlockedCells="1"/>
  <mergeCells count="1">
    <mergeCell ref="E4:J4"/>
  </mergeCells>
  <pageMargins left="0.78749999999999998" right="0.78749999999999998" top="0.78749999999999998" bottom="0.78749999999999998" header="0.51180555555555551" footer="0.51180555555555551"/>
  <pageSetup paperSize="9" scale="78" firstPageNumber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U101"/>
  <sheetViews>
    <sheetView topLeftCell="A58" zoomScaleNormal="100" zoomScaleSheetLayoutView="100" workbookViewId="0">
      <selection activeCell="F87" sqref="F87"/>
    </sheetView>
  </sheetViews>
  <sheetFormatPr defaultColWidth="10.5" defaultRowHeight="15" x14ac:dyDescent="0.25"/>
  <cols>
    <col min="1" max="1" width="3.375" style="49" customWidth="1"/>
    <col min="2" max="2" width="7.625" style="50" customWidth="1"/>
    <col min="3" max="3" width="116.25" style="49" customWidth="1"/>
    <col min="4" max="4" width="5.625" style="49" customWidth="1"/>
    <col min="5" max="5" width="7.125" style="51" bestFit="1" customWidth="1"/>
    <col min="6" max="6" width="9.875" style="52" bestFit="1" customWidth="1"/>
    <col min="7" max="7" width="11.875" style="53" bestFit="1" customWidth="1"/>
    <col min="8" max="199" width="8.375" style="49" customWidth="1"/>
    <col min="200" max="203" width="8.375" style="54" customWidth="1"/>
    <col min="204" max="16384" width="10.5" style="54"/>
  </cols>
  <sheetData>
    <row r="1" spans="1:8" s="55" customFormat="1" ht="29.25" customHeight="1" x14ac:dyDescent="0.35">
      <c r="A1" s="284" t="s">
        <v>2</v>
      </c>
      <c r="B1" s="284"/>
      <c r="C1" s="284"/>
      <c r="E1" s="56"/>
      <c r="F1" s="57"/>
      <c r="G1" s="58"/>
    </row>
    <row r="2" spans="1:8" s="55" customFormat="1" ht="44.25" customHeight="1" x14ac:dyDescent="0.2">
      <c r="A2" s="285" t="str">
        <f>Rekap_SO401!F3</f>
        <v>Objekt SO.401 - Veřejné osvětlení</v>
      </c>
      <c r="B2" s="285"/>
      <c r="C2" s="285"/>
      <c r="D2" s="285"/>
      <c r="E2" s="285"/>
      <c r="F2" s="285"/>
      <c r="G2" s="285"/>
    </row>
    <row r="3" spans="1:8" ht="27" customHeight="1" x14ac:dyDescent="0.25">
      <c r="A3" s="125"/>
      <c r="B3" s="187" t="s">
        <v>3</v>
      </c>
      <c r="C3" s="191" t="s">
        <v>4</v>
      </c>
      <c r="D3" s="187" t="s">
        <v>5</v>
      </c>
      <c r="E3" s="188" t="s">
        <v>6</v>
      </c>
      <c r="F3" s="189" t="s">
        <v>7</v>
      </c>
      <c r="G3" s="190" t="s">
        <v>121</v>
      </c>
      <c r="H3" s="63"/>
    </row>
    <row r="4" spans="1:8" ht="15.75" customHeight="1" x14ac:dyDescent="0.25">
      <c r="A4" s="126"/>
      <c r="B4" s="127"/>
      <c r="C4" s="128"/>
      <c r="D4" s="129"/>
      <c r="E4" s="130"/>
      <c r="F4" s="176"/>
      <c r="G4" s="177"/>
      <c r="H4" s="63"/>
    </row>
    <row r="5" spans="1:8" s="12" customFormat="1" ht="20.25" customHeight="1" x14ac:dyDescent="0.25">
      <c r="A5" s="131" t="s">
        <v>27</v>
      </c>
      <c r="B5" s="178"/>
      <c r="C5" s="179"/>
      <c r="D5" s="180"/>
      <c r="E5" s="181"/>
      <c r="F5" s="182"/>
      <c r="G5" s="192">
        <f>G6</f>
        <v>0</v>
      </c>
    </row>
    <row r="6" spans="1:8" s="12" customFormat="1" ht="15.75" x14ac:dyDescent="0.25">
      <c r="A6" s="183"/>
      <c r="B6" s="132"/>
      <c r="C6" s="133"/>
      <c r="D6" s="134"/>
      <c r="E6" s="135"/>
      <c r="F6" s="231"/>
      <c r="G6" s="136"/>
    </row>
    <row r="7" spans="1:8" s="12" customFormat="1" ht="20.25" customHeight="1" x14ac:dyDescent="0.25">
      <c r="A7" s="131" t="s">
        <v>135</v>
      </c>
      <c r="B7" s="158"/>
      <c r="C7" s="151"/>
      <c r="D7" s="184"/>
      <c r="E7" s="153"/>
      <c r="F7" s="154"/>
      <c r="G7" s="192">
        <f>G8+G14+G26+G32</f>
        <v>0</v>
      </c>
    </row>
    <row r="8" spans="1:8" s="12" customFormat="1" ht="15" customHeight="1" x14ac:dyDescent="0.25">
      <c r="A8" s="185"/>
      <c r="B8" s="137" t="s">
        <v>58</v>
      </c>
      <c r="C8" s="138" t="s">
        <v>60</v>
      </c>
      <c r="D8" s="139"/>
      <c r="E8" s="140"/>
      <c r="F8" s="141"/>
      <c r="G8" s="193">
        <f>SUM(G9:G13)</f>
        <v>0</v>
      </c>
    </row>
    <row r="9" spans="1:8" s="12" customFormat="1" ht="15" customHeight="1" x14ac:dyDescent="0.25">
      <c r="A9" s="169"/>
      <c r="B9" s="132" t="s">
        <v>70</v>
      </c>
      <c r="C9" s="133" t="s">
        <v>189</v>
      </c>
      <c r="D9" s="134" t="s">
        <v>10</v>
      </c>
      <c r="E9" s="135">
        <v>2</v>
      </c>
      <c r="F9" s="206">
        <v>0</v>
      </c>
      <c r="G9" s="136">
        <f t="shared" ref="G9:G11" si="0">E9*F9</f>
        <v>0</v>
      </c>
    </row>
    <row r="10" spans="1:8" s="12" customFormat="1" ht="15.75" x14ac:dyDescent="0.25">
      <c r="A10" s="169"/>
      <c r="B10" s="132" t="s">
        <v>71</v>
      </c>
      <c r="C10" s="133" t="s">
        <v>190</v>
      </c>
      <c r="D10" s="134" t="s">
        <v>10</v>
      </c>
      <c r="E10" s="135">
        <v>2</v>
      </c>
      <c r="F10" s="206">
        <v>0</v>
      </c>
      <c r="G10" s="136">
        <f t="shared" si="0"/>
        <v>0</v>
      </c>
    </row>
    <row r="11" spans="1:8" s="12" customFormat="1" ht="15" customHeight="1" x14ac:dyDescent="0.25">
      <c r="A11" s="169"/>
      <c r="B11" s="132" t="s">
        <v>72</v>
      </c>
      <c r="C11" s="133" t="s">
        <v>230</v>
      </c>
      <c r="D11" s="134" t="s">
        <v>10</v>
      </c>
      <c r="E11" s="135">
        <v>2</v>
      </c>
      <c r="F11" s="206">
        <v>0</v>
      </c>
      <c r="G11" s="136">
        <f t="shared" si="0"/>
        <v>0</v>
      </c>
    </row>
    <row r="12" spans="1:8" s="12" customFormat="1" ht="15" customHeight="1" x14ac:dyDescent="0.25">
      <c r="A12" s="169"/>
      <c r="B12" s="132" t="s">
        <v>169</v>
      </c>
      <c r="C12" s="133" t="s">
        <v>191</v>
      </c>
      <c r="D12" s="134" t="s">
        <v>10</v>
      </c>
      <c r="E12" s="135">
        <v>2</v>
      </c>
      <c r="F12" s="206">
        <v>0</v>
      </c>
      <c r="G12" s="136">
        <f t="shared" ref="G12" si="1">E12*F12</f>
        <v>0</v>
      </c>
    </row>
    <row r="13" spans="1:8" s="12" customFormat="1" ht="15" customHeight="1" x14ac:dyDescent="0.25">
      <c r="A13" s="169"/>
      <c r="B13" s="132" t="s">
        <v>154</v>
      </c>
      <c r="C13" s="133" t="s">
        <v>69</v>
      </c>
      <c r="D13" s="134" t="s">
        <v>10</v>
      </c>
      <c r="E13" s="135">
        <v>8</v>
      </c>
      <c r="F13" s="206">
        <v>0</v>
      </c>
      <c r="G13" s="136">
        <f t="shared" ref="G13" si="2">E13*F13</f>
        <v>0</v>
      </c>
    </row>
    <row r="14" spans="1:8" s="12" customFormat="1" ht="15" customHeight="1" x14ac:dyDescent="0.25">
      <c r="A14" s="185"/>
      <c r="B14" s="137" t="s">
        <v>59</v>
      </c>
      <c r="C14" s="143" t="s">
        <v>61</v>
      </c>
      <c r="D14" s="144"/>
      <c r="E14" s="145"/>
      <c r="F14" s="146"/>
      <c r="G14" s="147">
        <f>SUM(G15:G25)</f>
        <v>0</v>
      </c>
    </row>
    <row r="15" spans="1:8" s="12" customFormat="1" ht="25.5" x14ac:dyDescent="0.25">
      <c r="A15" s="169"/>
      <c r="B15" s="132" t="s">
        <v>62</v>
      </c>
      <c r="C15" s="243" t="s">
        <v>192</v>
      </c>
      <c r="D15" s="148" t="s">
        <v>10</v>
      </c>
      <c r="E15" s="149">
        <v>4</v>
      </c>
      <c r="F15" s="207">
        <v>0</v>
      </c>
      <c r="G15" s="150">
        <f t="shared" ref="G15:G16" si="3">E15*F15</f>
        <v>0</v>
      </c>
    </row>
    <row r="16" spans="1:8" s="12" customFormat="1" ht="15.75" x14ac:dyDescent="0.25">
      <c r="A16" s="169"/>
      <c r="B16" s="132" t="s">
        <v>63</v>
      </c>
      <c r="C16" s="244" t="s">
        <v>193</v>
      </c>
      <c r="D16" s="148" t="s">
        <v>10</v>
      </c>
      <c r="E16" s="149">
        <v>2</v>
      </c>
      <c r="F16" s="207">
        <v>0</v>
      </c>
      <c r="G16" s="150">
        <f t="shared" si="3"/>
        <v>0</v>
      </c>
    </row>
    <row r="17" spans="1:7" s="12" customFormat="1" ht="15.75" x14ac:dyDescent="0.25">
      <c r="A17" s="169"/>
      <c r="B17" s="142" t="s">
        <v>73</v>
      </c>
      <c r="C17" s="244" t="s">
        <v>194</v>
      </c>
      <c r="D17" s="148" t="s">
        <v>10</v>
      </c>
      <c r="E17" s="149">
        <v>1</v>
      </c>
      <c r="F17" s="207">
        <v>0</v>
      </c>
      <c r="G17" s="150">
        <f t="shared" ref="G17:G18" si="4">E17*F17</f>
        <v>0</v>
      </c>
    </row>
    <row r="18" spans="1:7" s="12" customFormat="1" ht="15.75" x14ac:dyDescent="0.25">
      <c r="A18" s="169"/>
      <c r="B18" s="142" t="s">
        <v>74</v>
      </c>
      <c r="C18" s="244" t="s">
        <v>195</v>
      </c>
      <c r="D18" s="148" t="s">
        <v>10</v>
      </c>
      <c r="E18" s="149">
        <v>1</v>
      </c>
      <c r="F18" s="207">
        <v>0</v>
      </c>
      <c r="G18" s="150">
        <f t="shared" si="4"/>
        <v>0</v>
      </c>
    </row>
    <row r="19" spans="1:7" s="12" customFormat="1" ht="25.5" x14ac:dyDescent="0.25">
      <c r="A19" s="169"/>
      <c r="B19" s="142" t="s">
        <v>75</v>
      </c>
      <c r="C19" s="244" t="s">
        <v>201</v>
      </c>
      <c r="D19" s="148" t="s">
        <v>55</v>
      </c>
      <c r="E19" s="149">
        <v>2</v>
      </c>
      <c r="F19" s="207">
        <v>0</v>
      </c>
      <c r="G19" s="150">
        <f t="shared" ref="G19" si="5">E19*F19</f>
        <v>0</v>
      </c>
    </row>
    <row r="20" spans="1:7" s="12" customFormat="1" ht="25.5" x14ac:dyDescent="0.25">
      <c r="A20" s="169"/>
      <c r="B20" s="132" t="s">
        <v>76</v>
      </c>
      <c r="C20" s="244" t="s">
        <v>202</v>
      </c>
      <c r="D20" s="148" t="s">
        <v>10</v>
      </c>
      <c r="E20" s="149">
        <v>2</v>
      </c>
      <c r="F20" s="207">
        <v>0</v>
      </c>
      <c r="G20" s="150">
        <f t="shared" ref="G20:G22" si="6">E20*F20</f>
        <v>0</v>
      </c>
    </row>
    <row r="21" spans="1:7" s="12" customFormat="1" ht="15.75" x14ac:dyDescent="0.25">
      <c r="A21" s="169"/>
      <c r="B21" s="142" t="s">
        <v>157</v>
      </c>
      <c r="C21" s="244" t="s">
        <v>203</v>
      </c>
      <c r="D21" s="148" t="s">
        <v>10</v>
      </c>
      <c r="E21" s="149">
        <v>1</v>
      </c>
      <c r="F21" s="207">
        <v>0</v>
      </c>
      <c r="G21" s="150">
        <f t="shared" si="6"/>
        <v>0</v>
      </c>
    </row>
    <row r="22" spans="1:7" s="12" customFormat="1" ht="15.75" x14ac:dyDescent="0.25">
      <c r="A22" s="169"/>
      <c r="B22" s="142" t="s">
        <v>197</v>
      </c>
      <c r="C22" s="244" t="s">
        <v>196</v>
      </c>
      <c r="D22" s="148" t="s">
        <v>10</v>
      </c>
      <c r="E22" s="149">
        <v>1</v>
      </c>
      <c r="F22" s="207">
        <v>0</v>
      </c>
      <c r="G22" s="150">
        <f t="shared" si="6"/>
        <v>0</v>
      </c>
    </row>
    <row r="23" spans="1:7" s="12" customFormat="1" ht="15" customHeight="1" x14ac:dyDescent="0.25">
      <c r="A23" s="169"/>
      <c r="B23" s="142" t="s">
        <v>198</v>
      </c>
      <c r="C23" s="244" t="s">
        <v>231</v>
      </c>
      <c r="D23" s="148" t="s">
        <v>10</v>
      </c>
      <c r="E23" s="149">
        <v>8</v>
      </c>
      <c r="F23" s="207">
        <v>0</v>
      </c>
      <c r="G23" s="150">
        <f>E23*F23</f>
        <v>0</v>
      </c>
    </row>
    <row r="24" spans="1:7" s="12" customFormat="1" ht="15" customHeight="1" x14ac:dyDescent="0.25">
      <c r="A24" s="169"/>
      <c r="B24" s="142" t="s">
        <v>199</v>
      </c>
      <c r="C24" s="244" t="s">
        <v>232</v>
      </c>
      <c r="D24" s="148" t="s">
        <v>10</v>
      </c>
      <c r="E24" s="149">
        <v>3</v>
      </c>
      <c r="F24" s="207">
        <v>0</v>
      </c>
      <c r="G24" s="150">
        <f t="shared" ref="G24:G25" si="7">E24*F24</f>
        <v>0</v>
      </c>
    </row>
    <row r="25" spans="1:7" s="12" customFormat="1" ht="15" customHeight="1" x14ac:dyDescent="0.25">
      <c r="A25" s="169"/>
      <c r="B25" s="142" t="s">
        <v>200</v>
      </c>
      <c r="C25" s="244" t="s">
        <v>229</v>
      </c>
      <c r="D25" s="148" t="s">
        <v>10</v>
      </c>
      <c r="E25" s="149">
        <v>7</v>
      </c>
      <c r="F25" s="207">
        <v>0</v>
      </c>
      <c r="G25" s="150">
        <f t="shared" si="7"/>
        <v>0</v>
      </c>
    </row>
    <row r="26" spans="1:7" s="12" customFormat="1" ht="15.75" x14ac:dyDescent="0.25">
      <c r="A26" s="185"/>
      <c r="B26" s="137" t="s">
        <v>64</v>
      </c>
      <c r="C26" s="143" t="s">
        <v>160</v>
      </c>
      <c r="D26" s="144"/>
      <c r="E26" s="145"/>
      <c r="F26" s="146"/>
      <c r="G26" s="147">
        <f>SUM(G27:G31)</f>
        <v>0</v>
      </c>
    </row>
    <row r="27" spans="1:7" s="12" customFormat="1" ht="15.75" x14ac:dyDescent="0.25">
      <c r="A27" s="169"/>
      <c r="B27" s="142" t="s">
        <v>81</v>
      </c>
      <c r="C27" s="244" t="s">
        <v>168</v>
      </c>
      <c r="D27" s="148" t="s">
        <v>28</v>
      </c>
      <c r="E27" s="149">
        <v>330</v>
      </c>
      <c r="F27" s="207">
        <v>0</v>
      </c>
      <c r="G27" s="150">
        <f t="shared" ref="G27" si="8">E27*F27</f>
        <v>0</v>
      </c>
    </row>
    <row r="28" spans="1:7" s="12" customFormat="1" ht="15" customHeight="1" x14ac:dyDescent="0.25">
      <c r="A28" s="169"/>
      <c r="B28" s="142" t="s">
        <v>83</v>
      </c>
      <c r="C28" s="244" t="s">
        <v>219</v>
      </c>
      <c r="D28" s="148" t="s">
        <v>28</v>
      </c>
      <c r="E28" s="149">
        <v>80</v>
      </c>
      <c r="F28" s="207">
        <v>0</v>
      </c>
      <c r="G28" s="150">
        <f>E28*F28</f>
        <v>0</v>
      </c>
    </row>
    <row r="29" spans="1:7" s="12" customFormat="1" ht="15" customHeight="1" x14ac:dyDescent="0.25">
      <c r="A29" s="169"/>
      <c r="B29" s="142" t="s">
        <v>84</v>
      </c>
      <c r="C29" s="244" t="s">
        <v>47</v>
      </c>
      <c r="D29" s="148" t="s">
        <v>28</v>
      </c>
      <c r="E29" s="149">
        <v>330</v>
      </c>
      <c r="F29" s="207">
        <v>0</v>
      </c>
      <c r="G29" s="150">
        <f>E29*F29</f>
        <v>0</v>
      </c>
    </row>
    <row r="30" spans="1:7" s="12" customFormat="1" ht="15" customHeight="1" x14ac:dyDescent="0.25">
      <c r="A30" s="169"/>
      <c r="B30" s="142" t="s">
        <v>82</v>
      </c>
      <c r="C30" s="244" t="s">
        <v>233</v>
      </c>
      <c r="D30" s="148" t="s">
        <v>28</v>
      </c>
      <c r="E30" s="149">
        <v>45</v>
      </c>
      <c r="F30" s="207">
        <v>0</v>
      </c>
      <c r="G30" s="150">
        <f>E30*F30</f>
        <v>0</v>
      </c>
    </row>
    <row r="31" spans="1:7" s="12" customFormat="1" ht="15.75" x14ac:dyDescent="0.25">
      <c r="A31" s="169"/>
      <c r="B31" s="142" t="s">
        <v>170</v>
      </c>
      <c r="C31" s="244" t="s">
        <v>220</v>
      </c>
      <c r="D31" s="148" t="s">
        <v>10</v>
      </c>
      <c r="E31" s="149">
        <v>16</v>
      </c>
      <c r="F31" s="207">
        <v>0</v>
      </c>
      <c r="G31" s="150">
        <f t="shared" ref="G31" si="9">E31*F31</f>
        <v>0</v>
      </c>
    </row>
    <row r="32" spans="1:7" s="12" customFormat="1" ht="15" customHeight="1" x14ac:dyDescent="0.25">
      <c r="A32" s="185"/>
      <c r="B32" s="137" t="s">
        <v>65</v>
      </c>
      <c r="C32" s="143" t="s">
        <v>66</v>
      </c>
      <c r="D32" s="144"/>
      <c r="E32" s="145"/>
      <c r="F32" s="146"/>
      <c r="G32" s="147">
        <f>SUM(G33:G40)</f>
        <v>0</v>
      </c>
    </row>
    <row r="33" spans="1:203" s="12" customFormat="1" ht="15" customHeight="1" x14ac:dyDescent="0.25">
      <c r="A33" s="169"/>
      <c r="B33" s="142" t="s">
        <v>85</v>
      </c>
      <c r="C33" s="244" t="s">
        <v>171</v>
      </c>
      <c r="D33" s="148" t="s">
        <v>28</v>
      </c>
      <c r="E33" s="149">
        <v>255</v>
      </c>
      <c r="F33" s="207">
        <v>0</v>
      </c>
      <c r="G33" s="150">
        <f t="shared" ref="G33:G39" si="10">E33*F33</f>
        <v>0</v>
      </c>
    </row>
    <row r="34" spans="1:203" s="12" customFormat="1" ht="15" customHeight="1" x14ac:dyDescent="0.25">
      <c r="A34" s="169"/>
      <c r="B34" s="142" t="s">
        <v>86</v>
      </c>
      <c r="C34" s="244" t="s">
        <v>151</v>
      </c>
      <c r="D34" s="148" t="s">
        <v>55</v>
      </c>
      <c r="E34" s="149">
        <v>1</v>
      </c>
      <c r="F34" s="207">
        <v>0</v>
      </c>
      <c r="G34" s="150">
        <f t="shared" ref="G34:G35" si="11">E34*F34</f>
        <v>0</v>
      </c>
    </row>
    <row r="35" spans="1:203" s="12" customFormat="1" ht="15" customHeight="1" x14ac:dyDescent="0.25">
      <c r="A35" s="169"/>
      <c r="B35" s="142" t="s">
        <v>87</v>
      </c>
      <c r="C35" s="244" t="s">
        <v>172</v>
      </c>
      <c r="D35" s="148" t="s">
        <v>28</v>
      </c>
      <c r="E35" s="149">
        <v>30</v>
      </c>
      <c r="F35" s="207">
        <v>0</v>
      </c>
      <c r="G35" s="150">
        <f t="shared" si="11"/>
        <v>0</v>
      </c>
    </row>
    <row r="36" spans="1:203" s="12" customFormat="1" ht="15" customHeight="1" x14ac:dyDescent="0.25">
      <c r="A36" s="169"/>
      <c r="B36" s="142" t="s">
        <v>88</v>
      </c>
      <c r="C36" s="244" t="s">
        <v>54</v>
      </c>
      <c r="D36" s="148" t="s">
        <v>28</v>
      </c>
      <c r="E36" s="149">
        <v>20</v>
      </c>
      <c r="F36" s="207">
        <v>0</v>
      </c>
      <c r="G36" s="150">
        <f t="shared" si="10"/>
        <v>0</v>
      </c>
    </row>
    <row r="37" spans="1:203" s="12" customFormat="1" ht="15" customHeight="1" x14ac:dyDescent="0.25">
      <c r="A37" s="169"/>
      <c r="B37" s="142" t="s">
        <v>89</v>
      </c>
      <c r="C37" s="244" t="s">
        <v>137</v>
      </c>
      <c r="D37" s="148" t="s">
        <v>10</v>
      </c>
      <c r="E37" s="149">
        <v>8</v>
      </c>
      <c r="F37" s="207">
        <v>0</v>
      </c>
      <c r="G37" s="150">
        <f t="shared" si="10"/>
        <v>0</v>
      </c>
    </row>
    <row r="38" spans="1:203" s="12" customFormat="1" ht="15" customHeight="1" x14ac:dyDescent="0.25">
      <c r="A38" s="169"/>
      <c r="B38" s="142" t="s">
        <v>90</v>
      </c>
      <c r="C38" s="244" t="s">
        <v>227</v>
      </c>
      <c r="D38" s="148" t="s">
        <v>55</v>
      </c>
      <c r="E38" s="149">
        <v>1</v>
      </c>
      <c r="F38" s="207">
        <v>0</v>
      </c>
      <c r="G38" s="150">
        <f t="shared" si="10"/>
        <v>0</v>
      </c>
    </row>
    <row r="39" spans="1:203" s="12" customFormat="1" ht="15" customHeight="1" x14ac:dyDescent="0.25">
      <c r="A39" s="169"/>
      <c r="B39" s="142" t="s">
        <v>91</v>
      </c>
      <c r="C39" s="244" t="s">
        <v>49</v>
      </c>
      <c r="D39" s="148" t="s">
        <v>38</v>
      </c>
      <c r="E39" s="149">
        <v>1</v>
      </c>
      <c r="F39" s="207">
        <v>0</v>
      </c>
      <c r="G39" s="150">
        <f t="shared" si="10"/>
        <v>0</v>
      </c>
    </row>
    <row r="40" spans="1:203" s="12" customFormat="1" ht="15" customHeight="1" x14ac:dyDescent="0.25">
      <c r="A40" s="169"/>
      <c r="B40" s="142" t="s">
        <v>173</v>
      </c>
      <c r="C40" s="244" t="s">
        <v>68</v>
      </c>
      <c r="D40" s="148" t="s">
        <v>55</v>
      </c>
      <c r="E40" s="149">
        <v>8</v>
      </c>
      <c r="F40" s="207">
        <v>0</v>
      </c>
      <c r="G40" s="150">
        <f t="shared" ref="G40" si="12">E40*F40</f>
        <v>0</v>
      </c>
    </row>
    <row r="41" spans="1:203" ht="15.75" x14ac:dyDescent="0.25">
      <c r="A41" s="131" t="s">
        <v>29</v>
      </c>
      <c r="B41" s="158"/>
      <c r="C41" s="151"/>
      <c r="D41" s="152"/>
      <c r="E41" s="153"/>
      <c r="F41" s="154"/>
      <c r="G41" s="171">
        <f>SUM(G42:G55)</f>
        <v>0</v>
      </c>
    </row>
    <row r="42" spans="1:203" s="59" customFormat="1" ht="15" customHeight="1" x14ac:dyDescent="0.25">
      <c r="A42" s="169"/>
      <c r="B42" s="238" t="s">
        <v>92</v>
      </c>
      <c r="C42" s="269" t="s">
        <v>225</v>
      </c>
      <c r="D42" s="239" t="s">
        <v>28</v>
      </c>
      <c r="E42" s="251">
        <v>330</v>
      </c>
      <c r="F42" s="253">
        <v>0</v>
      </c>
      <c r="G42" s="155">
        <f t="shared" ref="G42:G46" si="13">E42*F42</f>
        <v>0</v>
      </c>
      <c r="GR42" s="60"/>
      <c r="GS42" s="60"/>
      <c r="GT42" s="60"/>
      <c r="GU42" s="60"/>
    </row>
    <row r="43" spans="1:203" s="123" customFormat="1" ht="15" customHeight="1" x14ac:dyDescent="0.25">
      <c r="A43" s="169"/>
      <c r="B43" s="238" t="s">
        <v>93</v>
      </c>
      <c r="C43" s="269" t="s">
        <v>234</v>
      </c>
      <c r="D43" s="239" t="s">
        <v>28</v>
      </c>
      <c r="E43" s="251">
        <v>45</v>
      </c>
      <c r="F43" s="253">
        <v>0</v>
      </c>
      <c r="G43" s="155">
        <f t="shared" ref="G43" si="14">E43*F43</f>
        <v>0</v>
      </c>
      <c r="GR43" s="124"/>
      <c r="GS43" s="124"/>
      <c r="GT43" s="124"/>
      <c r="GU43" s="124"/>
    </row>
    <row r="44" spans="1:203" s="59" customFormat="1" ht="15" customHeight="1" x14ac:dyDescent="0.25">
      <c r="A44" s="169"/>
      <c r="B44" s="238" t="s">
        <v>94</v>
      </c>
      <c r="C44" s="263" t="s">
        <v>167</v>
      </c>
      <c r="D44" s="240" t="s">
        <v>28</v>
      </c>
      <c r="E44" s="251">
        <v>285</v>
      </c>
      <c r="F44" s="208">
        <v>0</v>
      </c>
      <c r="G44" s="155">
        <f t="shared" si="13"/>
        <v>0</v>
      </c>
      <c r="GR44" s="60"/>
      <c r="GS44" s="60"/>
      <c r="GT44" s="60"/>
      <c r="GU44" s="60"/>
    </row>
    <row r="45" spans="1:203" s="123" customFormat="1" ht="15" customHeight="1" x14ac:dyDescent="0.25">
      <c r="A45" s="169"/>
      <c r="B45" s="238" t="s">
        <v>95</v>
      </c>
      <c r="C45" s="264" t="s">
        <v>221</v>
      </c>
      <c r="D45" s="156" t="s">
        <v>10</v>
      </c>
      <c r="E45" s="234">
        <v>4</v>
      </c>
      <c r="F45" s="208">
        <v>0</v>
      </c>
      <c r="G45" s="155">
        <f t="shared" si="13"/>
        <v>0</v>
      </c>
      <c r="GR45" s="124"/>
      <c r="GS45" s="124"/>
      <c r="GT45" s="124"/>
      <c r="GU45" s="124"/>
    </row>
    <row r="46" spans="1:203" s="123" customFormat="1" ht="15" customHeight="1" x14ac:dyDescent="0.25">
      <c r="A46" s="169"/>
      <c r="B46" s="238" t="s">
        <v>96</v>
      </c>
      <c r="C46" s="264" t="s">
        <v>222</v>
      </c>
      <c r="D46" s="156" t="s">
        <v>10</v>
      </c>
      <c r="E46" s="234">
        <v>4</v>
      </c>
      <c r="F46" s="208">
        <v>0</v>
      </c>
      <c r="G46" s="155">
        <f t="shared" si="13"/>
        <v>0</v>
      </c>
      <c r="GR46" s="124"/>
      <c r="GS46" s="124"/>
      <c r="GT46" s="124"/>
      <c r="GU46" s="124"/>
    </row>
    <row r="47" spans="1:203" s="123" customFormat="1" ht="15" customHeight="1" x14ac:dyDescent="0.25">
      <c r="A47" s="169"/>
      <c r="B47" s="238" t="s">
        <v>174</v>
      </c>
      <c r="C47" s="264" t="s">
        <v>228</v>
      </c>
      <c r="D47" s="156" t="s">
        <v>55</v>
      </c>
      <c r="E47" s="157">
        <v>2</v>
      </c>
      <c r="F47" s="209">
        <v>0</v>
      </c>
      <c r="G47" s="155">
        <f>E47*F47</f>
        <v>0</v>
      </c>
      <c r="GR47" s="124"/>
      <c r="GS47" s="124"/>
      <c r="GT47" s="124"/>
      <c r="GU47" s="124"/>
    </row>
    <row r="48" spans="1:203" s="59" customFormat="1" ht="15" customHeight="1" x14ac:dyDescent="0.25">
      <c r="A48" s="169"/>
      <c r="B48" s="238" t="s">
        <v>97</v>
      </c>
      <c r="C48" s="270" t="s">
        <v>161</v>
      </c>
      <c r="D48" s="156" t="s">
        <v>55</v>
      </c>
      <c r="E48" s="157">
        <v>8</v>
      </c>
      <c r="F48" s="209">
        <v>0</v>
      </c>
      <c r="G48" s="155">
        <f>E48*F48</f>
        <v>0</v>
      </c>
      <c r="GR48" s="60"/>
      <c r="GS48" s="60"/>
      <c r="GT48" s="60"/>
      <c r="GU48" s="60"/>
    </row>
    <row r="49" spans="1:203" s="59" customFormat="1" ht="15" customHeight="1" x14ac:dyDescent="0.25">
      <c r="A49" s="169"/>
      <c r="B49" s="238" t="s">
        <v>98</v>
      </c>
      <c r="C49" s="264" t="s">
        <v>77</v>
      </c>
      <c r="D49" s="156" t="s">
        <v>10</v>
      </c>
      <c r="E49" s="157">
        <v>8</v>
      </c>
      <c r="F49" s="209">
        <v>0</v>
      </c>
      <c r="G49" s="155">
        <f>E49*F49</f>
        <v>0</v>
      </c>
      <c r="GR49" s="60"/>
      <c r="GS49" s="60"/>
      <c r="GT49" s="60"/>
      <c r="GU49" s="60"/>
    </row>
    <row r="50" spans="1:203" s="59" customFormat="1" ht="15" customHeight="1" x14ac:dyDescent="0.25">
      <c r="A50" s="169"/>
      <c r="B50" s="238" t="s">
        <v>99</v>
      </c>
      <c r="C50" s="270" t="s">
        <v>223</v>
      </c>
      <c r="D50" s="156" t="s">
        <v>55</v>
      </c>
      <c r="E50" s="157">
        <v>10</v>
      </c>
      <c r="F50" s="209">
        <v>0</v>
      </c>
      <c r="G50" s="155">
        <f>E50*F50</f>
        <v>0</v>
      </c>
      <c r="GR50" s="60"/>
      <c r="GS50" s="60"/>
      <c r="GT50" s="60"/>
      <c r="GU50" s="60"/>
    </row>
    <row r="51" spans="1:203" s="123" customFormat="1" ht="15" customHeight="1" x14ac:dyDescent="0.25">
      <c r="A51" s="169"/>
      <c r="B51" s="238" t="s">
        <v>100</v>
      </c>
      <c r="C51" s="270" t="s">
        <v>78</v>
      </c>
      <c r="D51" s="156" t="s">
        <v>10</v>
      </c>
      <c r="E51" s="157">
        <v>8</v>
      </c>
      <c r="F51" s="209">
        <v>0</v>
      </c>
      <c r="G51" s="155">
        <f>E51*F51</f>
        <v>0</v>
      </c>
      <c r="GR51" s="124"/>
      <c r="GS51" s="124"/>
      <c r="GT51" s="124"/>
      <c r="GU51" s="124"/>
    </row>
    <row r="52" spans="1:203" s="59" customFormat="1" ht="15" customHeight="1" x14ac:dyDescent="0.25">
      <c r="A52" s="169"/>
      <c r="B52" s="238" t="s">
        <v>101</v>
      </c>
      <c r="C52" s="270" t="s">
        <v>138</v>
      </c>
      <c r="D52" s="156" t="s">
        <v>10</v>
      </c>
      <c r="E52" s="157">
        <v>8</v>
      </c>
      <c r="F52" s="209">
        <v>0</v>
      </c>
      <c r="G52" s="155">
        <f t="shared" ref="G52:G55" si="15">E52*F52</f>
        <v>0</v>
      </c>
      <c r="GR52" s="60"/>
      <c r="GS52" s="60"/>
      <c r="GT52" s="60"/>
      <c r="GU52" s="60"/>
    </row>
    <row r="53" spans="1:203" s="59" customFormat="1" ht="15" customHeight="1" x14ac:dyDescent="0.25">
      <c r="A53" s="169"/>
      <c r="B53" s="238" t="s">
        <v>102</v>
      </c>
      <c r="C53" s="270" t="s">
        <v>139</v>
      </c>
      <c r="D53" s="156" t="s">
        <v>28</v>
      </c>
      <c r="E53" s="157">
        <v>80</v>
      </c>
      <c r="F53" s="209">
        <v>0</v>
      </c>
      <c r="G53" s="155">
        <f>E53*F53</f>
        <v>0</v>
      </c>
      <c r="GR53" s="60"/>
      <c r="GS53" s="60"/>
      <c r="GT53" s="60"/>
      <c r="GU53" s="60"/>
    </row>
    <row r="54" spans="1:203" s="59" customFormat="1" ht="15" customHeight="1" x14ac:dyDescent="0.25">
      <c r="A54" s="169"/>
      <c r="B54" s="238" t="s">
        <v>175</v>
      </c>
      <c r="C54" s="270" t="s">
        <v>150</v>
      </c>
      <c r="D54" s="156" t="s">
        <v>10</v>
      </c>
      <c r="E54" s="157">
        <v>8</v>
      </c>
      <c r="F54" s="209">
        <v>0</v>
      </c>
      <c r="G54" s="155">
        <f t="shared" si="15"/>
        <v>0</v>
      </c>
      <c r="GR54" s="60"/>
      <c r="GS54" s="60"/>
      <c r="GT54" s="60"/>
      <c r="GU54" s="60"/>
    </row>
    <row r="55" spans="1:203" s="123" customFormat="1" ht="15" customHeight="1" x14ac:dyDescent="0.25">
      <c r="A55" s="169"/>
      <c r="B55" s="238" t="s">
        <v>176</v>
      </c>
      <c r="C55" s="269" t="s">
        <v>224</v>
      </c>
      <c r="D55" s="240" t="s">
        <v>55</v>
      </c>
      <c r="E55" s="251">
        <v>2</v>
      </c>
      <c r="F55" s="253">
        <v>0</v>
      </c>
      <c r="G55" s="155">
        <f t="shared" si="15"/>
        <v>0</v>
      </c>
      <c r="GR55" s="124"/>
      <c r="GS55" s="124"/>
      <c r="GT55" s="124"/>
      <c r="GU55" s="124"/>
    </row>
    <row r="56" spans="1:203" ht="15.75" x14ac:dyDescent="0.25">
      <c r="A56" s="131" t="s">
        <v>41</v>
      </c>
      <c r="B56" s="158"/>
      <c r="C56" s="151"/>
      <c r="D56" s="152"/>
      <c r="E56" s="153"/>
      <c r="F56" s="154"/>
      <c r="G56" s="171">
        <f>SUM(G57:G62)</f>
        <v>0</v>
      </c>
    </row>
    <row r="57" spans="1:203" x14ac:dyDescent="0.25">
      <c r="A57" s="169"/>
      <c r="B57" s="238" t="s">
        <v>103</v>
      </c>
      <c r="C57" s="244" t="s">
        <v>215</v>
      </c>
      <c r="D57" s="148" t="s">
        <v>10</v>
      </c>
      <c r="E57" s="149">
        <v>4</v>
      </c>
      <c r="F57" s="209">
        <v>0</v>
      </c>
      <c r="G57" s="159">
        <f t="shared" ref="G57:G62" si="16">E57*F57</f>
        <v>0</v>
      </c>
    </row>
    <row r="58" spans="1:203" x14ac:dyDescent="0.25">
      <c r="A58" s="169"/>
      <c r="B58" s="238" t="s">
        <v>104</v>
      </c>
      <c r="C58" s="244" t="s">
        <v>216</v>
      </c>
      <c r="D58" s="148" t="s">
        <v>10</v>
      </c>
      <c r="E58" s="149">
        <v>2</v>
      </c>
      <c r="F58" s="209">
        <v>0</v>
      </c>
      <c r="G58" s="159">
        <f t="shared" ref="G58:G59" si="17">E58*F58</f>
        <v>0</v>
      </c>
    </row>
    <row r="59" spans="1:203" x14ac:dyDescent="0.25">
      <c r="A59" s="169"/>
      <c r="B59" s="238" t="s">
        <v>105</v>
      </c>
      <c r="C59" s="244" t="s">
        <v>218</v>
      </c>
      <c r="D59" s="148" t="s">
        <v>10</v>
      </c>
      <c r="E59" s="149">
        <v>2</v>
      </c>
      <c r="F59" s="209">
        <v>0</v>
      </c>
      <c r="G59" s="159">
        <f t="shared" si="17"/>
        <v>0</v>
      </c>
    </row>
    <row r="60" spans="1:203" s="123" customFormat="1" ht="15" customHeight="1" x14ac:dyDescent="0.25">
      <c r="A60" s="169"/>
      <c r="B60" s="238" t="s">
        <v>177</v>
      </c>
      <c r="C60" s="263" t="s">
        <v>226</v>
      </c>
      <c r="D60" s="160" t="s">
        <v>28</v>
      </c>
      <c r="E60" s="249">
        <v>7</v>
      </c>
      <c r="F60" s="209">
        <v>0</v>
      </c>
      <c r="G60" s="159">
        <f t="shared" ref="G60" si="18">E60*F60</f>
        <v>0</v>
      </c>
      <c r="GR60" s="124"/>
      <c r="GS60" s="124"/>
      <c r="GT60" s="124"/>
      <c r="GU60" s="124"/>
    </row>
    <row r="61" spans="1:203" s="59" customFormat="1" ht="15" customHeight="1" x14ac:dyDescent="0.25">
      <c r="A61" s="169"/>
      <c r="B61" s="238" t="s">
        <v>106</v>
      </c>
      <c r="C61" s="263" t="s">
        <v>44</v>
      </c>
      <c r="D61" s="148" t="s">
        <v>32</v>
      </c>
      <c r="E61" s="149">
        <v>17</v>
      </c>
      <c r="F61" s="209">
        <v>0</v>
      </c>
      <c r="G61" s="159">
        <f t="shared" si="16"/>
        <v>0</v>
      </c>
      <c r="GR61" s="60"/>
      <c r="GS61" s="60"/>
      <c r="GT61" s="60"/>
      <c r="GU61" s="60"/>
    </row>
    <row r="62" spans="1:203" s="59" customFormat="1" ht="15" customHeight="1" x14ac:dyDescent="0.25">
      <c r="A62" s="169"/>
      <c r="B62" s="238" t="s">
        <v>107</v>
      </c>
      <c r="C62" s="263" t="s">
        <v>39</v>
      </c>
      <c r="D62" s="148" t="s">
        <v>28</v>
      </c>
      <c r="E62" s="149">
        <v>230</v>
      </c>
      <c r="F62" s="209">
        <v>0</v>
      </c>
      <c r="G62" s="159">
        <f t="shared" si="16"/>
        <v>0</v>
      </c>
      <c r="GR62" s="60"/>
      <c r="GS62" s="60"/>
      <c r="GT62" s="60"/>
      <c r="GU62" s="60"/>
    </row>
    <row r="63" spans="1:203" s="62" customFormat="1" ht="15.75" x14ac:dyDescent="0.25">
      <c r="A63" s="161" t="s">
        <v>42</v>
      </c>
      <c r="B63" s="162"/>
      <c r="C63" s="163"/>
      <c r="D63" s="164"/>
      <c r="E63" s="165"/>
      <c r="F63" s="166"/>
      <c r="G63" s="194">
        <f>SUM(G64:G79)</f>
        <v>0</v>
      </c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61"/>
      <c r="AZ63" s="61"/>
      <c r="BA63" s="61"/>
      <c r="BB63" s="61"/>
      <c r="BC63" s="61"/>
      <c r="BD63" s="61"/>
      <c r="BE63" s="61"/>
      <c r="BF63" s="61"/>
      <c r="BG63" s="61"/>
      <c r="BH63" s="61"/>
      <c r="BI63" s="61"/>
      <c r="BJ63" s="61"/>
      <c r="BK63" s="61"/>
      <c r="BL63" s="61"/>
      <c r="BM63" s="61"/>
      <c r="BN63" s="61"/>
      <c r="BO63" s="61"/>
      <c r="BP63" s="61"/>
      <c r="BQ63" s="61"/>
      <c r="BR63" s="61"/>
      <c r="BS63" s="61"/>
      <c r="BT63" s="61"/>
      <c r="BU63" s="61"/>
      <c r="BV63" s="61"/>
      <c r="BW63" s="61"/>
      <c r="BX63" s="61"/>
      <c r="BY63" s="61"/>
      <c r="BZ63" s="61"/>
      <c r="CA63" s="61"/>
      <c r="CB63" s="61"/>
      <c r="CC63" s="61"/>
      <c r="CD63" s="61"/>
      <c r="CE63" s="61"/>
      <c r="CF63" s="61"/>
      <c r="CG63" s="61"/>
      <c r="CH63" s="61"/>
      <c r="CI63" s="61"/>
      <c r="CJ63" s="61"/>
      <c r="CK63" s="61"/>
      <c r="CL63" s="61"/>
      <c r="CM63" s="61"/>
      <c r="CN63" s="61"/>
      <c r="CO63" s="61"/>
      <c r="CP63" s="61"/>
      <c r="CQ63" s="61"/>
      <c r="CR63" s="61"/>
      <c r="CS63" s="61"/>
      <c r="CT63" s="61"/>
      <c r="CU63" s="61"/>
      <c r="CV63" s="61"/>
      <c r="CW63" s="61"/>
      <c r="CX63" s="61"/>
      <c r="CY63" s="61"/>
      <c r="CZ63" s="61"/>
      <c r="DA63" s="61"/>
      <c r="DB63" s="61"/>
      <c r="DC63" s="61"/>
      <c r="DD63" s="61"/>
      <c r="DE63" s="61"/>
      <c r="DF63" s="61"/>
      <c r="DG63" s="61"/>
      <c r="DH63" s="61"/>
      <c r="DI63" s="61"/>
      <c r="DJ63" s="61"/>
      <c r="DK63" s="61"/>
      <c r="DL63" s="61"/>
      <c r="DM63" s="61"/>
      <c r="DN63" s="61"/>
      <c r="DO63" s="61"/>
      <c r="DP63" s="61"/>
      <c r="DQ63" s="61"/>
      <c r="DR63" s="61"/>
      <c r="DS63" s="61"/>
      <c r="DT63" s="61"/>
      <c r="DU63" s="61"/>
      <c r="DV63" s="61"/>
      <c r="DW63" s="61"/>
      <c r="DX63" s="61"/>
      <c r="DY63" s="61"/>
      <c r="DZ63" s="61"/>
      <c r="EA63" s="61"/>
      <c r="EB63" s="61"/>
      <c r="EC63" s="61"/>
      <c r="ED63" s="61"/>
      <c r="EE63" s="61"/>
      <c r="EF63" s="61"/>
      <c r="EG63" s="61"/>
      <c r="EH63" s="61"/>
      <c r="EI63" s="61"/>
      <c r="EJ63" s="61"/>
      <c r="EK63" s="61"/>
      <c r="EL63" s="61"/>
      <c r="EM63" s="61"/>
      <c r="EN63" s="61"/>
      <c r="EO63" s="61"/>
      <c r="EP63" s="61"/>
      <c r="EQ63" s="61"/>
      <c r="ER63" s="61"/>
      <c r="ES63" s="61"/>
      <c r="ET63" s="61"/>
      <c r="EU63" s="61"/>
      <c r="EV63" s="61"/>
      <c r="EW63" s="61"/>
      <c r="EX63" s="61"/>
      <c r="EY63" s="61"/>
      <c r="EZ63" s="61"/>
      <c r="FA63" s="61"/>
      <c r="FB63" s="61"/>
      <c r="FC63" s="61"/>
      <c r="FD63" s="61"/>
      <c r="FE63" s="61"/>
      <c r="FF63" s="61"/>
      <c r="FG63" s="61"/>
      <c r="FH63" s="61"/>
      <c r="FI63" s="61"/>
      <c r="FJ63" s="61"/>
      <c r="FK63" s="61"/>
      <c r="FL63" s="61"/>
      <c r="FM63" s="61"/>
      <c r="FN63" s="61"/>
      <c r="FO63" s="61"/>
      <c r="FP63" s="61"/>
      <c r="FQ63" s="61"/>
      <c r="FR63" s="61"/>
      <c r="FS63" s="61"/>
      <c r="FT63" s="61"/>
      <c r="FU63" s="61"/>
      <c r="FV63" s="61"/>
      <c r="FW63" s="61"/>
      <c r="FX63" s="61"/>
      <c r="FY63" s="61"/>
      <c r="FZ63" s="61"/>
      <c r="GA63" s="61"/>
      <c r="GB63" s="61"/>
      <c r="GC63" s="61"/>
      <c r="GD63" s="61"/>
      <c r="GE63" s="61"/>
      <c r="GF63" s="61"/>
      <c r="GG63" s="61"/>
      <c r="GH63" s="61"/>
      <c r="GI63" s="61"/>
      <c r="GJ63" s="61"/>
      <c r="GK63" s="61"/>
      <c r="GL63" s="61"/>
      <c r="GM63" s="61"/>
      <c r="GN63" s="61"/>
      <c r="GO63" s="61"/>
      <c r="GP63" s="61"/>
      <c r="GQ63" s="61"/>
    </row>
    <row r="64" spans="1:203" x14ac:dyDescent="0.25">
      <c r="A64" s="169"/>
      <c r="B64" s="142" t="s">
        <v>108</v>
      </c>
      <c r="C64" s="260" t="s">
        <v>204</v>
      </c>
      <c r="D64" s="160" t="s">
        <v>28</v>
      </c>
      <c r="E64" s="245">
        <v>170</v>
      </c>
      <c r="F64" s="254">
        <v>0</v>
      </c>
      <c r="G64" s="155">
        <f t="shared" ref="G64:G67" si="19">F64*E64</f>
        <v>0</v>
      </c>
    </row>
    <row r="65" spans="1:203" x14ac:dyDescent="0.25">
      <c r="A65" s="169"/>
      <c r="B65" s="142" t="s">
        <v>109</v>
      </c>
      <c r="C65" s="261" t="s">
        <v>159</v>
      </c>
      <c r="D65" s="160" t="s">
        <v>28</v>
      </c>
      <c r="E65" s="245">
        <v>49</v>
      </c>
      <c r="F65" s="254">
        <v>0</v>
      </c>
      <c r="G65" s="155">
        <f t="shared" ref="G65" si="20">F65*E65</f>
        <v>0</v>
      </c>
    </row>
    <row r="66" spans="1:203" s="123" customFormat="1" x14ac:dyDescent="0.25">
      <c r="A66" s="169"/>
      <c r="B66" s="142" t="s">
        <v>111</v>
      </c>
      <c r="C66" s="261" t="s">
        <v>207</v>
      </c>
      <c r="D66" s="160" t="s">
        <v>28</v>
      </c>
      <c r="E66" s="234">
        <v>7</v>
      </c>
      <c r="F66" s="209">
        <v>0</v>
      </c>
      <c r="G66" s="168">
        <f t="shared" ref="G66" si="21">E66*F66</f>
        <v>0</v>
      </c>
      <c r="GT66" s="124"/>
      <c r="GU66" s="124"/>
    </row>
    <row r="67" spans="1:203" x14ac:dyDescent="0.25">
      <c r="A67" s="169"/>
      <c r="B67" s="142" t="s">
        <v>113</v>
      </c>
      <c r="C67" s="261" t="s">
        <v>208</v>
      </c>
      <c r="D67" s="160" t="s">
        <v>28</v>
      </c>
      <c r="E67" s="245">
        <v>170</v>
      </c>
      <c r="F67" s="254">
        <v>0</v>
      </c>
      <c r="G67" s="155">
        <f t="shared" si="19"/>
        <v>0</v>
      </c>
    </row>
    <row r="68" spans="1:203" x14ac:dyDescent="0.25">
      <c r="A68" s="169"/>
      <c r="B68" s="142" t="s">
        <v>114</v>
      </c>
      <c r="C68" s="261" t="s">
        <v>162</v>
      </c>
      <c r="D68" s="160" t="s">
        <v>28</v>
      </c>
      <c r="E68" s="245">
        <v>49</v>
      </c>
      <c r="F68" s="254">
        <v>0</v>
      </c>
      <c r="G68" s="155">
        <f t="shared" ref="G68:G70" si="22">F68*E68</f>
        <v>0</v>
      </c>
    </row>
    <row r="69" spans="1:203" x14ac:dyDescent="0.25">
      <c r="A69" s="169"/>
      <c r="B69" s="142" t="s">
        <v>110</v>
      </c>
      <c r="C69" s="261" t="s">
        <v>205</v>
      </c>
      <c r="D69" s="160" t="s">
        <v>206</v>
      </c>
      <c r="E69" s="245">
        <v>12.5</v>
      </c>
      <c r="F69" s="254">
        <v>0</v>
      </c>
      <c r="G69" s="155">
        <f t="shared" si="22"/>
        <v>0</v>
      </c>
    </row>
    <row r="70" spans="1:203" x14ac:dyDescent="0.25">
      <c r="A70" s="169"/>
      <c r="B70" s="142" t="s">
        <v>112</v>
      </c>
      <c r="C70" s="261" t="s">
        <v>210</v>
      </c>
      <c r="D70" s="160" t="s">
        <v>206</v>
      </c>
      <c r="E70" s="245">
        <v>12.5</v>
      </c>
      <c r="F70" s="254">
        <v>0</v>
      </c>
      <c r="G70" s="155">
        <f t="shared" si="22"/>
        <v>0</v>
      </c>
    </row>
    <row r="71" spans="1:203" x14ac:dyDescent="0.25">
      <c r="A71" s="169"/>
      <c r="B71" s="142" t="s">
        <v>180</v>
      </c>
      <c r="C71" s="261" t="s">
        <v>209</v>
      </c>
      <c r="D71" s="160"/>
      <c r="E71" s="245"/>
      <c r="F71" s="246"/>
      <c r="G71" s="211"/>
    </row>
    <row r="72" spans="1:203" ht="15" customHeight="1" x14ac:dyDescent="0.25">
      <c r="A72" s="169"/>
      <c r="B72" s="142" t="s">
        <v>152</v>
      </c>
      <c r="C72" s="262" t="s">
        <v>211</v>
      </c>
      <c r="D72" s="156" t="s">
        <v>32</v>
      </c>
      <c r="E72" s="157">
        <v>18</v>
      </c>
      <c r="F72" s="209">
        <v>0</v>
      </c>
      <c r="G72" s="211">
        <f t="shared" ref="G72:G73" si="23">E72*F72</f>
        <v>0</v>
      </c>
    </row>
    <row r="73" spans="1:203" x14ac:dyDescent="0.25">
      <c r="A73" s="169"/>
      <c r="B73" s="142" t="s">
        <v>178</v>
      </c>
      <c r="C73" s="263" t="s">
        <v>40</v>
      </c>
      <c r="D73" s="233" t="s">
        <v>32</v>
      </c>
      <c r="E73" s="248">
        <v>6</v>
      </c>
      <c r="F73" s="209">
        <v>0</v>
      </c>
      <c r="G73" s="168">
        <f t="shared" si="23"/>
        <v>0</v>
      </c>
    </row>
    <row r="74" spans="1:203" x14ac:dyDescent="0.25">
      <c r="A74" s="169"/>
      <c r="B74" s="142" t="s">
        <v>179</v>
      </c>
      <c r="C74" s="261" t="s">
        <v>212</v>
      </c>
      <c r="D74" s="156" t="s">
        <v>55</v>
      </c>
      <c r="E74" s="167">
        <v>4</v>
      </c>
      <c r="F74" s="209">
        <v>0</v>
      </c>
      <c r="G74" s="211">
        <f>E74*F74</f>
        <v>0</v>
      </c>
    </row>
    <row r="75" spans="1:203" x14ac:dyDescent="0.25">
      <c r="A75" s="169"/>
      <c r="B75" s="142" t="s">
        <v>153</v>
      </c>
      <c r="C75" s="261" t="s">
        <v>213</v>
      </c>
      <c r="D75" s="156" t="s">
        <v>55</v>
      </c>
      <c r="E75" s="167">
        <v>2</v>
      </c>
      <c r="F75" s="209">
        <v>0</v>
      </c>
      <c r="G75" s="211">
        <f>E75*F75</f>
        <v>0</v>
      </c>
    </row>
    <row r="76" spans="1:203" x14ac:dyDescent="0.25">
      <c r="A76" s="169"/>
      <c r="B76" s="142" t="s">
        <v>115</v>
      </c>
      <c r="C76" s="261" t="s">
        <v>214</v>
      </c>
      <c r="D76" s="156" t="s">
        <v>55</v>
      </c>
      <c r="E76" s="167">
        <v>2</v>
      </c>
      <c r="F76" s="209">
        <v>0</v>
      </c>
      <c r="G76" s="211">
        <f>E76*F76</f>
        <v>0</v>
      </c>
    </row>
    <row r="77" spans="1:203" s="59" customFormat="1" ht="15" customHeight="1" x14ac:dyDescent="0.25">
      <c r="A77" s="169"/>
      <c r="B77" s="142" t="s">
        <v>116</v>
      </c>
      <c r="C77" s="264" t="s">
        <v>37</v>
      </c>
      <c r="D77" s="235" t="s">
        <v>28</v>
      </c>
      <c r="E77" s="157">
        <v>230</v>
      </c>
      <c r="F77" s="209">
        <v>0</v>
      </c>
      <c r="G77" s="168">
        <f t="shared" ref="G77:G78" si="24">E77*F77</f>
        <v>0</v>
      </c>
      <c r="GT77" s="60"/>
      <c r="GU77" s="60"/>
    </row>
    <row r="78" spans="1:203" s="59" customFormat="1" ht="15.75" customHeight="1" x14ac:dyDescent="0.25">
      <c r="A78" s="169"/>
      <c r="B78" s="142" t="s">
        <v>117</v>
      </c>
      <c r="C78" s="265" t="s">
        <v>80</v>
      </c>
      <c r="D78" s="236" t="s">
        <v>32</v>
      </c>
      <c r="E78" s="250">
        <v>21</v>
      </c>
      <c r="F78" s="209">
        <v>0</v>
      </c>
      <c r="G78" s="170">
        <f t="shared" si="24"/>
        <v>0</v>
      </c>
      <c r="GT78" s="60"/>
      <c r="GU78" s="60"/>
    </row>
    <row r="79" spans="1:203" s="123" customFormat="1" ht="15.75" customHeight="1" x14ac:dyDescent="0.25">
      <c r="A79" s="169"/>
      <c r="B79" s="142" t="s">
        <v>118</v>
      </c>
      <c r="C79" s="266" t="s">
        <v>136</v>
      </c>
      <c r="D79" s="236" t="s">
        <v>55</v>
      </c>
      <c r="E79" s="250">
        <v>1</v>
      </c>
      <c r="F79" s="209">
        <v>0</v>
      </c>
      <c r="G79" s="170">
        <f t="shared" ref="G79" si="25">E79*F79</f>
        <v>0</v>
      </c>
      <c r="GT79" s="124"/>
      <c r="GU79" s="124"/>
    </row>
    <row r="80" spans="1:203" s="123" customFormat="1" ht="15.75" customHeight="1" x14ac:dyDescent="0.25">
      <c r="A80" s="161" t="s">
        <v>158</v>
      </c>
      <c r="B80" s="162"/>
      <c r="C80" s="163"/>
      <c r="D80" s="164"/>
      <c r="E80" s="165"/>
      <c r="F80" s="166"/>
      <c r="G80" s="194">
        <f>SUM(G81:G83)</f>
        <v>0</v>
      </c>
      <c r="GT80" s="124"/>
      <c r="GU80" s="124"/>
    </row>
    <row r="81" spans="1:203" s="123" customFormat="1" ht="15.75" customHeight="1" x14ac:dyDescent="0.25">
      <c r="A81" s="242"/>
      <c r="B81" s="257" t="s">
        <v>163</v>
      </c>
      <c r="C81" s="268" t="s">
        <v>164</v>
      </c>
      <c r="D81" s="241" t="s">
        <v>10</v>
      </c>
      <c r="E81" s="247">
        <v>2</v>
      </c>
      <c r="F81" s="255">
        <v>0</v>
      </c>
      <c r="G81" s="170">
        <f t="shared" ref="G81:G83" si="26">E81*F81</f>
        <v>0</v>
      </c>
      <c r="GT81" s="124"/>
      <c r="GU81" s="124"/>
    </row>
    <row r="82" spans="1:203" s="123" customFormat="1" ht="15.75" customHeight="1" x14ac:dyDescent="0.25">
      <c r="A82" s="242"/>
      <c r="B82" s="257" t="s">
        <v>181</v>
      </c>
      <c r="C82" s="268" t="s">
        <v>217</v>
      </c>
      <c r="D82" s="241" t="s">
        <v>55</v>
      </c>
      <c r="E82" s="247">
        <v>2</v>
      </c>
      <c r="F82" s="255">
        <v>0</v>
      </c>
      <c r="G82" s="170">
        <f t="shared" si="26"/>
        <v>0</v>
      </c>
      <c r="GT82" s="124"/>
      <c r="GU82" s="124"/>
    </row>
    <row r="83" spans="1:203" s="123" customFormat="1" ht="15.75" customHeight="1" x14ac:dyDescent="0.25">
      <c r="A83" s="242"/>
      <c r="B83" s="257" t="s">
        <v>182</v>
      </c>
      <c r="C83" s="268" t="s">
        <v>165</v>
      </c>
      <c r="D83" s="241" t="s">
        <v>166</v>
      </c>
      <c r="E83" s="247">
        <v>85</v>
      </c>
      <c r="F83" s="255">
        <v>0</v>
      </c>
      <c r="G83" s="170">
        <f t="shared" si="26"/>
        <v>0</v>
      </c>
      <c r="GT83" s="124"/>
      <c r="GU83" s="124"/>
    </row>
    <row r="84" spans="1:203" s="59" customFormat="1" ht="15" customHeight="1" x14ac:dyDescent="0.25">
      <c r="A84" s="131" t="s">
        <v>183</v>
      </c>
      <c r="B84" s="158"/>
      <c r="C84" s="151"/>
      <c r="D84" s="152"/>
      <c r="E84" s="172"/>
      <c r="F84" s="154"/>
      <c r="G84" s="171">
        <f>SUM(G85:G86)</f>
        <v>0</v>
      </c>
    </row>
    <row r="85" spans="1:203" s="59" customFormat="1" ht="15" customHeight="1" x14ac:dyDescent="0.2">
      <c r="A85" s="186"/>
      <c r="B85" s="142" t="s">
        <v>119</v>
      </c>
      <c r="C85" s="263" t="s">
        <v>155</v>
      </c>
      <c r="D85" s="160" t="s">
        <v>30</v>
      </c>
      <c r="E85" s="167">
        <v>12</v>
      </c>
      <c r="F85" s="209">
        <v>0</v>
      </c>
      <c r="G85" s="173">
        <f>F85*E85</f>
        <v>0</v>
      </c>
    </row>
    <row r="86" spans="1:203" s="49" customFormat="1" ht="15" customHeight="1" x14ac:dyDescent="0.25">
      <c r="A86" s="174"/>
      <c r="B86" s="258" t="s">
        <v>120</v>
      </c>
      <c r="C86" s="267" t="s">
        <v>156</v>
      </c>
      <c r="D86" s="237" t="s">
        <v>55</v>
      </c>
      <c r="E86" s="252">
        <v>1</v>
      </c>
      <c r="F86" s="256">
        <v>0</v>
      </c>
      <c r="G86" s="175">
        <f>F86*E86</f>
        <v>0</v>
      </c>
      <c r="GR86" s="54"/>
      <c r="GS86" s="54"/>
      <c r="GT86" s="54"/>
      <c r="GU86" s="54"/>
    </row>
    <row r="87" spans="1:203" s="49" customFormat="1" ht="20.25" customHeight="1" x14ac:dyDescent="0.25">
      <c r="B87" s="50"/>
      <c r="C87" s="116"/>
      <c r="D87" s="116"/>
      <c r="E87" s="117"/>
      <c r="F87" s="118"/>
      <c r="G87" s="119"/>
      <c r="GR87" s="54"/>
      <c r="GS87" s="54"/>
      <c r="GT87" s="54"/>
      <c r="GU87" s="54"/>
    </row>
    <row r="88" spans="1:203" s="12" customFormat="1" ht="15" customHeight="1" x14ac:dyDescent="0.25">
      <c r="A88" s="49"/>
      <c r="B88" s="50"/>
      <c r="C88" s="116"/>
      <c r="D88" s="116"/>
      <c r="E88" s="117"/>
      <c r="F88" s="118"/>
      <c r="G88" s="119"/>
    </row>
    <row r="89" spans="1:203" s="12" customFormat="1" ht="15" customHeight="1" x14ac:dyDescent="0.25">
      <c r="A89" s="49"/>
      <c r="B89" s="50"/>
      <c r="C89" s="116"/>
      <c r="D89" s="116"/>
      <c r="E89" s="117"/>
      <c r="F89" s="118"/>
      <c r="G89" s="119"/>
    </row>
    <row r="90" spans="1:203" s="12" customFormat="1" ht="15" customHeight="1" x14ac:dyDescent="0.25">
      <c r="A90" s="49"/>
      <c r="B90" s="50"/>
      <c r="C90" s="116"/>
      <c r="D90" s="116"/>
      <c r="E90" s="117"/>
      <c r="F90" s="118"/>
      <c r="G90" s="119"/>
    </row>
    <row r="91" spans="1:203" s="49" customFormat="1" ht="15" customHeight="1" x14ac:dyDescent="0.25">
      <c r="B91" s="50"/>
      <c r="C91" s="116"/>
      <c r="D91" s="116"/>
      <c r="E91" s="117"/>
      <c r="F91" s="118"/>
      <c r="G91" s="119"/>
      <c r="GR91" s="54"/>
      <c r="GS91" s="54"/>
      <c r="GT91" s="54"/>
      <c r="GU91" s="54"/>
    </row>
    <row r="92" spans="1:203" s="49" customFormat="1" ht="15" customHeight="1" x14ac:dyDescent="0.25">
      <c r="B92" s="50"/>
      <c r="C92" s="116"/>
      <c r="D92" s="116"/>
      <c r="E92" s="117"/>
      <c r="F92" s="118"/>
      <c r="G92" s="119"/>
      <c r="GR92" s="54"/>
      <c r="GS92" s="54"/>
      <c r="GT92" s="54"/>
      <c r="GU92" s="54"/>
    </row>
    <row r="93" spans="1:203" s="49" customFormat="1" ht="15" customHeight="1" x14ac:dyDescent="0.25">
      <c r="B93" s="50"/>
      <c r="C93" s="116"/>
      <c r="D93" s="116"/>
      <c r="E93" s="117"/>
      <c r="F93" s="118"/>
      <c r="G93" s="119"/>
      <c r="GR93" s="54"/>
      <c r="GS93" s="54"/>
      <c r="GT93" s="54"/>
      <c r="GU93" s="54"/>
    </row>
    <row r="94" spans="1:203" s="49" customFormat="1" ht="15" customHeight="1" x14ac:dyDescent="0.25">
      <c r="B94" s="50"/>
      <c r="E94" s="51"/>
      <c r="F94" s="52"/>
      <c r="G94" s="53"/>
      <c r="GR94" s="54"/>
      <c r="GS94" s="54"/>
      <c r="GT94" s="54"/>
      <c r="GU94" s="54"/>
    </row>
    <row r="95" spans="1:203" s="49" customFormat="1" ht="15" customHeight="1" x14ac:dyDescent="0.25">
      <c r="B95" s="50"/>
      <c r="E95" s="51"/>
      <c r="F95" s="52"/>
      <c r="G95" s="53"/>
      <c r="GR95" s="54"/>
      <c r="GS95" s="54"/>
      <c r="GT95" s="54"/>
      <c r="GU95" s="54"/>
    </row>
    <row r="96" spans="1:203" s="49" customFormat="1" ht="15" customHeight="1" x14ac:dyDescent="0.25">
      <c r="B96" s="50"/>
      <c r="E96" s="51"/>
      <c r="F96" s="52"/>
      <c r="G96" s="53"/>
      <c r="GR96" s="54"/>
      <c r="GS96" s="54"/>
      <c r="GT96" s="54"/>
      <c r="GU96" s="54"/>
    </row>
    <row r="97" spans="2:203" s="49" customFormat="1" ht="15" customHeight="1" x14ac:dyDescent="0.25">
      <c r="B97" s="50"/>
      <c r="E97" s="51"/>
      <c r="F97" s="52"/>
      <c r="G97" s="53"/>
      <c r="GR97" s="54"/>
      <c r="GS97" s="54"/>
      <c r="GT97" s="54"/>
      <c r="GU97" s="54"/>
    </row>
    <row r="98" spans="2:203" s="49" customFormat="1" ht="15" customHeight="1" x14ac:dyDescent="0.25">
      <c r="B98" s="50"/>
      <c r="E98" s="51"/>
      <c r="F98" s="52"/>
      <c r="G98" s="53"/>
      <c r="GR98" s="54"/>
      <c r="GS98" s="54"/>
      <c r="GT98" s="54"/>
      <c r="GU98" s="54"/>
    </row>
    <row r="99" spans="2:203" s="49" customFormat="1" ht="15" customHeight="1" x14ac:dyDescent="0.25">
      <c r="B99" s="50"/>
      <c r="E99" s="51"/>
      <c r="F99" s="52"/>
      <c r="G99" s="53"/>
      <c r="GR99" s="54"/>
      <c r="GS99" s="54"/>
      <c r="GT99" s="54"/>
      <c r="GU99" s="54"/>
    </row>
    <row r="100" spans="2:203" s="49" customFormat="1" ht="15" customHeight="1" x14ac:dyDescent="0.25">
      <c r="B100" s="50"/>
      <c r="E100" s="51"/>
      <c r="F100" s="52"/>
      <c r="G100" s="53"/>
      <c r="GR100" s="54"/>
      <c r="GS100" s="54"/>
      <c r="GT100" s="54"/>
      <c r="GU100" s="54"/>
    </row>
    <row r="101" spans="2:203" s="49" customFormat="1" ht="15" customHeight="1" x14ac:dyDescent="0.25">
      <c r="B101" s="50"/>
      <c r="E101" s="51"/>
      <c r="F101" s="52"/>
      <c r="G101" s="53"/>
      <c r="GR101" s="54"/>
      <c r="GS101" s="54"/>
      <c r="GT101" s="54"/>
      <c r="GU101" s="54"/>
    </row>
  </sheetData>
  <sheetProtection selectLockedCells="1" selectUnlockedCells="1"/>
  <mergeCells count="2">
    <mergeCell ref="A1:C1"/>
    <mergeCell ref="A2:G2"/>
  </mergeCells>
  <printOptions horizontalCentered="1"/>
  <pageMargins left="0.70866141732283472" right="0.70866141732283472" top="0.59055118110236227" bottom="0.74803149606299213" header="0.31496062992125984" footer="0.31496062992125984"/>
  <pageSetup paperSize="9" firstPageNumber="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B20"/>
  <sheetViews>
    <sheetView zoomScale="85" zoomScaleNormal="85" zoomScaleSheetLayoutView="100" workbookViewId="0">
      <selection activeCell="J18" sqref="J18"/>
    </sheetView>
  </sheetViews>
  <sheetFormatPr defaultColWidth="10.5" defaultRowHeight="15" x14ac:dyDescent="0.25"/>
  <cols>
    <col min="1" max="1" width="3.375" style="1" customWidth="1"/>
    <col min="2" max="2" width="5.625" style="18" customWidth="1"/>
    <col min="3" max="3" width="61.25" style="1" customWidth="1"/>
    <col min="4" max="4" width="5.625" style="1" customWidth="1"/>
    <col min="5" max="5" width="8.5" style="19" customWidth="1"/>
    <col min="6" max="6" width="11.125" style="6" customWidth="1"/>
    <col min="7" max="7" width="12" style="20" customWidth="1"/>
    <col min="8" max="8" width="11.625" style="1" customWidth="1"/>
    <col min="9" max="210" width="8.375" style="1" customWidth="1"/>
    <col min="211" max="214" width="8.375" style="21" customWidth="1"/>
    <col min="215" max="16384" width="10.5" style="21"/>
  </cols>
  <sheetData>
    <row r="1" spans="1:10" s="22" customFormat="1" ht="28.15" customHeight="1" x14ac:dyDescent="0.35">
      <c r="A1" s="69" t="str">
        <f>Kryci_list!F3</f>
        <v>BEZPEČNÉ PŘECHÁZENÍ PŘES I/32, NOUZOV</v>
      </c>
      <c r="B1" s="69"/>
      <c r="C1" s="69"/>
      <c r="E1" s="23"/>
      <c r="F1" s="24"/>
      <c r="G1" s="25"/>
    </row>
    <row r="2" spans="1:10" s="22" customFormat="1" ht="33.950000000000003" customHeight="1" x14ac:dyDescent="0.35">
      <c r="A2" s="286" t="str">
        <f>Kryci_list!F11</f>
        <v>Soupis vedlejších a ostatních nákladů k SO.401</v>
      </c>
      <c r="B2" s="286"/>
      <c r="C2" s="286"/>
      <c r="E2" s="23"/>
      <c r="F2" s="24"/>
      <c r="G2" s="25"/>
    </row>
    <row r="3" spans="1:10" ht="27" customHeight="1" x14ac:dyDescent="0.25">
      <c r="A3" s="26"/>
      <c r="B3" s="196" t="s">
        <v>3</v>
      </c>
      <c r="C3" s="195" t="s">
        <v>4</v>
      </c>
      <c r="D3" s="196" t="s">
        <v>5</v>
      </c>
      <c r="E3" s="197" t="s">
        <v>6</v>
      </c>
      <c r="F3" s="198" t="s">
        <v>7</v>
      </c>
      <c r="G3" s="199" t="s">
        <v>50</v>
      </c>
      <c r="H3" s="63"/>
      <c r="I3" s="63"/>
      <c r="J3" s="63"/>
    </row>
    <row r="4" spans="1:10" s="10" customFormat="1" ht="12.75" x14ac:dyDescent="0.2">
      <c r="A4" s="27"/>
      <c r="B4" s="213"/>
      <c r="C4" s="214"/>
      <c r="D4" s="214"/>
      <c r="E4" s="215"/>
      <c r="F4" s="216"/>
      <c r="G4" s="28"/>
    </row>
    <row r="5" spans="1:10" s="10" customFormat="1" ht="15.75" x14ac:dyDescent="0.2">
      <c r="A5" s="200" t="s">
        <v>8</v>
      </c>
      <c r="B5" s="217"/>
      <c r="C5" s="218"/>
      <c r="D5" s="218"/>
      <c r="E5" s="219"/>
      <c r="F5" s="220"/>
      <c r="G5" s="259">
        <f>G6+G7</f>
        <v>0</v>
      </c>
    </row>
    <row r="6" spans="1:10" s="10" customFormat="1" ht="15.75" x14ac:dyDescent="0.2">
      <c r="A6" s="201"/>
      <c r="B6" s="212" t="s">
        <v>122</v>
      </c>
      <c r="C6" s="202" t="s">
        <v>33</v>
      </c>
      <c r="D6" s="221" t="s">
        <v>55</v>
      </c>
      <c r="E6" s="122">
        <v>1</v>
      </c>
      <c r="F6" s="210">
        <v>0</v>
      </c>
      <c r="G6" s="203">
        <f t="shared" ref="G6:G7" si="0">F6*E6</f>
        <v>0</v>
      </c>
    </row>
    <row r="7" spans="1:10" s="1" customFormat="1" ht="16.5" customHeight="1" x14ac:dyDescent="0.2">
      <c r="A7" s="204"/>
      <c r="B7" s="212" t="s">
        <v>123</v>
      </c>
      <c r="C7" s="202" t="s">
        <v>34</v>
      </c>
      <c r="D7" s="221" t="s">
        <v>55</v>
      </c>
      <c r="E7" s="122">
        <v>1</v>
      </c>
      <c r="F7" s="210">
        <v>0</v>
      </c>
      <c r="G7" s="203">
        <f t="shared" si="0"/>
        <v>0</v>
      </c>
    </row>
    <row r="8" spans="1:10" ht="15.75" x14ac:dyDescent="0.25">
      <c r="A8" s="200" t="s">
        <v>9</v>
      </c>
      <c r="B8" s="222"/>
      <c r="C8" s="218"/>
      <c r="D8" s="218"/>
      <c r="E8" s="219"/>
      <c r="F8" s="220"/>
      <c r="G8" s="205">
        <f>SUM(G9:G19)</f>
        <v>0</v>
      </c>
    </row>
    <row r="9" spans="1:10" ht="15.75" x14ac:dyDescent="0.25">
      <c r="A9" s="201"/>
      <c r="B9" s="223" t="s">
        <v>124</v>
      </c>
      <c r="C9" s="202" t="s">
        <v>140</v>
      </c>
      <c r="D9" s="221" t="s">
        <v>55</v>
      </c>
      <c r="E9" s="224"/>
      <c r="F9" s="232"/>
      <c r="G9" s="203"/>
    </row>
    <row r="10" spans="1:10" ht="15.75" x14ac:dyDescent="0.25">
      <c r="A10" s="201"/>
      <c r="B10" s="223" t="s">
        <v>125</v>
      </c>
      <c r="C10" s="221" t="s">
        <v>141</v>
      </c>
      <c r="D10" s="221" t="s">
        <v>55</v>
      </c>
      <c r="E10" s="224"/>
      <c r="F10" s="232"/>
      <c r="G10" s="203"/>
    </row>
    <row r="11" spans="1:10" ht="15.75" x14ac:dyDescent="0.25">
      <c r="A11" s="201"/>
      <c r="B11" s="223" t="s">
        <v>126</v>
      </c>
      <c r="C11" s="221" t="s">
        <v>142</v>
      </c>
      <c r="D11" s="221" t="s">
        <v>55</v>
      </c>
      <c r="E11" s="224"/>
      <c r="F11" s="232"/>
      <c r="G11" s="203"/>
    </row>
    <row r="12" spans="1:10" ht="15.75" x14ac:dyDescent="0.25">
      <c r="A12" s="201"/>
      <c r="B12" s="223" t="s">
        <v>127</v>
      </c>
      <c r="C12" s="221" t="s">
        <v>149</v>
      </c>
      <c r="D12" s="221" t="s">
        <v>55</v>
      </c>
      <c r="E12" s="224">
        <v>1</v>
      </c>
      <c r="F12" s="210">
        <v>0</v>
      </c>
      <c r="G12" s="203">
        <f t="shared" ref="G12" si="1">F12*E12</f>
        <v>0</v>
      </c>
    </row>
    <row r="13" spans="1:10" ht="15.75" x14ac:dyDescent="0.25">
      <c r="A13" s="201"/>
      <c r="B13" s="223" t="s">
        <v>128</v>
      </c>
      <c r="C13" s="221" t="s">
        <v>143</v>
      </c>
      <c r="D13" s="221" t="s">
        <v>55</v>
      </c>
      <c r="E13" s="224"/>
      <c r="F13" s="232"/>
      <c r="G13" s="203"/>
    </row>
    <row r="14" spans="1:10" ht="15.75" x14ac:dyDescent="0.25">
      <c r="A14" s="201"/>
      <c r="B14" s="223" t="s">
        <v>129</v>
      </c>
      <c r="C14" s="221" t="s">
        <v>144</v>
      </c>
      <c r="D14" s="221" t="s">
        <v>55</v>
      </c>
      <c r="E14" s="224"/>
      <c r="F14" s="232"/>
      <c r="G14" s="203"/>
    </row>
    <row r="15" spans="1:10" ht="15.75" x14ac:dyDescent="0.25">
      <c r="A15" s="201"/>
      <c r="B15" s="223" t="s">
        <v>130</v>
      </c>
      <c r="C15" s="221" t="s">
        <v>145</v>
      </c>
      <c r="D15" s="221" t="s">
        <v>55</v>
      </c>
      <c r="E15" s="224"/>
      <c r="F15" s="232"/>
      <c r="G15" s="203"/>
    </row>
    <row r="16" spans="1:10" ht="15.75" x14ac:dyDescent="0.25">
      <c r="A16" s="201"/>
      <c r="B16" s="223" t="s">
        <v>131</v>
      </c>
      <c r="C16" s="221" t="s">
        <v>146</v>
      </c>
      <c r="D16" s="221" t="s">
        <v>55</v>
      </c>
      <c r="E16" s="224">
        <v>1</v>
      </c>
      <c r="F16" s="210">
        <v>0</v>
      </c>
      <c r="G16" s="203">
        <f t="shared" ref="G16" si="2">F16*E16</f>
        <v>0</v>
      </c>
    </row>
    <row r="17" spans="1:13" ht="15.75" x14ac:dyDescent="0.25">
      <c r="A17" s="201"/>
      <c r="B17" s="223" t="s">
        <v>132</v>
      </c>
      <c r="C17" s="221" t="s">
        <v>46</v>
      </c>
      <c r="D17" s="221" t="s">
        <v>55</v>
      </c>
      <c r="E17" s="224">
        <v>1</v>
      </c>
      <c r="F17" s="210">
        <v>0</v>
      </c>
      <c r="G17" s="203">
        <f t="shared" ref="G17:G19" si="3">F17*E17</f>
        <v>0</v>
      </c>
    </row>
    <row r="18" spans="1:13" ht="15.75" x14ac:dyDescent="0.25">
      <c r="A18" s="201"/>
      <c r="B18" s="223" t="s">
        <v>133</v>
      </c>
      <c r="C18" s="221" t="s">
        <v>147</v>
      </c>
      <c r="D18" s="221" t="s">
        <v>55</v>
      </c>
      <c r="E18" s="224">
        <v>1</v>
      </c>
      <c r="F18" s="210">
        <v>0</v>
      </c>
      <c r="G18" s="203">
        <f>F18*E18</f>
        <v>0</v>
      </c>
    </row>
    <row r="19" spans="1:13" ht="15.75" x14ac:dyDescent="0.25">
      <c r="A19" s="225"/>
      <c r="B19" s="226" t="s">
        <v>134</v>
      </c>
      <c r="C19" s="227" t="s">
        <v>148</v>
      </c>
      <c r="D19" s="227" t="s">
        <v>55</v>
      </c>
      <c r="E19" s="228">
        <v>1</v>
      </c>
      <c r="F19" s="229">
        <v>0</v>
      </c>
      <c r="G19" s="230">
        <f t="shared" si="3"/>
        <v>0</v>
      </c>
      <c r="M19" s="1" t="s">
        <v>57</v>
      </c>
    </row>
    <row r="20" spans="1:13" x14ac:dyDescent="0.25">
      <c r="G20" s="29"/>
    </row>
  </sheetData>
  <sheetProtection selectLockedCells="1" selectUnlockedCells="1"/>
  <mergeCells count="1">
    <mergeCell ref="A2:C2"/>
  </mergeCells>
  <printOptions horizontalCentered="1"/>
  <pageMargins left="0.25" right="0.25" top="0.75" bottom="0.75" header="0.3" footer="0.3"/>
  <pageSetup paperSize="9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Kryci_list</vt:lpstr>
      <vt:lpstr>Rekap_SO401</vt:lpstr>
      <vt:lpstr>Rozpocet_polozky_SO401</vt:lpstr>
      <vt:lpstr>Vedlejsi_Ostatni_SO401</vt:lpstr>
      <vt:lpstr>Kryci_list!Oblast_tisku</vt:lpstr>
      <vt:lpstr>Rozpocet_polozky_SO401!Oblast_tisku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zatloukal</dc:creator>
  <cp:lastModifiedBy> </cp:lastModifiedBy>
  <cp:lastPrinted>2017-01-23T08:57:39Z</cp:lastPrinted>
  <dcterms:created xsi:type="dcterms:W3CDTF">2013-04-19T08:30:12Z</dcterms:created>
  <dcterms:modified xsi:type="dcterms:W3CDTF">2022-01-24T12:42:26Z</dcterms:modified>
</cp:coreProperties>
</file>