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etrh\OneDrive\Desktop\"/>
    </mc:Choice>
  </mc:AlternateContent>
  <bookViews>
    <workbookView xWindow="0" yWindow="0" windowWidth="0" windowHeight="0"/>
  </bookViews>
  <sheets>
    <sheet name="Rekapitulace stavby" sheetId="1" r:id="rId1"/>
    <sheet name="01 - SO 01 - Bourací a de..." sheetId="2" r:id="rId2"/>
    <sheet name="02 - SO 02 - Stavební práce" sheetId="3" r:id="rId3"/>
    <sheet name="03a - SO 03a - ZTI" sheetId="4" r:id="rId4"/>
    <sheet name="03b - SO 03b - ÚT" sheetId="5" r:id="rId5"/>
    <sheet name="03c - SO 03c - EL" sheetId="6" r:id="rId6"/>
    <sheet name="03d - SO 03d - VZT" sheetId="7" r:id="rId7"/>
    <sheet name="04 - SO 04 - VRN" sheetId="8" r:id="rId8"/>
    <sheet name="Pokyny pro vyplnění" sheetId="9" r:id="rId9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'01 - SO 01 - Bourací a de...'!$C$89:$K$641</definedName>
    <definedName name="_xlnm.Print_Area" localSheetId="1">'01 - SO 01 - Bourací a de...'!$C$4:$J$39,'01 - SO 01 - Bourací a de...'!$C$45:$J$71,'01 - SO 01 - Bourací a de...'!$C$77:$K$641</definedName>
    <definedName name="_xlnm.Print_Titles" localSheetId="1">'01 - SO 01 - Bourací a de...'!$89:$89</definedName>
    <definedName name="_xlnm._FilterDatabase" localSheetId="2" hidden="1">'02 - SO 02 - Stavební práce'!$C$132:$K$1988</definedName>
    <definedName name="_xlnm.Print_Area" localSheetId="2">'02 - SO 02 - Stavební práce'!$C$4:$J$39,'02 - SO 02 - Stavební práce'!$C$45:$J$114,'02 - SO 02 - Stavební práce'!$C$120:$K$1988</definedName>
    <definedName name="_xlnm.Print_Titles" localSheetId="2">'02 - SO 02 - Stavební práce'!$132:$132</definedName>
    <definedName name="_xlnm._FilterDatabase" localSheetId="3" hidden="1">'03a - SO 03a - ZTI'!$C$90:$K$208</definedName>
    <definedName name="_xlnm.Print_Area" localSheetId="3">'03a - SO 03a - ZTI'!$C$4:$J$41,'03a - SO 03a - ZTI'!$C$47:$J$70,'03a - SO 03a - ZTI'!$C$76:$K$208</definedName>
    <definedName name="_xlnm.Print_Titles" localSheetId="3">'03a - SO 03a - ZTI'!$90:$90</definedName>
    <definedName name="_xlnm._FilterDatabase" localSheetId="4" hidden="1">'03b - SO 03b - ÚT'!$C$92:$K$187</definedName>
    <definedName name="_xlnm.Print_Area" localSheetId="4">'03b - SO 03b - ÚT'!$C$4:$J$41,'03b - SO 03b - ÚT'!$C$47:$J$72,'03b - SO 03b - ÚT'!$C$78:$K$187</definedName>
    <definedName name="_xlnm.Print_Titles" localSheetId="4">'03b - SO 03b - ÚT'!$92:$92</definedName>
    <definedName name="_xlnm._FilterDatabase" localSheetId="5" hidden="1">'03c - SO 03c - EL'!$C$88:$K$105</definedName>
    <definedName name="_xlnm.Print_Area" localSheetId="5">'03c - SO 03c - EL'!$C$4:$J$41,'03c - SO 03c - EL'!$C$47:$J$68,'03c - SO 03c - EL'!$C$74:$K$105</definedName>
    <definedName name="_xlnm.Print_Titles" localSheetId="5">'03c - SO 03c - EL'!$88:$88</definedName>
    <definedName name="_xlnm._FilterDatabase" localSheetId="6" hidden="1">'03d - SO 03d - VZT'!$C$87:$K$108</definedName>
    <definedName name="_xlnm.Print_Area" localSheetId="6">'03d - SO 03d - VZT'!$C$4:$J$41,'03d - SO 03d - VZT'!$C$47:$J$67,'03d - SO 03d - VZT'!$C$73:$K$108</definedName>
    <definedName name="_xlnm.Print_Titles" localSheetId="6">'03d - SO 03d - VZT'!$87:$87</definedName>
    <definedName name="_xlnm._FilterDatabase" localSheetId="7" hidden="1">'04 - SO 04 - VRN'!$C$83:$K$99</definedName>
    <definedName name="_xlnm.Print_Area" localSheetId="7">'04 - SO 04 - VRN'!$C$4:$J$39,'04 - SO 04 - VRN'!$C$45:$J$65,'04 - SO 04 - VRN'!$C$71:$K$99</definedName>
    <definedName name="_xlnm.Print_Titles" localSheetId="7">'04 - SO 04 - VRN'!$83:$83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2"/>
  <c i="8" r="J35"/>
  <c i="1" r="AX62"/>
  <c i="8" r="BI98"/>
  <c r="BH98"/>
  <c r="BG98"/>
  <c r="BE98"/>
  <c r="T98"/>
  <c r="T97"/>
  <c r="R98"/>
  <c r="R97"/>
  <c r="P98"/>
  <c r="P97"/>
  <c r="BI95"/>
  <c r="BH95"/>
  <c r="BG95"/>
  <c r="BE95"/>
  <c r="T95"/>
  <c r="R95"/>
  <c r="P95"/>
  <c r="BI93"/>
  <c r="BH93"/>
  <c r="BG93"/>
  <c r="BE93"/>
  <c r="T93"/>
  <c r="R93"/>
  <c r="P93"/>
  <c r="BI90"/>
  <c r="BH90"/>
  <c r="BG90"/>
  <c r="BE90"/>
  <c r="T90"/>
  <c r="T89"/>
  <c r="R90"/>
  <c r="R89"/>
  <c r="P90"/>
  <c r="P89"/>
  <c r="BI87"/>
  <c r="BH87"/>
  <c r="BG87"/>
  <c r="BE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55"/>
  <c r="J17"/>
  <c r="J12"/>
  <c r="J52"/>
  <c r="E7"/>
  <c r="E74"/>
  <c i="7" r="J39"/>
  <c r="J38"/>
  <c i="1" r="AY61"/>
  <c i="7" r="J37"/>
  <c i="1" r="AX61"/>
  <c i="7" r="BI108"/>
  <c r="BH108"/>
  <c r="BG108"/>
  <c r="BE108"/>
  <c r="T108"/>
  <c r="T107"/>
  <c r="R108"/>
  <c r="R107"/>
  <c r="P108"/>
  <c r="P107"/>
  <c r="BI105"/>
  <c r="BH105"/>
  <c r="BG105"/>
  <c r="BE105"/>
  <c r="T105"/>
  <c r="R105"/>
  <c r="P105"/>
  <c r="BI104"/>
  <c r="BH104"/>
  <c r="BG104"/>
  <c r="BE104"/>
  <c r="T104"/>
  <c r="R104"/>
  <c r="P104"/>
  <c r="BI102"/>
  <c r="BH102"/>
  <c r="BG102"/>
  <c r="BE102"/>
  <c r="T102"/>
  <c r="R102"/>
  <c r="P102"/>
  <c r="BI100"/>
  <c r="BH100"/>
  <c r="BG100"/>
  <c r="BE100"/>
  <c r="T100"/>
  <c r="R100"/>
  <c r="P100"/>
  <c r="BI99"/>
  <c r="BH99"/>
  <c r="BG99"/>
  <c r="BE99"/>
  <c r="T99"/>
  <c r="R99"/>
  <c r="P99"/>
  <c r="BI97"/>
  <c r="BH97"/>
  <c r="BG97"/>
  <c r="BE97"/>
  <c r="T97"/>
  <c r="R97"/>
  <c r="P97"/>
  <c r="BI96"/>
  <c r="BH96"/>
  <c r="BG96"/>
  <c r="BE96"/>
  <c r="T96"/>
  <c r="R96"/>
  <c r="P96"/>
  <c r="BI94"/>
  <c r="BH94"/>
  <c r="BG94"/>
  <c r="BE94"/>
  <c r="T94"/>
  <c r="R94"/>
  <c r="P94"/>
  <c r="BI93"/>
  <c r="BH93"/>
  <c r="BG93"/>
  <c r="BE93"/>
  <c r="T93"/>
  <c r="R93"/>
  <c r="P93"/>
  <c r="BI91"/>
  <c r="BH91"/>
  <c r="BG91"/>
  <c r="BE91"/>
  <c r="T91"/>
  <c r="R91"/>
  <c r="P91"/>
  <c r="J85"/>
  <c r="J84"/>
  <c r="F84"/>
  <c r="F82"/>
  <c r="E80"/>
  <c r="J59"/>
  <c r="J58"/>
  <c r="F58"/>
  <c r="F56"/>
  <c r="E54"/>
  <c r="J20"/>
  <c r="E20"/>
  <c r="F85"/>
  <c r="J19"/>
  <c r="J14"/>
  <c r="J82"/>
  <c r="E7"/>
  <c r="E76"/>
  <c i="6" r="J39"/>
  <c r="J38"/>
  <c i="1" r="AY60"/>
  <c i="6" r="J37"/>
  <c i="1" r="AX60"/>
  <c i="6" r="BI105"/>
  <c r="BH105"/>
  <c r="BG105"/>
  <c r="BE105"/>
  <c r="T105"/>
  <c r="T104"/>
  <c r="R105"/>
  <c r="R104"/>
  <c r="P105"/>
  <c r="P104"/>
  <c r="BI103"/>
  <c r="BH103"/>
  <c r="BG103"/>
  <c r="BE103"/>
  <c r="T103"/>
  <c r="R103"/>
  <c r="P103"/>
  <c r="BI102"/>
  <c r="BH102"/>
  <c r="BG102"/>
  <c r="BE102"/>
  <c r="T102"/>
  <c r="R102"/>
  <c r="P102"/>
  <c r="BI100"/>
  <c r="BH100"/>
  <c r="BG100"/>
  <c r="BE100"/>
  <c r="T100"/>
  <c r="R100"/>
  <c r="P100"/>
  <c r="BI97"/>
  <c r="BH97"/>
  <c r="BG97"/>
  <c r="BE97"/>
  <c r="T97"/>
  <c r="R97"/>
  <c r="P97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2"/>
  <c r="BH92"/>
  <c r="BG92"/>
  <c r="BE92"/>
  <c r="T92"/>
  <c r="R92"/>
  <c r="P92"/>
  <c r="J86"/>
  <c r="J85"/>
  <c r="F85"/>
  <c r="F83"/>
  <c r="E81"/>
  <c r="J59"/>
  <c r="J58"/>
  <c r="F58"/>
  <c r="F56"/>
  <c r="E54"/>
  <c r="J20"/>
  <c r="E20"/>
  <c r="F59"/>
  <c r="J19"/>
  <c r="J14"/>
  <c r="J56"/>
  <c r="E7"/>
  <c r="E77"/>
  <c i="5" r="J39"/>
  <c r="J38"/>
  <c i="1" r="AY59"/>
  <c i="5" r="J37"/>
  <c i="1" r="AX59"/>
  <c i="5" r="BI187"/>
  <c r="BH187"/>
  <c r="BG187"/>
  <c r="BE187"/>
  <c r="T187"/>
  <c r="T186"/>
  <c r="R187"/>
  <c r="R186"/>
  <c r="P187"/>
  <c r="P186"/>
  <c r="BI184"/>
  <c r="BH184"/>
  <c r="BG184"/>
  <c r="BE184"/>
  <c r="T184"/>
  <c r="R184"/>
  <c r="P184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6"/>
  <c r="BH116"/>
  <c r="BG116"/>
  <c r="BE116"/>
  <c r="T116"/>
  <c r="R116"/>
  <c r="P116"/>
  <c r="BI113"/>
  <c r="BH113"/>
  <c r="BG113"/>
  <c r="BE113"/>
  <c r="T113"/>
  <c r="R113"/>
  <c r="P113"/>
  <c r="BI111"/>
  <c r="BH111"/>
  <c r="BG111"/>
  <c r="BE111"/>
  <c r="T111"/>
  <c r="R111"/>
  <c r="P111"/>
  <c r="BI109"/>
  <c r="BH109"/>
  <c r="BG109"/>
  <c r="BE109"/>
  <c r="T109"/>
  <c r="R109"/>
  <c r="P109"/>
  <c r="BI107"/>
  <c r="BH107"/>
  <c r="BG107"/>
  <c r="BE107"/>
  <c r="T107"/>
  <c r="R107"/>
  <c r="P107"/>
  <c r="BI105"/>
  <c r="BH105"/>
  <c r="BG105"/>
  <c r="BE105"/>
  <c r="T105"/>
  <c r="R105"/>
  <c r="P105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8"/>
  <c r="BH98"/>
  <c r="BG98"/>
  <c r="BE98"/>
  <c r="T98"/>
  <c r="R98"/>
  <c r="P98"/>
  <c r="BI97"/>
  <c r="BH97"/>
  <c r="BG97"/>
  <c r="BE97"/>
  <c r="T97"/>
  <c r="R97"/>
  <c r="P97"/>
  <c r="BI96"/>
  <c r="BH96"/>
  <c r="BG96"/>
  <c r="BE96"/>
  <c r="T96"/>
  <c r="R96"/>
  <c r="P96"/>
  <c r="J90"/>
  <c r="J89"/>
  <c r="F89"/>
  <c r="F87"/>
  <c r="E85"/>
  <c r="J59"/>
  <c r="J58"/>
  <c r="F58"/>
  <c r="F56"/>
  <c r="E54"/>
  <c r="J20"/>
  <c r="E20"/>
  <c r="F59"/>
  <c r="J19"/>
  <c r="J14"/>
  <c r="J87"/>
  <c r="E7"/>
  <c r="E81"/>
  <c i="4" r="J39"/>
  <c r="J38"/>
  <c i="1" r="AY58"/>
  <c i="4" r="J37"/>
  <c i="1" r="AX58"/>
  <c i="4" r="BI208"/>
  <c r="BH208"/>
  <c r="BG208"/>
  <c r="BE208"/>
  <c r="T208"/>
  <c r="T207"/>
  <c r="R208"/>
  <c r="R207"/>
  <c r="P208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6"/>
  <c r="BH166"/>
  <c r="BG166"/>
  <c r="BE166"/>
  <c r="T166"/>
  <c r="T165"/>
  <c r="R166"/>
  <c r="R165"/>
  <c r="P166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27"/>
  <c r="BH127"/>
  <c r="BG127"/>
  <c r="BE127"/>
  <c r="T127"/>
  <c r="R127"/>
  <c r="P127"/>
  <c r="BI122"/>
  <c r="BH122"/>
  <c r="BG122"/>
  <c r="BE122"/>
  <c r="T122"/>
  <c r="R122"/>
  <c r="P122"/>
  <c r="BI119"/>
  <c r="BH119"/>
  <c r="BG119"/>
  <c r="BE119"/>
  <c r="T119"/>
  <c r="R119"/>
  <c r="P119"/>
  <c r="BI117"/>
  <c r="BH117"/>
  <c r="BG117"/>
  <c r="BE117"/>
  <c r="T117"/>
  <c r="R117"/>
  <c r="P117"/>
  <c r="BI115"/>
  <c r="BH115"/>
  <c r="BG115"/>
  <c r="BE115"/>
  <c r="T115"/>
  <c r="R115"/>
  <c r="P115"/>
  <c r="BI113"/>
  <c r="BH113"/>
  <c r="BG113"/>
  <c r="BE113"/>
  <c r="T113"/>
  <c r="R113"/>
  <c r="P113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4"/>
  <c r="BH104"/>
  <c r="BG104"/>
  <c r="BE104"/>
  <c r="T104"/>
  <c r="R104"/>
  <c r="P104"/>
  <c r="BI102"/>
  <c r="BH102"/>
  <c r="BG102"/>
  <c r="BE102"/>
  <c r="T102"/>
  <c r="R102"/>
  <c r="P102"/>
  <c r="BI100"/>
  <c r="BH100"/>
  <c r="BG100"/>
  <c r="BE100"/>
  <c r="T100"/>
  <c r="R100"/>
  <c r="P100"/>
  <c r="BI98"/>
  <c r="BH98"/>
  <c r="BG98"/>
  <c r="BE98"/>
  <c r="T98"/>
  <c r="R98"/>
  <c r="P98"/>
  <c r="BI96"/>
  <c r="BH96"/>
  <c r="BG96"/>
  <c r="BE96"/>
  <c r="T96"/>
  <c r="R96"/>
  <c r="P96"/>
  <c r="BI94"/>
  <c r="BH94"/>
  <c r="BG94"/>
  <c r="BE94"/>
  <c r="T94"/>
  <c r="R94"/>
  <c r="P94"/>
  <c r="J88"/>
  <c r="J87"/>
  <c r="F87"/>
  <c r="F85"/>
  <c r="E83"/>
  <c r="J59"/>
  <c r="J58"/>
  <c r="F58"/>
  <c r="F56"/>
  <c r="E54"/>
  <c r="J20"/>
  <c r="E20"/>
  <c r="F88"/>
  <c r="J19"/>
  <c r="J14"/>
  <c r="J85"/>
  <c r="E7"/>
  <c r="E79"/>
  <c i="3" r="J324"/>
  <c r="J37"/>
  <c r="J36"/>
  <c i="1" r="AY56"/>
  <c i="3" r="J35"/>
  <c i="1" r="AX56"/>
  <c i="3" r="BI1982"/>
  <c r="BH1982"/>
  <c r="BG1982"/>
  <c r="BE1982"/>
  <c r="T1982"/>
  <c r="R1982"/>
  <c r="P1982"/>
  <c r="BI1977"/>
  <c r="BH1977"/>
  <c r="BG1977"/>
  <c r="BE1977"/>
  <c r="T1977"/>
  <c r="R1977"/>
  <c r="P1977"/>
  <c r="BI1975"/>
  <c r="BH1975"/>
  <c r="BG1975"/>
  <c r="BE1975"/>
  <c r="T1975"/>
  <c r="R1975"/>
  <c r="P1975"/>
  <c r="BI1970"/>
  <c r="BH1970"/>
  <c r="BG1970"/>
  <c r="BE1970"/>
  <c r="T1970"/>
  <c r="R1970"/>
  <c r="P1970"/>
  <c r="BI1968"/>
  <c r="BH1968"/>
  <c r="BG1968"/>
  <c r="BE1968"/>
  <c r="T1968"/>
  <c r="R1968"/>
  <c r="P1968"/>
  <c r="BI1966"/>
  <c r="BH1966"/>
  <c r="BG1966"/>
  <c r="BE1966"/>
  <c r="T1966"/>
  <c r="R1966"/>
  <c r="P1966"/>
  <c r="BI1957"/>
  <c r="BH1957"/>
  <c r="BG1957"/>
  <c r="BE1957"/>
  <c r="T1957"/>
  <c r="R1957"/>
  <c r="P1957"/>
  <c r="BI1949"/>
  <c r="BH1949"/>
  <c r="BG1949"/>
  <c r="BE1949"/>
  <c r="T1949"/>
  <c r="R1949"/>
  <c r="P1949"/>
  <c r="BI1944"/>
  <c r="BH1944"/>
  <c r="BG1944"/>
  <c r="BE1944"/>
  <c r="T1944"/>
  <c r="R1944"/>
  <c r="P1944"/>
  <c r="BI1942"/>
  <c r="BH1942"/>
  <c r="BG1942"/>
  <c r="BE1942"/>
  <c r="T1942"/>
  <c r="R1942"/>
  <c r="P1942"/>
  <c r="BI1932"/>
  <c r="BH1932"/>
  <c r="BG1932"/>
  <c r="BE1932"/>
  <c r="T1932"/>
  <c r="R1932"/>
  <c r="P1932"/>
  <c r="BI1930"/>
  <c r="BH1930"/>
  <c r="BG1930"/>
  <c r="BE1930"/>
  <c r="T1930"/>
  <c r="R1930"/>
  <c r="P1930"/>
  <c r="BI1882"/>
  <c r="BH1882"/>
  <c r="BG1882"/>
  <c r="BE1882"/>
  <c r="T1882"/>
  <c r="R1882"/>
  <c r="P1882"/>
  <c r="BI1738"/>
  <c r="BH1738"/>
  <c r="BG1738"/>
  <c r="BE1738"/>
  <c r="T1738"/>
  <c r="R1738"/>
  <c r="P1738"/>
  <c r="BI1734"/>
  <c r="BH1734"/>
  <c r="BG1734"/>
  <c r="BE1734"/>
  <c r="T1734"/>
  <c r="R1734"/>
  <c r="P1734"/>
  <c r="BI1732"/>
  <c r="BH1732"/>
  <c r="BG1732"/>
  <c r="BE1732"/>
  <c r="T1732"/>
  <c r="R1732"/>
  <c r="P1732"/>
  <c r="BI1730"/>
  <c r="BH1730"/>
  <c r="BG1730"/>
  <c r="BE1730"/>
  <c r="T1730"/>
  <c r="R1730"/>
  <c r="P1730"/>
  <c r="BI1728"/>
  <c r="BH1728"/>
  <c r="BG1728"/>
  <c r="BE1728"/>
  <c r="T1728"/>
  <c r="R1728"/>
  <c r="P1728"/>
  <c r="BI1726"/>
  <c r="BH1726"/>
  <c r="BG1726"/>
  <c r="BE1726"/>
  <c r="T1726"/>
  <c r="R1726"/>
  <c r="P1726"/>
  <c r="BI1722"/>
  <c r="BH1722"/>
  <c r="BG1722"/>
  <c r="BE1722"/>
  <c r="T1722"/>
  <c r="R1722"/>
  <c r="P1722"/>
  <c r="BI1720"/>
  <c r="BH1720"/>
  <c r="BG1720"/>
  <c r="BE1720"/>
  <c r="T1720"/>
  <c r="R1720"/>
  <c r="P1720"/>
  <c r="BI1718"/>
  <c r="BH1718"/>
  <c r="BG1718"/>
  <c r="BE1718"/>
  <c r="T1718"/>
  <c r="R1718"/>
  <c r="P1718"/>
  <c r="BI1716"/>
  <c r="BH1716"/>
  <c r="BG1716"/>
  <c r="BE1716"/>
  <c r="T1716"/>
  <c r="R1716"/>
  <c r="P1716"/>
  <c r="BI1708"/>
  <c r="BH1708"/>
  <c r="BG1708"/>
  <c r="BE1708"/>
  <c r="T1708"/>
  <c r="R1708"/>
  <c r="P1708"/>
  <c r="BI1705"/>
  <c r="BH1705"/>
  <c r="BG1705"/>
  <c r="BE1705"/>
  <c r="T1705"/>
  <c r="R1705"/>
  <c r="P1705"/>
  <c r="BI1703"/>
  <c r="BH1703"/>
  <c r="BG1703"/>
  <c r="BE1703"/>
  <c r="T1703"/>
  <c r="R1703"/>
  <c r="P1703"/>
  <c r="BI1701"/>
  <c r="BH1701"/>
  <c r="BG1701"/>
  <c r="BE1701"/>
  <c r="T1701"/>
  <c r="R1701"/>
  <c r="P1701"/>
  <c r="BI1692"/>
  <c r="BH1692"/>
  <c r="BG1692"/>
  <c r="BE1692"/>
  <c r="T1692"/>
  <c r="R1692"/>
  <c r="P1692"/>
  <c r="BI1690"/>
  <c r="BH1690"/>
  <c r="BG1690"/>
  <c r="BE1690"/>
  <c r="T1690"/>
  <c r="R1690"/>
  <c r="P1690"/>
  <c r="BI1650"/>
  <c r="BH1650"/>
  <c r="BG1650"/>
  <c r="BE1650"/>
  <c r="T1650"/>
  <c r="R1650"/>
  <c r="P1650"/>
  <c r="BI1646"/>
  <c r="BH1646"/>
  <c r="BG1646"/>
  <c r="BE1646"/>
  <c r="T1646"/>
  <c r="R1646"/>
  <c r="P1646"/>
  <c r="BI1644"/>
  <c r="BH1644"/>
  <c r="BG1644"/>
  <c r="BE1644"/>
  <c r="T1644"/>
  <c r="R1644"/>
  <c r="P1644"/>
  <c r="BI1642"/>
  <c r="BH1642"/>
  <c r="BG1642"/>
  <c r="BE1642"/>
  <c r="T1642"/>
  <c r="R1642"/>
  <c r="P1642"/>
  <c r="BI1640"/>
  <c r="BH1640"/>
  <c r="BG1640"/>
  <c r="BE1640"/>
  <c r="T1640"/>
  <c r="R1640"/>
  <c r="P1640"/>
  <c r="BI1627"/>
  <c r="BH1627"/>
  <c r="BG1627"/>
  <c r="BE1627"/>
  <c r="T1627"/>
  <c r="R1627"/>
  <c r="P1627"/>
  <c r="BI1625"/>
  <c r="BH1625"/>
  <c r="BG1625"/>
  <c r="BE1625"/>
  <c r="T1625"/>
  <c r="R1625"/>
  <c r="P1625"/>
  <c r="BI1619"/>
  <c r="BH1619"/>
  <c r="BG1619"/>
  <c r="BE1619"/>
  <c r="T1619"/>
  <c r="R1619"/>
  <c r="P1619"/>
  <c r="BI1617"/>
  <c r="BH1617"/>
  <c r="BG1617"/>
  <c r="BE1617"/>
  <c r="T1617"/>
  <c r="R1617"/>
  <c r="P1617"/>
  <c r="BI1603"/>
  <c r="BH1603"/>
  <c r="BG1603"/>
  <c r="BE1603"/>
  <c r="T1603"/>
  <c r="R1603"/>
  <c r="P1603"/>
  <c r="BI1599"/>
  <c r="BH1599"/>
  <c r="BG1599"/>
  <c r="BE1599"/>
  <c r="T1599"/>
  <c r="R1599"/>
  <c r="P1599"/>
  <c r="BI1592"/>
  <c r="BH1592"/>
  <c r="BG1592"/>
  <c r="BE1592"/>
  <c r="T1592"/>
  <c r="R1592"/>
  <c r="P1592"/>
  <c r="BI1590"/>
  <c r="BH1590"/>
  <c r="BG1590"/>
  <c r="BE1590"/>
  <c r="T1590"/>
  <c r="R1590"/>
  <c r="P1590"/>
  <c r="BI1580"/>
  <c r="BH1580"/>
  <c r="BG1580"/>
  <c r="BE1580"/>
  <c r="T1580"/>
  <c r="R1580"/>
  <c r="P1580"/>
  <c r="BI1575"/>
  <c r="BH1575"/>
  <c r="BG1575"/>
  <c r="BE1575"/>
  <c r="T1575"/>
  <c r="R1575"/>
  <c r="P1575"/>
  <c r="BI1570"/>
  <c r="BH1570"/>
  <c r="BG1570"/>
  <c r="BE1570"/>
  <c r="T1570"/>
  <c r="R1570"/>
  <c r="P1570"/>
  <c r="BI1568"/>
  <c r="BH1568"/>
  <c r="BG1568"/>
  <c r="BE1568"/>
  <c r="T1568"/>
  <c r="R1568"/>
  <c r="P1568"/>
  <c r="BI1566"/>
  <c r="BH1566"/>
  <c r="BG1566"/>
  <c r="BE1566"/>
  <c r="T1566"/>
  <c r="R1566"/>
  <c r="P1566"/>
  <c r="BI1554"/>
  <c r="BH1554"/>
  <c r="BG1554"/>
  <c r="BE1554"/>
  <c r="T1554"/>
  <c r="R1554"/>
  <c r="P1554"/>
  <c r="BI1551"/>
  <c r="BH1551"/>
  <c r="BG1551"/>
  <c r="BE1551"/>
  <c r="T1551"/>
  <c r="R1551"/>
  <c r="P1551"/>
  <c r="BI1544"/>
  <c r="BH1544"/>
  <c r="BG1544"/>
  <c r="BE1544"/>
  <c r="T1544"/>
  <c r="R1544"/>
  <c r="P1544"/>
  <c r="BI1542"/>
  <c r="BH1542"/>
  <c r="BG1542"/>
  <c r="BE1542"/>
  <c r="T1542"/>
  <c r="R1542"/>
  <c r="P1542"/>
  <c r="BI1532"/>
  <c r="BH1532"/>
  <c r="BG1532"/>
  <c r="BE1532"/>
  <c r="T1532"/>
  <c r="R1532"/>
  <c r="P1532"/>
  <c r="BI1521"/>
  <c r="BH1521"/>
  <c r="BG1521"/>
  <c r="BE1521"/>
  <c r="T1521"/>
  <c r="R1521"/>
  <c r="P1521"/>
  <c r="BI1519"/>
  <c r="BH1519"/>
  <c r="BG1519"/>
  <c r="BE1519"/>
  <c r="T1519"/>
  <c r="R1519"/>
  <c r="P1519"/>
  <c r="BI1517"/>
  <c r="BH1517"/>
  <c r="BG1517"/>
  <c r="BE1517"/>
  <c r="T1517"/>
  <c r="R1517"/>
  <c r="P1517"/>
  <c r="BI1498"/>
  <c r="BH1498"/>
  <c r="BG1498"/>
  <c r="BE1498"/>
  <c r="T1498"/>
  <c r="R1498"/>
  <c r="P1498"/>
  <c r="BI1495"/>
  <c r="BH1495"/>
  <c r="BG1495"/>
  <c r="BE1495"/>
  <c r="T1495"/>
  <c r="R1495"/>
  <c r="P1495"/>
  <c r="BI1488"/>
  <c r="BH1488"/>
  <c r="BG1488"/>
  <c r="BE1488"/>
  <c r="T1488"/>
  <c r="R1488"/>
  <c r="P1488"/>
  <c r="BI1486"/>
  <c r="BH1486"/>
  <c r="BG1486"/>
  <c r="BE1486"/>
  <c r="T1486"/>
  <c r="R1486"/>
  <c r="P1486"/>
  <c r="BI1476"/>
  <c r="BH1476"/>
  <c r="BG1476"/>
  <c r="BE1476"/>
  <c r="T1476"/>
  <c r="R1476"/>
  <c r="P1476"/>
  <c r="BI1474"/>
  <c r="BH1474"/>
  <c r="BG1474"/>
  <c r="BE1474"/>
  <c r="T1474"/>
  <c r="R1474"/>
  <c r="P1474"/>
  <c r="BI1472"/>
  <c r="BH1472"/>
  <c r="BG1472"/>
  <c r="BE1472"/>
  <c r="T1472"/>
  <c r="R1472"/>
  <c r="P1472"/>
  <c r="BI1462"/>
  <c r="BH1462"/>
  <c r="BG1462"/>
  <c r="BE1462"/>
  <c r="T1462"/>
  <c r="R1462"/>
  <c r="P1462"/>
  <c r="BI1458"/>
  <c r="BH1458"/>
  <c r="BG1458"/>
  <c r="BE1458"/>
  <c r="T1458"/>
  <c r="R1458"/>
  <c r="P1458"/>
  <c r="BI1457"/>
  <c r="BH1457"/>
  <c r="BG1457"/>
  <c r="BE1457"/>
  <c r="T1457"/>
  <c r="R1457"/>
  <c r="P1457"/>
  <c r="BI1456"/>
  <c r="BH1456"/>
  <c r="BG1456"/>
  <c r="BE1456"/>
  <c r="T1456"/>
  <c r="R1456"/>
  <c r="P1456"/>
  <c r="BI1454"/>
  <c r="BH1454"/>
  <c r="BG1454"/>
  <c r="BE1454"/>
  <c r="T1454"/>
  <c r="R1454"/>
  <c r="P1454"/>
  <c r="BI1451"/>
  <c r="BH1451"/>
  <c r="BG1451"/>
  <c r="BE1451"/>
  <c r="T1451"/>
  <c r="R1451"/>
  <c r="P1451"/>
  <c r="BI1450"/>
  <c r="BH1450"/>
  <c r="BG1450"/>
  <c r="BE1450"/>
  <c r="T1450"/>
  <c r="R1450"/>
  <c r="P1450"/>
  <c r="BI1447"/>
  <c r="BH1447"/>
  <c r="BG1447"/>
  <c r="BE1447"/>
  <c r="T1447"/>
  <c r="R1447"/>
  <c r="P1447"/>
  <c r="BI1446"/>
  <c r="BH1446"/>
  <c r="BG1446"/>
  <c r="BE1446"/>
  <c r="T1446"/>
  <c r="R1446"/>
  <c r="P1446"/>
  <c r="BI1444"/>
  <c r="BH1444"/>
  <c r="BG1444"/>
  <c r="BE1444"/>
  <c r="T1444"/>
  <c r="R1444"/>
  <c r="P1444"/>
  <c r="BI1443"/>
  <c r="BH1443"/>
  <c r="BG1443"/>
  <c r="BE1443"/>
  <c r="T1443"/>
  <c r="R1443"/>
  <c r="P1443"/>
  <c r="BI1441"/>
  <c r="BH1441"/>
  <c r="BG1441"/>
  <c r="BE1441"/>
  <c r="T1441"/>
  <c r="R1441"/>
  <c r="P1441"/>
  <c r="BI1440"/>
  <c r="BH1440"/>
  <c r="BG1440"/>
  <c r="BE1440"/>
  <c r="T1440"/>
  <c r="R1440"/>
  <c r="P1440"/>
  <c r="BI1433"/>
  <c r="BH1433"/>
  <c r="BG1433"/>
  <c r="BE1433"/>
  <c r="T1433"/>
  <c r="R1433"/>
  <c r="P1433"/>
  <c r="BI1430"/>
  <c r="BH1430"/>
  <c r="BG1430"/>
  <c r="BE1430"/>
  <c r="T1430"/>
  <c r="R1430"/>
  <c r="P1430"/>
  <c r="BI1424"/>
  <c r="BH1424"/>
  <c r="BG1424"/>
  <c r="BE1424"/>
  <c r="T1424"/>
  <c r="R1424"/>
  <c r="P1424"/>
  <c r="BI1418"/>
  <c r="BH1418"/>
  <c r="BG1418"/>
  <c r="BE1418"/>
  <c r="T1418"/>
  <c r="R1418"/>
  <c r="P1418"/>
  <c r="BI1416"/>
  <c r="BH1416"/>
  <c r="BG1416"/>
  <c r="BE1416"/>
  <c r="T1416"/>
  <c r="R1416"/>
  <c r="P1416"/>
  <c r="BI1414"/>
  <c r="BH1414"/>
  <c r="BG1414"/>
  <c r="BE1414"/>
  <c r="T1414"/>
  <c r="R1414"/>
  <c r="P1414"/>
  <c r="BI1412"/>
  <c r="BH1412"/>
  <c r="BG1412"/>
  <c r="BE1412"/>
  <c r="T1412"/>
  <c r="R1412"/>
  <c r="P1412"/>
  <c r="BI1411"/>
  <c r="BH1411"/>
  <c r="BG1411"/>
  <c r="BE1411"/>
  <c r="T1411"/>
  <c r="R1411"/>
  <c r="P1411"/>
  <c r="BI1409"/>
  <c r="BH1409"/>
  <c r="BG1409"/>
  <c r="BE1409"/>
  <c r="T1409"/>
  <c r="R1409"/>
  <c r="P1409"/>
  <c r="BI1408"/>
  <c r="BH1408"/>
  <c r="BG1408"/>
  <c r="BE1408"/>
  <c r="T1408"/>
  <c r="R1408"/>
  <c r="P1408"/>
  <c r="BI1407"/>
  <c r="BH1407"/>
  <c r="BG1407"/>
  <c r="BE1407"/>
  <c r="T1407"/>
  <c r="R1407"/>
  <c r="P1407"/>
  <c r="BI1406"/>
  <c r="BH1406"/>
  <c r="BG1406"/>
  <c r="BE1406"/>
  <c r="T1406"/>
  <c r="R1406"/>
  <c r="P1406"/>
  <c r="BI1405"/>
  <c r="BH1405"/>
  <c r="BG1405"/>
  <c r="BE1405"/>
  <c r="T1405"/>
  <c r="R1405"/>
  <c r="P1405"/>
  <c r="BI1404"/>
  <c r="BH1404"/>
  <c r="BG1404"/>
  <c r="BE1404"/>
  <c r="T1404"/>
  <c r="R1404"/>
  <c r="P1404"/>
  <c r="BI1403"/>
  <c r="BH1403"/>
  <c r="BG1403"/>
  <c r="BE1403"/>
  <c r="T1403"/>
  <c r="R1403"/>
  <c r="P1403"/>
  <c r="BI1402"/>
  <c r="BH1402"/>
  <c r="BG1402"/>
  <c r="BE1402"/>
  <c r="T1402"/>
  <c r="R1402"/>
  <c r="P1402"/>
  <c r="BI1400"/>
  <c r="BH1400"/>
  <c r="BG1400"/>
  <c r="BE1400"/>
  <c r="T1400"/>
  <c r="R1400"/>
  <c r="P1400"/>
  <c r="BI1399"/>
  <c r="BH1399"/>
  <c r="BG1399"/>
  <c r="BE1399"/>
  <c r="T1399"/>
  <c r="R1399"/>
  <c r="P1399"/>
  <c r="BI1393"/>
  <c r="BH1393"/>
  <c r="BG1393"/>
  <c r="BE1393"/>
  <c r="T1393"/>
  <c r="R1393"/>
  <c r="P1393"/>
  <c r="BI1392"/>
  <c r="BH1392"/>
  <c r="BG1392"/>
  <c r="BE1392"/>
  <c r="T1392"/>
  <c r="R1392"/>
  <c r="P1392"/>
  <c r="BI1387"/>
  <c r="BH1387"/>
  <c r="BG1387"/>
  <c r="BE1387"/>
  <c r="T1387"/>
  <c r="R1387"/>
  <c r="P1387"/>
  <c r="BI1386"/>
  <c r="BH1386"/>
  <c r="BG1386"/>
  <c r="BE1386"/>
  <c r="T1386"/>
  <c r="R1386"/>
  <c r="P1386"/>
  <c r="BI1384"/>
  <c r="BH1384"/>
  <c r="BG1384"/>
  <c r="BE1384"/>
  <c r="T1384"/>
  <c r="R1384"/>
  <c r="P1384"/>
  <c r="BI1383"/>
  <c r="BH1383"/>
  <c r="BG1383"/>
  <c r="BE1383"/>
  <c r="T1383"/>
  <c r="R1383"/>
  <c r="P1383"/>
  <c r="BI1381"/>
  <c r="BH1381"/>
  <c r="BG1381"/>
  <c r="BE1381"/>
  <c r="T1381"/>
  <c r="R1381"/>
  <c r="P1381"/>
  <c r="BI1380"/>
  <c r="BH1380"/>
  <c r="BG1380"/>
  <c r="BE1380"/>
  <c r="T1380"/>
  <c r="R1380"/>
  <c r="P1380"/>
  <c r="BI1373"/>
  <c r="BH1373"/>
  <c r="BG1373"/>
  <c r="BE1373"/>
  <c r="T1373"/>
  <c r="R1373"/>
  <c r="P1373"/>
  <c r="BI1372"/>
  <c r="BH1372"/>
  <c r="BG1372"/>
  <c r="BE1372"/>
  <c r="T1372"/>
  <c r="R1372"/>
  <c r="P1372"/>
  <c r="BI1371"/>
  <c r="BH1371"/>
  <c r="BG1371"/>
  <c r="BE1371"/>
  <c r="T1371"/>
  <c r="R1371"/>
  <c r="P1371"/>
  <c r="BI1357"/>
  <c r="BH1357"/>
  <c r="BG1357"/>
  <c r="BE1357"/>
  <c r="T1357"/>
  <c r="R1357"/>
  <c r="P1357"/>
  <c r="BI1354"/>
  <c r="BH1354"/>
  <c r="BG1354"/>
  <c r="BE1354"/>
  <c r="T1354"/>
  <c r="R1354"/>
  <c r="P1354"/>
  <c r="BI1353"/>
  <c r="BH1353"/>
  <c r="BG1353"/>
  <c r="BE1353"/>
  <c r="T1353"/>
  <c r="R1353"/>
  <c r="P1353"/>
  <c r="BI1352"/>
  <c r="BH1352"/>
  <c r="BG1352"/>
  <c r="BE1352"/>
  <c r="T1352"/>
  <c r="R1352"/>
  <c r="P1352"/>
  <c r="BI1345"/>
  <c r="BH1345"/>
  <c r="BG1345"/>
  <c r="BE1345"/>
  <c r="T1345"/>
  <c r="R1345"/>
  <c r="P1345"/>
  <c r="BI1344"/>
  <c r="BH1344"/>
  <c r="BG1344"/>
  <c r="BE1344"/>
  <c r="T1344"/>
  <c r="R1344"/>
  <c r="P1344"/>
  <c r="BI1339"/>
  <c r="BH1339"/>
  <c r="BG1339"/>
  <c r="BE1339"/>
  <c r="T1339"/>
  <c r="R1339"/>
  <c r="P1339"/>
  <c r="BI1338"/>
  <c r="BH1338"/>
  <c r="BG1338"/>
  <c r="BE1338"/>
  <c r="T1338"/>
  <c r="R1338"/>
  <c r="P1338"/>
  <c r="BI1332"/>
  <c r="BH1332"/>
  <c r="BG1332"/>
  <c r="BE1332"/>
  <c r="T1332"/>
  <c r="R1332"/>
  <c r="P1332"/>
  <c r="BI1328"/>
  <c r="BH1328"/>
  <c r="BG1328"/>
  <c r="BE1328"/>
  <c r="T1328"/>
  <c r="R1328"/>
  <c r="P1328"/>
  <c r="BI1322"/>
  <c r="BH1322"/>
  <c r="BG1322"/>
  <c r="BE1322"/>
  <c r="T1322"/>
  <c r="R1322"/>
  <c r="P1322"/>
  <c r="BI1321"/>
  <c r="BH1321"/>
  <c r="BG1321"/>
  <c r="BE1321"/>
  <c r="T1321"/>
  <c r="R1321"/>
  <c r="P1321"/>
  <c r="BI1315"/>
  <c r="BH1315"/>
  <c r="BG1315"/>
  <c r="BE1315"/>
  <c r="T1315"/>
  <c r="R1315"/>
  <c r="P1315"/>
  <c r="BI1311"/>
  <c r="BH1311"/>
  <c r="BG1311"/>
  <c r="BE1311"/>
  <c r="T1311"/>
  <c r="R1311"/>
  <c r="P1311"/>
  <c r="BI1309"/>
  <c r="BH1309"/>
  <c r="BG1309"/>
  <c r="BE1309"/>
  <c r="T1309"/>
  <c r="R1309"/>
  <c r="P1309"/>
  <c r="BI1307"/>
  <c r="BH1307"/>
  <c r="BG1307"/>
  <c r="BE1307"/>
  <c r="T1307"/>
  <c r="R1307"/>
  <c r="P1307"/>
  <c r="BI1303"/>
  <c r="BH1303"/>
  <c r="BG1303"/>
  <c r="BE1303"/>
  <c r="T1303"/>
  <c r="R1303"/>
  <c r="P1303"/>
  <c r="BI1301"/>
  <c r="BH1301"/>
  <c r="BG1301"/>
  <c r="BE1301"/>
  <c r="T1301"/>
  <c r="R1301"/>
  <c r="P1301"/>
  <c r="BI1299"/>
  <c r="BH1299"/>
  <c r="BG1299"/>
  <c r="BE1299"/>
  <c r="T1299"/>
  <c r="R1299"/>
  <c r="P1299"/>
  <c r="BI1281"/>
  <c r="BH1281"/>
  <c r="BG1281"/>
  <c r="BE1281"/>
  <c r="T1281"/>
  <c r="R1281"/>
  <c r="P1281"/>
  <c r="BI1277"/>
  <c r="BH1277"/>
  <c r="BG1277"/>
  <c r="BE1277"/>
  <c r="T1277"/>
  <c r="R1277"/>
  <c r="P1277"/>
  <c r="BI1275"/>
  <c r="BH1275"/>
  <c r="BG1275"/>
  <c r="BE1275"/>
  <c r="T1275"/>
  <c r="R1275"/>
  <c r="P1275"/>
  <c r="BI1273"/>
  <c r="BH1273"/>
  <c r="BG1273"/>
  <c r="BE1273"/>
  <c r="T1273"/>
  <c r="R1273"/>
  <c r="P1273"/>
  <c r="BI1271"/>
  <c r="BH1271"/>
  <c r="BG1271"/>
  <c r="BE1271"/>
  <c r="T1271"/>
  <c r="R1271"/>
  <c r="P1271"/>
  <c r="BI1269"/>
  <c r="BH1269"/>
  <c r="BG1269"/>
  <c r="BE1269"/>
  <c r="T1269"/>
  <c r="R1269"/>
  <c r="P1269"/>
  <c r="BI1265"/>
  <c r="BH1265"/>
  <c r="BG1265"/>
  <c r="BE1265"/>
  <c r="T1265"/>
  <c r="R1265"/>
  <c r="P1265"/>
  <c r="BI1254"/>
  <c r="BH1254"/>
  <c r="BG1254"/>
  <c r="BE1254"/>
  <c r="T1254"/>
  <c r="R1254"/>
  <c r="P1254"/>
  <c r="BI1219"/>
  <c r="BH1219"/>
  <c r="BG1219"/>
  <c r="BE1219"/>
  <c r="T1219"/>
  <c r="R1219"/>
  <c r="P1219"/>
  <c r="BI1216"/>
  <c r="BH1216"/>
  <c r="BG1216"/>
  <c r="BE1216"/>
  <c r="T1216"/>
  <c r="R1216"/>
  <c r="P1216"/>
  <c r="BI1197"/>
  <c r="BH1197"/>
  <c r="BG1197"/>
  <c r="BE1197"/>
  <c r="T1197"/>
  <c r="R1197"/>
  <c r="P1197"/>
  <c r="BI1195"/>
  <c r="BH1195"/>
  <c r="BG1195"/>
  <c r="BE1195"/>
  <c r="T1195"/>
  <c r="R1195"/>
  <c r="P1195"/>
  <c r="BI1193"/>
  <c r="BH1193"/>
  <c r="BG1193"/>
  <c r="BE1193"/>
  <c r="T1193"/>
  <c r="R1193"/>
  <c r="P1193"/>
  <c r="BI1191"/>
  <c r="BH1191"/>
  <c r="BG1191"/>
  <c r="BE1191"/>
  <c r="T1191"/>
  <c r="R1191"/>
  <c r="P1191"/>
  <c r="BI1189"/>
  <c r="BH1189"/>
  <c r="BG1189"/>
  <c r="BE1189"/>
  <c r="T1189"/>
  <c r="R1189"/>
  <c r="P1189"/>
  <c r="BI1185"/>
  <c r="BH1185"/>
  <c r="BG1185"/>
  <c r="BE1185"/>
  <c r="T1185"/>
  <c r="R1185"/>
  <c r="P1185"/>
  <c r="BI1167"/>
  <c r="BH1167"/>
  <c r="BG1167"/>
  <c r="BE1167"/>
  <c r="T1167"/>
  <c r="R1167"/>
  <c r="P1167"/>
  <c r="BI1137"/>
  <c r="BH1137"/>
  <c r="BG1137"/>
  <c r="BE1137"/>
  <c r="T1137"/>
  <c r="R1137"/>
  <c r="P1137"/>
  <c r="BI1130"/>
  <c r="BH1130"/>
  <c r="BG1130"/>
  <c r="BE1130"/>
  <c r="T1130"/>
  <c r="T1129"/>
  <c r="T1128"/>
  <c r="R1130"/>
  <c r="R1129"/>
  <c r="R1128"/>
  <c r="P1130"/>
  <c r="P1129"/>
  <c r="P1128"/>
  <c r="BI1126"/>
  <c r="BH1126"/>
  <c r="BG1126"/>
  <c r="BE1126"/>
  <c r="T1126"/>
  <c r="R1126"/>
  <c r="P1126"/>
  <c r="BI1125"/>
  <c r="BH1125"/>
  <c r="BG1125"/>
  <c r="BE1125"/>
  <c r="T1125"/>
  <c r="R1125"/>
  <c r="P1125"/>
  <c r="BI1121"/>
  <c r="BH1121"/>
  <c r="BG1121"/>
  <c r="BE1121"/>
  <c r="T1121"/>
  <c r="R1121"/>
  <c r="P1121"/>
  <c r="BI1119"/>
  <c r="BH1119"/>
  <c r="BG1119"/>
  <c r="BE1119"/>
  <c r="T1119"/>
  <c r="R1119"/>
  <c r="P1119"/>
  <c r="BI1110"/>
  <c r="BH1110"/>
  <c r="BG1110"/>
  <c r="BE1110"/>
  <c r="T1110"/>
  <c r="R1110"/>
  <c r="P1110"/>
  <c r="BI1106"/>
  <c r="BH1106"/>
  <c r="BG1106"/>
  <c r="BE1106"/>
  <c r="T1106"/>
  <c r="R1106"/>
  <c r="P1106"/>
  <c r="BI1104"/>
  <c r="BH1104"/>
  <c r="BG1104"/>
  <c r="BE1104"/>
  <c r="T1104"/>
  <c r="R1104"/>
  <c r="P1104"/>
  <c r="BI1102"/>
  <c r="BH1102"/>
  <c r="BG1102"/>
  <c r="BE1102"/>
  <c r="T1102"/>
  <c r="R1102"/>
  <c r="P1102"/>
  <c r="BI1098"/>
  <c r="BH1098"/>
  <c r="BG1098"/>
  <c r="BE1098"/>
  <c r="T1098"/>
  <c r="R1098"/>
  <c r="P1098"/>
  <c r="BI1096"/>
  <c r="BH1096"/>
  <c r="BG1096"/>
  <c r="BE1096"/>
  <c r="T1096"/>
  <c r="R1096"/>
  <c r="P1096"/>
  <c r="BI1092"/>
  <c r="BH1092"/>
  <c r="BG1092"/>
  <c r="BE1092"/>
  <c r="T1092"/>
  <c r="R1092"/>
  <c r="P1092"/>
  <c r="BI1087"/>
  <c r="BH1087"/>
  <c r="BG1087"/>
  <c r="BE1087"/>
  <c r="T1087"/>
  <c r="R1087"/>
  <c r="P1087"/>
  <c r="BI1085"/>
  <c r="BH1085"/>
  <c r="BG1085"/>
  <c r="BE1085"/>
  <c r="T1085"/>
  <c r="R1085"/>
  <c r="P1085"/>
  <c r="BI1077"/>
  <c r="BH1077"/>
  <c r="BG1077"/>
  <c r="BE1077"/>
  <c r="T1077"/>
  <c r="R1077"/>
  <c r="P1077"/>
  <c r="BI1075"/>
  <c r="BH1075"/>
  <c r="BG1075"/>
  <c r="BE1075"/>
  <c r="T1075"/>
  <c r="R1075"/>
  <c r="P1075"/>
  <c r="BI1072"/>
  <c r="BH1072"/>
  <c r="BG1072"/>
  <c r="BE1072"/>
  <c r="T1072"/>
  <c r="R1072"/>
  <c r="P1072"/>
  <c r="BI1070"/>
  <c r="BH1070"/>
  <c r="BG1070"/>
  <c r="BE1070"/>
  <c r="T1070"/>
  <c r="R1070"/>
  <c r="P1070"/>
  <c r="BI1022"/>
  <c r="BH1022"/>
  <c r="BG1022"/>
  <c r="BE1022"/>
  <c r="T1022"/>
  <c r="R1022"/>
  <c r="P1022"/>
  <c r="BI1020"/>
  <c r="BH1020"/>
  <c r="BG1020"/>
  <c r="BE1020"/>
  <c r="T1020"/>
  <c r="R1020"/>
  <c r="P1020"/>
  <c r="BI972"/>
  <c r="BH972"/>
  <c r="BG972"/>
  <c r="BE972"/>
  <c r="T972"/>
  <c r="R972"/>
  <c r="P972"/>
  <c r="BI968"/>
  <c r="BH968"/>
  <c r="BG968"/>
  <c r="BE968"/>
  <c r="T968"/>
  <c r="R968"/>
  <c r="P968"/>
  <c r="BI966"/>
  <c r="BH966"/>
  <c r="BG966"/>
  <c r="BE966"/>
  <c r="T966"/>
  <c r="R966"/>
  <c r="P966"/>
  <c r="BI964"/>
  <c r="BH964"/>
  <c r="BG964"/>
  <c r="BE964"/>
  <c r="T964"/>
  <c r="R964"/>
  <c r="P964"/>
  <c r="BI962"/>
  <c r="BH962"/>
  <c r="BG962"/>
  <c r="BE962"/>
  <c r="T962"/>
  <c r="R962"/>
  <c r="P962"/>
  <c r="BI922"/>
  <c r="BH922"/>
  <c r="BG922"/>
  <c r="BE922"/>
  <c r="T922"/>
  <c r="R922"/>
  <c r="P922"/>
  <c r="BI917"/>
  <c r="BH917"/>
  <c r="BG917"/>
  <c r="BE917"/>
  <c r="T917"/>
  <c r="T916"/>
  <c r="R917"/>
  <c r="R916"/>
  <c r="P917"/>
  <c r="P916"/>
  <c r="BI915"/>
  <c r="BH915"/>
  <c r="BG915"/>
  <c r="BE915"/>
  <c r="T915"/>
  <c r="R915"/>
  <c r="P915"/>
  <c r="BI914"/>
  <c r="BH914"/>
  <c r="BG914"/>
  <c r="BE914"/>
  <c r="T914"/>
  <c r="R914"/>
  <c r="P914"/>
  <c r="BI913"/>
  <c r="BH913"/>
  <c r="BG913"/>
  <c r="BE913"/>
  <c r="T913"/>
  <c r="R913"/>
  <c r="P913"/>
  <c r="BI911"/>
  <c r="BH911"/>
  <c r="BG911"/>
  <c r="BE911"/>
  <c r="T911"/>
  <c r="R911"/>
  <c r="P911"/>
  <c r="BI910"/>
  <c r="BH910"/>
  <c r="BG910"/>
  <c r="BE910"/>
  <c r="T910"/>
  <c r="R910"/>
  <c r="P910"/>
  <c r="BI908"/>
  <c r="BH908"/>
  <c r="BG908"/>
  <c r="BE908"/>
  <c r="T908"/>
  <c r="R908"/>
  <c r="P908"/>
  <c r="BI906"/>
  <c r="BH906"/>
  <c r="BG906"/>
  <c r="BE906"/>
  <c r="T906"/>
  <c r="R906"/>
  <c r="P906"/>
  <c r="BI904"/>
  <c r="BH904"/>
  <c r="BG904"/>
  <c r="BE904"/>
  <c r="T904"/>
  <c r="R904"/>
  <c r="P904"/>
  <c r="BI902"/>
  <c r="BH902"/>
  <c r="BG902"/>
  <c r="BE902"/>
  <c r="T902"/>
  <c r="R902"/>
  <c r="P902"/>
  <c r="BI900"/>
  <c r="BH900"/>
  <c r="BG900"/>
  <c r="BE900"/>
  <c r="T900"/>
  <c r="R900"/>
  <c r="P900"/>
  <c r="BI896"/>
  <c r="BH896"/>
  <c r="BG896"/>
  <c r="BE896"/>
  <c r="T896"/>
  <c r="R896"/>
  <c r="P896"/>
  <c r="BI891"/>
  <c r="BH891"/>
  <c r="BG891"/>
  <c r="BE891"/>
  <c r="T891"/>
  <c r="R891"/>
  <c r="P891"/>
  <c r="BI880"/>
  <c r="BH880"/>
  <c r="BG880"/>
  <c r="BE880"/>
  <c r="T880"/>
  <c r="R880"/>
  <c r="P880"/>
  <c r="BI872"/>
  <c r="BH872"/>
  <c r="BG872"/>
  <c r="BE872"/>
  <c r="T872"/>
  <c r="R872"/>
  <c r="P872"/>
  <c r="BI865"/>
  <c r="BH865"/>
  <c r="BG865"/>
  <c r="BE865"/>
  <c r="T865"/>
  <c r="R865"/>
  <c r="P865"/>
  <c r="BI857"/>
  <c r="BH857"/>
  <c r="BG857"/>
  <c r="BE857"/>
  <c r="T857"/>
  <c r="R857"/>
  <c r="P857"/>
  <c r="BI836"/>
  <c r="BH836"/>
  <c r="BG836"/>
  <c r="BE836"/>
  <c r="T836"/>
  <c r="R836"/>
  <c r="P836"/>
  <c r="BI830"/>
  <c r="BH830"/>
  <c r="BG830"/>
  <c r="BE830"/>
  <c r="T830"/>
  <c r="R830"/>
  <c r="P830"/>
  <c r="BI823"/>
  <c r="BH823"/>
  <c r="BG823"/>
  <c r="BE823"/>
  <c r="T823"/>
  <c r="R823"/>
  <c r="P823"/>
  <c r="BI814"/>
  <c r="BH814"/>
  <c r="BG814"/>
  <c r="BE814"/>
  <c r="T814"/>
  <c r="R814"/>
  <c r="P814"/>
  <c r="BI804"/>
  <c r="BH804"/>
  <c r="BG804"/>
  <c r="BE804"/>
  <c r="T804"/>
  <c r="R804"/>
  <c r="P804"/>
  <c r="BI791"/>
  <c r="BH791"/>
  <c r="BG791"/>
  <c r="BE791"/>
  <c r="T791"/>
  <c r="R791"/>
  <c r="P791"/>
  <c r="BI757"/>
  <c r="BH757"/>
  <c r="BG757"/>
  <c r="BE757"/>
  <c r="T757"/>
  <c r="R757"/>
  <c r="P757"/>
  <c r="BI755"/>
  <c r="BH755"/>
  <c r="BG755"/>
  <c r="BE755"/>
  <c r="T755"/>
  <c r="R755"/>
  <c r="P755"/>
  <c r="BI749"/>
  <c r="BH749"/>
  <c r="BG749"/>
  <c r="BE749"/>
  <c r="T749"/>
  <c r="R749"/>
  <c r="P749"/>
  <c r="BI747"/>
  <c r="BH747"/>
  <c r="BG747"/>
  <c r="BE747"/>
  <c r="T747"/>
  <c r="R747"/>
  <c r="P747"/>
  <c r="BI741"/>
  <c r="BH741"/>
  <c r="BG741"/>
  <c r="BE741"/>
  <c r="T741"/>
  <c r="R741"/>
  <c r="P741"/>
  <c r="BI732"/>
  <c r="BH732"/>
  <c r="BG732"/>
  <c r="BE732"/>
  <c r="T732"/>
  <c r="R732"/>
  <c r="P732"/>
  <c r="BI722"/>
  <c r="BH722"/>
  <c r="BG722"/>
  <c r="BE722"/>
  <c r="T722"/>
  <c r="R722"/>
  <c r="P722"/>
  <c r="BI720"/>
  <c r="BH720"/>
  <c r="BG720"/>
  <c r="BE720"/>
  <c r="T720"/>
  <c r="R720"/>
  <c r="P720"/>
  <c r="BI703"/>
  <c r="BH703"/>
  <c r="BG703"/>
  <c r="BE703"/>
  <c r="T703"/>
  <c r="R703"/>
  <c r="P703"/>
  <c r="BI679"/>
  <c r="BH679"/>
  <c r="BG679"/>
  <c r="BE679"/>
  <c r="T679"/>
  <c r="R679"/>
  <c r="P679"/>
  <c r="BI674"/>
  <c r="BH674"/>
  <c r="BG674"/>
  <c r="BE674"/>
  <c r="T674"/>
  <c r="R674"/>
  <c r="P674"/>
  <c r="BI668"/>
  <c r="BH668"/>
  <c r="BG668"/>
  <c r="BE668"/>
  <c r="T668"/>
  <c r="R668"/>
  <c r="P668"/>
  <c r="BI666"/>
  <c r="BH666"/>
  <c r="BG666"/>
  <c r="BE666"/>
  <c r="T666"/>
  <c r="R666"/>
  <c r="P666"/>
  <c r="BI661"/>
  <c r="BH661"/>
  <c r="BG661"/>
  <c r="BE661"/>
  <c r="T661"/>
  <c r="R661"/>
  <c r="P661"/>
  <c r="BI640"/>
  <c r="BH640"/>
  <c r="BG640"/>
  <c r="BE640"/>
  <c r="T640"/>
  <c r="R640"/>
  <c r="P640"/>
  <c r="BI638"/>
  <c r="BH638"/>
  <c r="BG638"/>
  <c r="BE638"/>
  <c r="T638"/>
  <c r="R638"/>
  <c r="P638"/>
  <c r="BI636"/>
  <c r="BH636"/>
  <c r="BG636"/>
  <c r="BE636"/>
  <c r="T636"/>
  <c r="R636"/>
  <c r="P636"/>
  <c r="BI579"/>
  <c r="BH579"/>
  <c r="BG579"/>
  <c r="BE579"/>
  <c r="T579"/>
  <c r="R579"/>
  <c r="P579"/>
  <c r="BI568"/>
  <c r="BH568"/>
  <c r="BG568"/>
  <c r="BE568"/>
  <c r="T568"/>
  <c r="R568"/>
  <c r="P568"/>
  <c r="BI566"/>
  <c r="BH566"/>
  <c r="BG566"/>
  <c r="BE566"/>
  <c r="T566"/>
  <c r="R566"/>
  <c r="P566"/>
  <c r="BI557"/>
  <c r="BH557"/>
  <c r="BG557"/>
  <c r="BE557"/>
  <c r="T557"/>
  <c r="R557"/>
  <c r="P557"/>
  <c r="BI555"/>
  <c r="BH555"/>
  <c r="BG555"/>
  <c r="BE555"/>
  <c r="T555"/>
  <c r="R555"/>
  <c r="P555"/>
  <c r="BI544"/>
  <c r="BH544"/>
  <c r="BG544"/>
  <c r="BE544"/>
  <c r="T544"/>
  <c r="R544"/>
  <c r="P544"/>
  <c r="BI443"/>
  <c r="BH443"/>
  <c r="BG443"/>
  <c r="BE443"/>
  <c r="T443"/>
  <c r="R443"/>
  <c r="P443"/>
  <c r="BI403"/>
  <c r="BH403"/>
  <c r="BG403"/>
  <c r="BE403"/>
  <c r="T403"/>
  <c r="R403"/>
  <c r="P403"/>
  <c r="BI380"/>
  <c r="BH380"/>
  <c r="BG380"/>
  <c r="BE380"/>
  <c r="T380"/>
  <c r="R380"/>
  <c r="P380"/>
  <c r="BI367"/>
  <c r="BH367"/>
  <c r="BG367"/>
  <c r="BE367"/>
  <c r="T367"/>
  <c r="R367"/>
  <c r="P367"/>
  <c r="BI327"/>
  <c r="BH327"/>
  <c r="BG327"/>
  <c r="BE327"/>
  <c r="T327"/>
  <c r="R327"/>
  <c r="P327"/>
  <c r="J69"/>
  <c r="BI317"/>
  <c r="BH317"/>
  <c r="BG317"/>
  <c r="BE317"/>
  <c r="T317"/>
  <c r="T316"/>
  <c r="R317"/>
  <c r="R316"/>
  <c r="P317"/>
  <c r="P316"/>
  <c r="BI308"/>
  <c r="BH308"/>
  <c r="BG308"/>
  <c r="BE308"/>
  <c r="T308"/>
  <c r="R308"/>
  <c r="P308"/>
  <c r="BI300"/>
  <c r="BH300"/>
  <c r="BG300"/>
  <c r="BE300"/>
  <c r="T300"/>
  <c r="R300"/>
  <c r="P300"/>
  <c r="BI293"/>
  <c r="BH293"/>
  <c r="BG293"/>
  <c r="BE293"/>
  <c r="T293"/>
  <c r="R293"/>
  <c r="P293"/>
  <c r="BI288"/>
  <c r="BH288"/>
  <c r="BG288"/>
  <c r="BE288"/>
  <c r="T288"/>
  <c r="R288"/>
  <c r="P288"/>
  <c r="BI281"/>
  <c r="BH281"/>
  <c r="BG281"/>
  <c r="BE281"/>
  <c r="T281"/>
  <c r="R281"/>
  <c r="P281"/>
  <c r="BI272"/>
  <c r="BH272"/>
  <c r="BG272"/>
  <c r="BE272"/>
  <c r="T272"/>
  <c r="R272"/>
  <c r="P272"/>
  <c r="BI263"/>
  <c r="BH263"/>
  <c r="BG263"/>
  <c r="BE263"/>
  <c r="T263"/>
  <c r="R263"/>
  <c r="P263"/>
  <c r="BI257"/>
  <c r="BH257"/>
  <c r="BG257"/>
  <c r="BE257"/>
  <c r="T257"/>
  <c r="R257"/>
  <c r="P257"/>
  <c r="BI249"/>
  <c r="BH249"/>
  <c r="BG249"/>
  <c r="BE249"/>
  <c r="T249"/>
  <c r="R249"/>
  <c r="P249"/>
  <c r="BI245"/>
  <c r="BH245"/>
  <c r="BG245"/>
  <c r="BE245"/>
  <c r="T245"/>
  <c r="R245"/>
  <c r="P245"/>
  <c r="BI243"/>
  <c r="BH243"/>
  <c r="BG243"/>
  <c r="BE243"/>
  <c r="T243"/>
  <c r="R243"/>
  <c r="P243"/>
  <c r="BI238"/>
  <c r="BH238"/>
  <c r="BG238"/>
  <c r="BE238"/>
  <c r="T238"/>
  <c r="R238"/>
  <c r="P238"/>
  <c r="BI231"/>
  <c r="BH231"/>
  <c r="BG231"/>
  <c r="BE231"/>
  <c r="T231"/>
  <c r="R231"/>
  <c r="P231"/>
  <c r="BI229"/>
  <c r="BH229"/>
  <c r="BG229"/>
  <c r="BE229"/>
  <c r="T229"/>
  <c r="R229"/>
  <c r="P229"/>
  <c r="BI223"/>
  <c r="BH223"/>
  <c r="BG223"/>
  <c r="BE223"/>
  <c r="T223"/>
  <c r="R223"/>
  <c r="P223"/>
  <c r="BI177"/>
  <c r="BH177"/>
  <c r="BG177"/>
  <c r="BE177"/>
  <c r="T177"/>
  <c r="R177"/>
  <c r="P177"/>
  <c r="BI170"/>
  <c r="BH170"/>
  <c r="BG170"/>
  <c r="BE170"/>
  <c r="T170"/>
  <c r="R170"/>
  <c r="P170"/>
  <c r="BI168"/>
  <c r="BH168"/>
  <c r="BG168"/>
  <c r="BE168"/>
  <c r="T168"/>
  <c r="R168"/>
  <c r="P168"/>
  <c r="BI163"/>
  <c r="BH163"/>
  <c r="BG163"/>
  <c r="BE163"/>
  <c r="T163"/>
  <c r="R163"/>
  <c r="P163"/>
  <c r="BI161"/>
  <c r="BH161"/>
  <c r="BG161"/>
  <c r="BE161"/>
  <c r="T161"/>
  <c r="R161"/>
  <c r="P161"/>
  <c r="BI156"/>
  <c r="BH156"/>
  <c r="BG156"/>
  <c r="BE156"/>
  <c r="T156"/>
  <c r="R156"/>
  <c r="P156"/>
  <c r="BI152"/>
  <c r="BH152"/>
  <c r="BG152"/>
  <c r="BE152"/>
  <c r="T152"/>
  <c r="R152"/>
  <c r="P152"/>
  <c r="BI147"/>
  <c r="BH147"/>
  <c r="BG147"/>
  <c r="BE147"/>
  <c r="T147"/>
  <c r="R147"/>
  <c r="P147"/>
  <c r="BI142"/>
  <c r="BH142"/>
  <c r="BG142"/>
  <c r="BE142"/>
  <c r="T142"/>
  <c r="R142"/>
  <c r="P142"/>
  <c r="BI137"/>
  <c r="BH137"/>
  <c r="BG137"/>
  <c r="BE137"/>
  <c r="T137"/>
  <c r="R137"/>
  <c r="P137"/>
  <c r="J130"/>
  <c r="J129"/>
  <c r="F129"/>
  <c r="F127"/>
  <c r="E125"/>
  <c r="J55"/>
  <c r="J54"/>
  <c r="F54"/>
  <c r="F52"/>
  <c r="E50"/>
  <c r="J18"/>
  <c r="E18"/>
  <c r="F130"/>
  <c r="J17"/>
  <c r="J12"/>
  <c r="J52"/>
  <c r="E7"/>
  <c r="E48"/>
  <c i="2" r="J37"/>
  <c r="J36"/>
  <c i="1" r="AY55"/>
  <c i="2" r="J35"/>
  <c i="1" r="AX55"/>
  <c i="2" r="BI640"/>
  <c r="BH640"/>
  <c r="BG640"/>
  <c r="BE640"/>
  <c r="T640"/>
  <c r="T639"/>
  <c r="R640"/>
  <c r="R639"/>
  <c r="P640"/>
  <c r="P639"/>
  <c r="BI634"/>
  <c r="BH634"/>
  <c r="BG634"/>
  <c r="BE634"/>
  <c r="T634"/>
  <c r="R634"/>
  <c r="P634"/>
  <c r="BI629"/>
  <c r="BH629"/>
  <c r="BG629"/>
  <c r="BE629"/>
  <c r="T629"/>
  <c r="R629"/>
  <c r="P629"/>
  <c r="BI621"/>
  <c r="BH621"/>
  <c r="BG621"/>
  <c r="BE621"/>
  <c r="T621"/>
  <c r="R621"/>
  <c r="P621"/>
  <c r="BI618"/>
  <c r="BH618"/>
  <c r="BG618"/>
  <c r="BE618"/>
  <c r="T618"/>
  <c r="R618"/>
  <c r="P618"/>
  <c r="BI616"/>
  <c r="BH616"/>
  <c r="BG616"/>
  <c r="BE616"/>
  <c r="T616"/>
  <c r="R616"/>
  <c r="P616"/>
  <c r="BI614"/>
  <c r="BH614"/>
  <c r="BG614"/>
  <c r="BE614"/>
  <c r="T614"/>
  <c r="R614"/>
  <c r="P614"/>
  <c r="BI612"/>
  <c r="BH612"/>
  <c r="BG612"/>
  <c r="BE612"/>
  <c r="T612"/>
  <c r="R612"/>
  <c r="P612"/>
  <c r="BI610"/>
  <c r="BH610"/>
  <c r="BG610"/>
  <c r="BE610"/>
  <c r="T610"/>
  <c r="R610"/>
  <c r="P610"/>
  <c r="BI608"/>
  <c r="BH608"/>
  <c r="BG608"/>
  <c r="BE608"/>
  <c r="T608"/>
  <c r="R608"/>
  <c r="P608"/>
  <c r="BI606"/>
  <c r="BH606"/>
  <c r="BG606"/>
  <c r="BE606"/>
  <c r="T606"/>
  <c r="R606"/>
  <c r="P606"/>
  <c r="BI601"/>
  <c r="BH601"/>
  <c r="BG601"/>
  <c r="BE601"/>
  <c r="T601"/>
  <c r="R601"/>
  <c r="P601"/>
  <c r="BI599"/>
  <c r="BH599"/>
  <c r="BG599"/>
  <c r="BE599"/>
  <c r="T599"/>
  <c r="R599"/>
  <c r="P599"/>
  <c r="BI592"/>
  <c r="BH592"/>
  <c r="BG592"/>
  <c r="BE592"/>
  <c r="T592"/>
  <c r="R592"/>
  <c r="P592"/>
  <c r="BI586"/>
  <c r="BH586"/>
  <c r="BG586"/>
  <c r="BE586"/>
  <c r="T586"/>
  <c r="R586"/>
  <c r="P586"/>
  <c r="BI580"/>
  <c r="BH580"/>
  <c r="BG580"/>
  <c r="BE580"/>
  <c r="T580"/>
  <c r="R580"/>
  <c r="P580"/>
  <c r="BI578"/>
  <c r="BH578"/>
  <c r="BG578"/>
  <c r="BE578"/>
  <c r="T578"/>
  <c r="R578"/>
  <c r="P578"/>
  <c r="BI576"/>
  <c r="BH576"/>
  <c r="BG576"/>
  <c r="BE576"/>
  <c r="T576"/>
  <c r="R576"/>
  <c r="P576"/>
  <c r="BI574"/>
  <c r="BH574"/>
  <c r="BG574"/>
  <c r="BE574"/>
  <c r="T574"/>
  <c r="R574"/>
  <c r="P574"/>
  <c r="BI569"/>
  <c r="BH569"/>
  <c r="BG569"/>
  <c r="BE569"/>
  <c r="T569"/>
  <c r="R569"/>
  <c r="P569"/>
  <c r="BI559"/>
  <c r="BH559"/>
  <c r="BG559"/>
  <c r="BE559"/>
  <c r="T559"/>
  <c r="R559"/>
  <c r="P559"/>
  <c r="BI552"/>
  <c r="BH552"/>
  <c r="BG552"/>
  <c r="BE552"/>
  <c r="T552"/>
  <c r="R552"/>
  <c r="P552"/>
  <c r="BI545"/>
  <c r="BH545"/>
  <c r="BG545"/>
  <c r="BE545"/>
  <c r="T545"/>
  <c r="R545"/>
  <c r="P545"/>
  <c r="BI538"/>
  <c r="BH538"/>
  <c r="BG538"/>
  <c r="BE538"/>
  <c r="T538"/>
  <c r="R538"/>
  <c r="P538"/>
  <c r="BI524"/>
  <c r="BH524"/>
  <c r="BG524"/>
  <c r="BE524"/>
  <c r="T524"/>
  <c r="R524"/>
  <c r="P524"/>
  <c r="BI512"/>
  <c r="BH512"/>
  <c r="BG512"/>
  <c r="BE512"/>
  <c r="T512"/>
  <c r="R512"/>
  <c r="P512"/>
  <c r="BI505"/>
  <c r="BH505"/>
  <c r="BG505"/>
  <c r="BE505"/>
  <c r="T505"/>
  <c r="R505"/>
  <c r="P505"/>
  <c r="BI498"/>
  <c r="BH498"/>
  <c r="BG498"/>
  <c r="BE498"/>
  <c r="T498"/>
  <c r="R498"/>
  <c r="P498"/>
  <c r="BI491"/>
  <c r="BH491"/>
  <c r="BG491"/>
  <c r="BE491"/>
  <c r="T491"/>
  <c r="R491"/>
  <c r="P491"/>
  <c r="BI476"/>
  <c r="BH476"/>
  <c r="BG476"/>
  <c r="BE476"/>
  <c r="T476"/>
  <c r="R476"/>
  <c r="P476"/>
  <c r="BI468"/>
  <c r="BH468"/>
  <c r="BG468"/>
  <c r="BE468"/>
  <c r="T468"/>
  <c r="R468"/>
  <c r="P468"/>
  <c r="BI460"/>
  <c r="BH460"/>
  <c r="BG460"/>
  <c r="BE460"/>
  <c r="T460"/>
  <c r="R460"/>
  <c r="P460"/>
  <c r="BI454"/>
  <c r="BH454"/>
  <c r="BG454"/>
  <c r="BE454"/>
  <c r="T454"/>
  <c r="R454"/>
  <c r="P454"/>
  <c r="BI453"/>
  <c r="BH453"/>
  <c r="BG453"/>
  <c r="BE453"/>
  <c r="T453"/>
  <c r="R453"/>
  <c r="P453"/>
  <c r="BI452"/>
  <c r="BH452"/>
  <c r="BG452"/>
  <c r="BE452"/>
  <c r="T452"/>
  <c r="R452"/>
  <c r="P452"/>
  <c r="BI445"/>
  <c r="BH445"/>
  <c r="BG445"/>
  <c r="BE445"/>
  <c r="T445"/>
  <c r="R445"/>
  <c r="P445"/>
  <c r="BI439"/>
  <c r="BH439"/>
  <c r="BG439"/>
  <c r="BE439"/>
  <c r="T439"/>
  <c r="R439"/>
  <c r="P439"/>
  <c r="BI434"/>
  <c r="BH434"/>
  <c r="BG434"/>
  <c r="BE434"/>
  <c r="T434"/>
  <c r="R434"/>
  <c r="P434"/>
  <c r="BI418"/>
  <c r="BH418"/>
  <c r="BG418"/>
  <c r="BE418"/>
  <c r="T418"/>
  <c r="R418"/>
  <c r="P418"/>
  <c r="BI409"/>
  <c r="BH409"/>
  <c r="BG409"/>
  <c r="BE409"/>
  <c r="T409"/>
  <c r="R409"/>
  <c r="P409"/>
  <c r="BI403"/>
  <c r="BH403"/>
  <c r="BG403"/>
  <c r="BE403"/>
  <c r="T403"/>
  <c r="R403"/>
  <c r="P403"/>
  <c r="BI381"/>
  <c r="BH381"/>
  <c r="BG381"/>
  <c r="BE381"/>
  <c r="T381"/>
  <c r="R381"/>
  <c r="P381"/>
  <c r="BI357"/>
  <c r="BH357"/>
  <c r="BG357"/>
  <c r="BE357"/>
  <c r="T357"/>
  <c r="R357"/>
  <c r="P357"/>
  <c r="BI347"/>
  <c r="BH347"/>
  <c r="BG347"/>
  <c r="BE347"/>
  <c r="T347"/>
  <c r="R347"/>
  <c r="P347"/>
  <c r="BI337"/>
  <c r="BH337"/>
  <c r="BG337"/>
  <c r="BE337"/>
  <c r="T337"/>
  <c r="R337"/>
  <c r="P337"/>
  <c r="BI320"/>
  <c r="BH320"/>
  <c r="BG320"/>
  <c r="BE320"/>
  <c r="T320"/>
  <c r="R320"/>
  <c r="P320"/>
  <c r="BI305"/>
  <c r="BH305"/>
  <c r="BG305"/>
  <c r="BE305"/>
  <c r="T305"/>
  <c r="R305"/>
  <c r="P305"/>
  <c r="BI297"/>
  <c r="BH297"/>
  <c r="BG297"/>
  <c r="BE297"/>
  <c r="T297"/>
  <c r="R297"/>
  <c r="P297"/>
  <c r="BI285"/>
  <c r="BH285"/>
  <c r="BG285"/>
  <c r="BE285"/>
  <c r="T285"/>
  <c r="R285"/>
  <c r="P285"/>
  <c r="BI244"/>
  <c r="BH244"/>
  <c r="BG244"/>
  <c r="BE244"/>
  <c r="T244"/>
  <c r="R244"/>
  <c r="P244"/>
  <c r="BI200"/>
  <c r="BH200"/>
  <c r="BG200"/>
  <c r="BE200"/>
  <c r="T200"/>
  <c r="R200"/>
  <c r="P200"/>
  <c r="BI198"/>
  <c r="BH198"/>
  <c r="BG198"/>
  <c r="BE198"/>
  <c r="T198"/>
  <c r="R198"/>
  <c r="P198"/>
  <c r="BI154"/>
  <c r="BH154"/>
  <c r="BG154"/>
  <c r="BE154"/>
  <c r="T154"/>
  <c r="R154"/>
  <c r="P154"/>
  <c r="BI109"/>
  <c r="BH109"/>
  <c r="BG109"/>
  <c r="BE109"/>
  <c r="T109"/>
  <c r="R109"/>
  <c r="P109"/>
  <c r="BI105"/>
  <c r="BH105"/>
  <c r="BG105"/>
  <c r="BE105"/>
  <c r="T105"/>
  <c r="R105"/>
  <c r="P105"/>
  <c r="BI98"/>
  <c r="BH98"/>
  <c r="BG98"/>
  <c r="BE98"/>
  <c r="T98"/>
  <c r="R98"/>
  <c r="P98"/>
  <c r="BI94"/>
  <c r="BH94"/>
  <c r="BG94"/>
  <c r="BE94"/>
  <c r="T94"/>
  <c r="R94"/>
  <c r="P94"/>
  <c r="J87"/>
  <c r="J86"/>
  <c r="F86"/>
  <c r="F84"/>
  <c r="E82"/>
  <c r="J55"/>
  <c r="J54"/>
  <c r="F54"/>
  <c r="F52"/>
  <c r="E50"/>
  <c r="J18"/>
  <c r="E18"/>
  <c r="F87"/>
  <c r="J17"/>
  <c r="J12"/>
  <c r="J84"/>
  <c r="E7"/>
  <c r="E48"/>
  <c i="1" r="L50"/>
  <c r="AM50"/>
  <c r="AM49"/>
  <c r="L49"/>
  <c r="AM47"/>
  <c r="L47"/>
  <c r="L45"/>
  <c r="L44"/>
  <c i="2" r="J629"/>
  <c i="3" r="J231"/>
  <c r="BK1384"/>
  <c r="BK1096"/>
  <c r="J1022"/>
  <c r="J557"/>
  <c r="J1357"/>
  <c r="BK917"/>
  <c r="J904"/>
  <c r="BK557"/>
  <c r="BK1443"/>
  <c r="J1532"/>
  <c i="5" r="BK98"/>
  <c i="2" r="BK580"/>
  <c r="J454"/>
  <c i="3" r="BK1944"/>
  <c r="BK1332"/>
  <c i="4" r="J163"/>
  <c i="5" r="J128"/>
  <c i="7" r="J102"/>
  <c i="2" r="BK454"/>
  <c i="3" r="J966"/>
  <c r="J1580"/>
  <c r="J1519"/>
  <c r="J1692"/>
  <c r="BK1195"/>
  <c r="BK679"/>
  <c i="5" r="J157"/>
  <c i="6" r="BK92"/>
  <c i="2" r="BK505"/>
  <c i="3" r="BK1137"/>
  <c r="BK1738"/>
  <c i="4" r="BK173"/>
  <c i="6" r="BK93"/>
  <c i="2" r="BK94"/>
  <c i="3" r="J1130"/>
  <c r="BK1409"/>
  <c r="BK1592"/>
  <c r="BK1472"/>
  <c r="J1380"/>
  <c r="BK1575"/>
  <c r="BK1092"/>
  <c i="4" r="BK108"/>
  <c i="5" r="BK178"/>
  <c r="BK111"/>
  <c i="7" r="BK100"/>
  <c i="2" r="BK621"/>
  <c i="3" r="J674"/>
  <c r="J1551"/>
  <c i="4" r="BK138"/>
  <c i="5" r="J167"/>
  <c i="2" r="BK578"/>
  <c i="3" r="J922"/>
  <c r="BK1087"/>
  <c r="J1462"/>
  <c r="J1722"/>
  <c i="4" r="J110"/>
  <c i="5" r="J134"/>
  <c i="2" r="J320"/>
  <c i="3" r="BK229"/>
  <c r="BK1599"/>
  <c r="BK1722"/>
  <c r="J1309"/>
  <c i="4" r="J138"/>
  <c i="5" r="BK170"/>
  <c i="6" r="J92"/>
  <c i="2" r="J452"/>
  <c r="J576"/>
  <c i="5" r="BK166"/>
  <c i="2" r="J614"/>
  <c i="3" r="J741"/>
  <c r="J1072"/>
  <c r="J1121"/>
  <c r="J1444"/>
  <c r="J1092"/>
  <c r="BK902"/>
  <c r="BK1930"/>
  <c r="BK1474"/>
  <c r="BK1373"/>
  <c r="J1566"/>
  <c r="BK1450"/>
  <c r="J703"/>
  <c i="5" r="BK173"/>
  <c i="2" r="BK610"/>
  <c i="5" r="J174"/>
  <c r="J102"/>
  <c i="7" r="BK94"/>
  <c i="2" r="BK357"/>
  <c r="J569"/>
  <c i="3" r="BK1440"/>
  <c r="J1443"/>
  <c r="BK1708"/>
  <c r="J1498"/>
  <c r="J1311"/>
  <c r="J1942"/>
  <c r="BK1430"/>
  <c r="BK1193"/>
  <c r="BK720"/>
  <c i="4" r="BK205"/>
  <c r="J161"/>
  <c i="5" r="BK187"/>
  <c i="7" r="J99"/>
  <c i="1" r="AS57"/>
  <c i="3" r="J917"/>
  <c r="J1098"/>
  <c i="4" r="J166"/>
  <c i="5" r="J105"/>
  <c r="BK113"/>
  <c i="2" r="J545"/>
  <c r="BK198"/>
  <c r="BK452"/>
  <c r="BK616"/>
  <c i="3" r="BK836"/>
  <c r="BK1402"/>
  <c r="J720"/>
  <c r="BK910"/>
  <c r="J1345"/>
  <c r="J1339"/>
  <c r="BK896"/>
  <c r="J1418"/>
  <c r="J223"/>
  <c i="4" r="BK181"/>
  <c r="J117"/>
  <c i="5" r="BK120"/>
  <c i="6" r="J94"/>
  <c i="7" r="J93"/>
  <c i="2" r="BK491"/>
  <c i="3" r="J1354"/>
  <c r="J1402"/>
  <c r="J1411"/>
  <c r="BK142"/>
  <c i="4" r="J127"/>
  <c i="5" r="J116"/>
  <c i="2" r="BK592"/>
  <c r="J640"/>
  <c i="3" r="J1137"/>
  <c r="BK1407"/>
  <c r="BK1486"/>
  <c r="BK1982"/>
  <c r="BK1542"/>
  <c r="BK891"/>
  <c r="BK1570"/>
  <c r="BK568"/>
  <c i="4" r="J171"/>
  <c r="J102"/>
  <c r="J195"/>
  <c i="5" r="J118"/>
  <c r="BK169"/>
  <c i="7" r="BK104"/>
  <c i="2" r="J616"/>
  <c r="BK634"/>
  <c r="BK453"/>
  <c i="3" r="J902"/>
  <c r="BK1519"/>
  <c r="BK1309"/>
  <c r="J1575"/>
  <c r="J1384"/>
  <c r="BK1271"/>
  <c r="J1968"/>
  <c r="J1474"/>
  <c r="J791"/>
  <c r="J1599"/>
  <c r="J1197"/>
  <c i="4" r="BK134"/>
  <c r="BK187"/>
  <c i="5" r="J159"/>
  <c r="BK130"/>
  <c i="6" r="BK97"/>
  <c i="4" r="J199"/>
  <c i="5" r="J120"/>
  <c r="BK102"/>
  <c i="2" r="J453"/>
  <c r="BK381"/>
  <c r="J580"/>
  <c i="3" r="BK1617"/>
  <c r="BK1392"/>
  <c r="BK1185"/>
  <c r="J1732"/>
  <c r="BK1299"/>
  <c r="BK900"/>
  <c r="J1646"/>
  <c r="J1392"/>
  <c r="BK1403"/>
  <c r="J555"/>
  <c r="BK1718"/>
  <c r="BK1328"/>
  <c r="BK555"/>
  <c r="BK1554"/>
  <c r="BK1625"/>
  <c r="BK1386"/>
  <c r="J914"/>
  <c i="4" r="J201"/>
  <c r="BK104"/>
  <c i="5" r="J144"/>
  <c r="J170"/>
  <c i="7" r="BK99"/>
  <c i="2" r="J347"/>
  <c r="BK297"/>
  <c i="3" r="BK915"/>
  <c r="J1944"/>
  <c r="BK1400"/>
  <c r="BK1977"/>
  <c r="J1590"/>
  <c r="BK168"/>
  <c i="5" r="BK118"/>
  <c r="J98"/>
  <c i="8" r="BK98"/>
  <c i="2" r="J559"/>
  <c r="BK460"/>
  <c r="J634"/>
  <c r="J445"/>
  <c i="3" r="J403"/>
  <c r="J137"/>
  <c r="J1189"/>
  <c r="J1718"/>
  <c r="BK747"/>
  <c i="2" r="J608"/>
  <c r="J468"/>
  <c i="3" r="BK964"/>
  <c r="BK1189"/>
  <c r="J168"/>
  <c r="BK1322"/>
  <c i="4" r="BK157"/>
  <c i="5" r="BK148"/>
  <c i="6" r="J95"/>
  <c i="2" r="J200"/>
  <c r="BK512"/>
  <c r="J460"/>
  <c i="3" r="BK865"/>
  <c r="J1275"/>
  <c r="BK732"/>
  <c r="J1650"/>
  <c r="J161"/>
  <c r="J804"/>
  <c r="J1476"/>
  <c r="BK1102"/>
  <c i="4" r="BK199"/>
  <c r="BK193"/>
  <c i="5" r="J140"/>
  <c i="2" r="J357"/>
  <c r="BK524"/>
  <c r="J476"/>
  <c i="3" r="J1020"/>
  <c r="BK1126"/>
  <c r="J968"/>
  <c r="BK177"/>
  <c r="J243"/>
  <c r="BK1646"/>
  <c r="BK972"/>
  <c i="4" r="BK163"/>
  <c r="BK127"/>
  <c r="J119"/>
  <c i="5" r="J111"/>
  <c r="J137"/>
  <c i="6" r="J93"/>
  <c i="8" r="BK90"/>
  <c i="2" r="BK200"/>
  <c r="J586"/>
  <c i="3" r="J732"/>
  <c r="BK1705"/>
  <c r="J1454"/>
  <c r="BK1344"/>
  <c r="J1592"/>
  <c r="J566"/>
  <c r="BK1495"/>
  <c r="BK966"/>
  <c i="4" r="J159"/>
  <c i="5" r="J96"/>
  <c r="BK105"/>
  <c i="7" r="J96"/>
  <c i="3" r="BK638"/>
  <c r="J1406"/>
  <c r="BK1640"/>
  <c r="BK674"/>
  <c r="J1273"/>
  <c r="BK1354"/>
  <c r="BK1072"/>
  <c r="J1982"/>
  <c r="BK1568"/>
  <c r="J836"/>
  <c r="BK1650"/>
  <c r="BK911"/>
  <c i="5" r="J187"/>
  <c r="BK109"/>
  <c i="2" r="J285"/>
  <c r="J618"/>
  <c i="3" r="J1554"/>
  <c r="BK1265"/>
  <c r="J1281"/>
  <c r="BK1488"/>
  <c r="J638"/>
  <c r="J1570"/>
  <c r="BK1357"/>
  <c r="BK1104"/>
  <c r="J1521"/>
  <c r="BK308"/>
  <c i="4" r="BK177"/>
  <c i="5" r="BK124"/>
  <c r="J113"/>
  <c i="2" r="BK576"/>
  <c r="J381"/>
  <c i="3" r="J915"/>
  <c r="J229"/>
  <c r="BK904"/>
  <c r="BK1970"/>
  <c r="J1383"/>
  <c r="J1619"/>
  <c i="4" r="BK161"/>
  <c r="BK191"/>
  <c i="5" r="J171"/>
  <c i="6" r="BK100"/>
  <c i="8" r="J95"/>
  <c i="2" r="BK439"/>
  <c i="3" r="BK1315"/>
  <c r="BK1580"/>
  <c r="BK257"/>
  <c r="BK757"/>
  <c r="J908"/>
  <c i="4" r="BK115"/>
  <c i="5" r="BK107"/>
  <c i="2" r="J612"/>
  <c r="J606"/>
  <c r="BK109"/>
  <c i="3" r="BK1454"/>
  <c r="J238"/>
  <c r="BK1301"/>
  <c r="BK1703"/>
  <c r="BK170"/>
  <c r="BK1387"/>
  <c r="BK1462"/>
  <c r="BK163"/>
  <c r="J1399"/>
  <c r="BK906"/>
  <c i="4" r="J181"/>
  <c i="5" r="J146"/>
  <c r="J132"/>
  <c r="BK97"/>
  <c i="6" r="BK94"/>
  <c i="2" r="BK569"/>
  <c r="J105"/>
  <c i="3" r="BK1882"/>
  <c r="J964"/>
  <c r="J1381"/>
  <c i="4" r="BK171"/>
  <c r="BK112"/>
  <c i="5" r="BK167"/>
  <c i="2" r="J610"/>
  <c r="BK468"/>
  <c i="3" r="J170"/>
  <c r="J1450"/>
  <c r="BK1411"/>
  <c r="J1957"/>
  <c r="BK823"/>
  <c r="BK1642"/>
  <c i="4" r="BK201"/>
  <c r="J153"/>
  <c i="2" r="BK601"/>
  <c r="J305"/>
  <c i="3" r="J865"/>
  <c r="J1393"/>
  <c r="BK1726"/>
  <c r="BK1949"/>
  <c r="J1627"/>
  <c i="2" r="BK586"/>
  <c r="J403"/>
  <c i="3" r="BK579"/>
  <c r="J1400"/>
  <c r="BK152"/>
  <c r="BK1517"/>
  <c r="BK243"/>
  <c r="J1430"/>
  <c r="BK1216"/>
  <c r="J1447"/>
  <c r="J163"/>
  <c i="4" r="J100"/>
  <c i="5" r="J173"/>
  <c i="7" r="BK96"/>
  <c i="3" r="BK1110"/>
  <c r="BK327"/>
  <c r="J288"/>
  <c r="J1126"/>
  <c r="BK281"/>
  <c r="J757"/>
  <c r="BK1521"/>
  <c r="BK1393"/>
  <c r="J367"/>
  <c r="J1625"/>
  <c r="J1167"/>
  <c i="5" r="J169"/>
  <c r="BK180"/>
  <c i="2" r="J491"/>
  <c r="BK347"/>
  <c i="3" r="BK1020"/>
  <c r="J327"/>
  <c r="J755"/>
  <c r="BK1590"/>
  <c r="J1070"/>
  <c r="BK223"/>
  <c r="J1544"/>
  <c r="J900"/>
  <c r="BK913"/>
  <c r="J722"/>
  <c i="4" r="J203"/>
  <c r="BK119"/>
  <c i="5" r="BK101"/>
  <c r="J126"/>
  <c i="7" r="J105"/>
  <c i="2" r="J154"/>
  <c r="BK606"/>
  <c i="3" r="J1299"/>
  <c r="J1457"/>
  <c r="J1125"/>
  <c r="J972"/>
  <c r="BK1498"/>
  <c r="BK1119"/>
  <c r="BK908"/>
  <c i="4" r="J197"/>
  <c r="J189"/>
  <c i="5" r="J99"/>
  <c i="6" r="J100"/>
  <c i="2" r="BK538"/>
  <c r="J33"/>
  <c i="1" r="AV55"/>
  <c i="5" r="BK116"/>
  <c r="J101"/>
  <c r="BK157"/>
  <c i="6" r="BK95"/>
  <c i="8" r="BK87"/>
  <c i="2" r="J621"/>
  <c i="3" r="J1216"/>
  <c r="J1446"/>
  <c r="BK1957"/>
  <c r="BK293"/>
  <c i="4" r="J183"/>
  <c i="5" r="J156"/>
  <c r="BK142"/>
  <c i="8" r="J90"/>
  <c i="2" r="BK618"/>
  <c i="3" r="J1424"/>
  <c r="J1371"/>
  <c r="J281"/>
  <c r="BK1424"/>
  <c r="BK1275"/>
  <c r="J891"/>
  <c i="4" r="J98"/>
  <c i="5" r="J178"/>
  <c i="2" r="BK105"/>
  <c r="BK599"/>
  <c i="3" r="BK1197"/>
  <c r="BK1414"/>
  <c r="BK1544"/>
  <c r="J1708"/>
  <c r="BK1457"/>
  <c r="J666"/>
  <c r="BK857"/>
  <c i="4" r="J205"/>
  <c i="5" r="J130"/>
  <c r="BK100"/>
  <c i="7" r="J94"/>
  <c i="4" r="J151"/>
  <c r="J187"/>
  <c i="5" r="J182"/>
  <c r="BK171"/>
  <c i="7" r="BK93"/>
  <c i="2" r="BK498"/>
  <c i="3" r="J913"/>
  <c r="BK1281"/>
  <c r="BK1441"/>
  <c r="BK1551"/>
  <c r="BK722"/>
  <c r="J1087"/>
  <c r="J300"/>
  <c r="J1642"/>
  <c r="BK1406"/>
  <c r="BK1130"/>
  <c r="BK1219"/>
  <c r="J1405"/>
  <c i="4" r="BK98"/>
  <c i="5" r="BK174"/>
  <c i="2" r="J244"/>
  <c r="BK285"/>
  <c r="BK552"/>
  <c i="3" r="BK804"/>
  <c r="J579"/>
  <c r="J1338"/>
  <c r="BK1383"/>
  <c r="J317"/>
  <c r="BK1191"/>
  <c r="BK380"/>
  <c r="BK1644"/>
  <c r="BK1408"/>
  <c r="BK1405"/>
  <c r="BK156"/>
  <c r="J1701"/>
  <c r="J1416"/>
  <c i="4" r="BK175"/>
  <c r="BK203"/>
  <c r="BK102"/>
  <c i="5" r="BK159"/>
  <c i="6" r="J103"/>
  <c i="8" r="BK93"/>
  <c i="2" r="BK545"/>
  <c r="J337"/>
  <c i="3" r="J1403"/>
  <c r="BK749"/>
  <c r="BK872"/>
  <c r="BK1966"/>
  <c r="J1271"/>
  <c r="J272"/>
  <c r="BK238"/>
  <c r="BK1444"/>
  <c r="BK1352"/>
  <c r="J1542"/>
  <c r="J1195"/>
  <c i="4" r="BK100"/>
  <c i="5" r="J148"/>
  <c r="J97"/>
  <c r="BK146"/>
  <c i="2" r="J512"/>
  <c i="3" r="BK1447"/>
  <c r="J1412"/>
  <c r="BK1692"/>
  <c r="BK661"/>
  <c r="J1640"/>
  <c r="J1705"/>
  <c i="4" r="BK189"/>
  <c i="5" r="BK182"/>
  <c r="BK168"/>
  <c i="2" r="BK98"/>
  <c r="J524"/>
  <c r="BK608"/>
  <c i="3" r="BK1077"/>
  <c r="J1193"/>
  <c r="J1456"/>
  <c r="J1930"/>
  <c r="J1104"/>
  <c r="J1734"/>
  <c r="J1254"/>
  <c r="J249"/>
  <c r="BK288"/>
  <c r="J1644"/>
  <c r="BK1106"/>
  <c r="J1102"/>
  <c r="J308"/>
  <c i="4" r="J177"/>
  <c r="J104"/>
  <c i="5" r="BK128"/>
  <c r="BK152"/>
  <c i="6" r="BK102"/>
  <c i="8" r="BK95"/>
  <c i="2" r="J94"/>
  <c i="3" r="BK1416"/>
  <c r="BK544"/>
  <c r="J156"/>
  <c r="BK443"/>
  <c r="BK1075"/>
  <c r="BK300"/>
  <c i="4" r="BK151"/>
  <c i="5" r="J107"/>
  <c i="7" r="BK102"/>
  <c i="2" r="BK418"/>
  <c r="BK409"/>
  <c i="3" r="J1110"/>
  <c r="BK1690"/>
  <c r="BK367"/>
  <c r="BK922"/>
  <c r="J257"/>
  <c r="J1433"/>
  <c r="J177"/>
  <c i="4" r="BK122"/>
  <c r="BK110"/>
  <c r="BK185"/>
  <c i="5" r="BK132"/>
  <c i="6" r="J105"/>
  <c i="2" r="BK305"/>
  <c r="J574"/>
  <c i="3" r="J1307"/>
  <c r="J1441"/>
  <c r="BK814"/>
  <c r="J1106"/>
  <c r="J814"/>
  <c r="BK1730"/>
  <c r="J1409"/>
  <c r="J1404"/>
  <c i="4" r="J108"/>
  <c r="BK159"/>
  <c i="5" r="BK138"/>
  <c i="6" r="BK105"/>
  <c i="2" r="BK476"/>
  <c i="4" r="J113"/>
  <c i="3" r="BK1372"/>
  <c r="BK1085"/>
  <c i="4" r="BK153"/>
  <c r="BK106"/>
  <c i="5" r="J154"/>
  <c r="J150"/>
  <c i="7" r="BK105"/>
  <c i="2" r="J601"/>
  <c i="3" r="J1387"/>
  <c r="J1970"/>
  <c r="J747"/>
  <c r="BK1254"/>
  <c r="J1728"/>
  <c r="J1408"/>
  <c r="BK1167"/>
  <c r="J1075"/>
  <c r="J1269"/>
  <c r="J1495"/>
  <c r="BK1380"/>
  <c r="J1720"/>
  <c r="J830"/>
  <c i="4" r="J106"/>
  <c i="5" r="BK140"/>
  <c r="J100"/>
  <c i="6" r="J97"/>
  <c i="3" r="BK1456"/>
  <c r="J142"/>
  <c r="J1568"/>
  <c r="BK1975"/>
  <c r="J1386"/>
  <c r="BK1701"/>
  <c r="J293"/>
  <c r="J1690"/>
  <c r="J910"/>
  <c r="J1949"/>
  <c r="BK1418"/>
  <c r="J1277"/>
  <c r="J749"/>
  <c r="J1451"/>
  <c i="4" r="BK179"/>
  <c r="J96"/>
  <c i="5" r="BK161"/>
  <c r="BK184"/>
  <c r="BK150"/>
  <c i="6" r="BK103"/>
  <c i="2" r="J198"/>
  <c r="J498"/>
  <c r="J578"/>
  <c i="3" r="J1321"/>
  <c r="J896"/>
  <c r="BK1399"/>
  <c r="J668"/>
  <c r="J1603"/>
  <c r="J679"/>
  <c r="J1440"/>
  <c r="J544"/>
  <c i="4" r="BK169"/>
  <c i="5" r="J163"/>
  <c i="3" r="BK914"/>
  <c r="J1265"/>
  <c r="BK1532"/>
  <c r="J1322"/>
  <c r="BK666"/>
  <c r="BK1476"/>
  <c r="J263"/>
  <c i="4" r="BK96"/>
  <c r="J191"/>
  <c i="5" r="J142"/>
  <c r="J138"/>
  <c i="7" r="BK108"/>
  <c i="2" r="J297"/>
  <c i="3" r="BK1381"/>
  <c r="BK1338"/>
  <c r="BK880"/>
  <c r="BK830"/>
  <c i="4" r="J169"/>
  <c i="5" r="BK96"/>
  <c i="2" r="J552"/>
  <c r="J98"/>
  <c i="3" r="J1096"/>
  <c r="BK1121"/>
  <c r="BK1566"/>
  <c r="BK791"/>
  <c r="J1373"/>
  <c r="BK403"/>
  <c i="4" r="BK94"/>
  <c r="BK136"/>
  <c i="2" r="J409"/>
  <c r="J599"/>
  <c i="3" r="J906"/>
  <c r="J1315"/>
  <c r="J911"/>
  <c r="BK1932"/>
  <c r="BK1273"/>
  <c r="J1486"/>
  <c i="4" r="BK197"/>
  <c r="J112"/>
  <c r="J175"/>
  <c i="5" r="BK126"/>
  <c r="BK172"/>
  <c i="7" r="J91"/>
  <c i="2" r="BK640"/>
  <c i="3" r="J880"/>
  <c r="J1932"/>
  <c r="BK668"/>
  <c r="BK272"/>
  <c i="4" r="J193"/>
  <c i="5" r="BK175"/>
  <c i="7" r="BK91"/>
  <c i="3" r="J1185"/>
  <c r="J1882"/>
  <c r="BK1732"/>
  <c r="J1372"/>
  <c r="J1966"/>
  <c r="BK1339"/>
  <c r="BK1728"/>
  <c i="4" r="J94"/>
  <c i="2" r="BK244"/>
  <c r="BK629"/>
  <c i="3" r="BK137"/>
  <c r="BK1098"/>
  <c i="4" r="J157"/>
  <c i="5" r="J124"/>
  <c i="8" r="J87"/>
  <c i="2" r="J109"/>
  <c i="3" r="BK1303"/>
  <c r="J1975"/>
  <c r="J1219"/>
  <c r="J1407"/>
  <c r="BK1451"/>
  <c i="4" r="J179"/>
  <c i="5" r="BK144"/>
  <c i="8" r="J93"/>
  <c i="3" r="BK1321"/>
  <c r="BK640"/>
  <c r="J1517"/>
  <c i="4" r="J185"/>
  <c i="7" r="J104"/>
  <c i="2" r="J592"/>
  <c i="3" r="BK962"/>
  <c r="BK263"/>
  <c r="J1301"/>
  <c r="BK1734"/>
  <c r="J857"/>
  <c i="4" r="J122"/>
  <c r="J136"/>
  <c i="5" r="J175"/>
  <c i="6" r="J102"/>
  <c i="4" r="BK166"/>
  <c i="7" r="J108"/>
  <c i="2" r="BK614"/>
  <c i="3" r="J1738"/>
  <c r="J152"/>
  <c r="J1077"/>
  <c i="4" r="J155"/>
  <c i="5" r="BK134"/>
  <c i="2" r="J439"/>
  <c i="3" r="J823"/>
  <c r="BK1371"/>
  <c r="J872"/>
  <c i="4" r="J208"/>
  <c i="5" r="BK122"/>
  <c r="BK163"/>
  <c i="2" r="BK403"/>
  <c r="BK337"/>
  <c i="3" r="BK249"/>
  <c r="BK1942"/>
  <c r="BK1619"/>
  <c r="BK231"/>
  <c r="BK1716"/>
  <c r="BK1627"/>
  <c r="J636"/>
  <c i="4" r="BK195"/>
  <c r="BK155"/>
  <c i="5" r="J109"/>
  <c r="BK156"/>
  <c i="8" r="J98"/>
  <c i="3" r="BK1353"/>
  <c r="BK1458"/>
  <c r="J1303"/>
  <c r="BK245"/>
  <c r="J1328"/>
  <c r="BK1307"/>
  <c r="J962"/>
  <c r="J245"/>
  <c r="BK1070"/>
  <c r="J1414"/>
  <c r="BK1022"/>
  <c r="BK968"/>
  <c r="J1344"/>
  <c i="5" r="J166"/>
  <c r="J122"/>
  <c i="2" r="BK320"/>
  <c r="BK559"/>
  <c i="3" r="J1730"/>
  <c r="J147"/>
  <c r="BK1311"/>
  <c r="J1977"/>
  <c r="J1085"/>
  <c r="BK1968"/>
  <c r="J1472"/>
  <c r="J380"/>
  <c r="J1617"/>
  <c r="BK147"/>
  <c i="4" r="BK113"/>
  <c i="5" r="J180"/>
  <c r="J168"/>
  <c r="J161"/>
  <c i="7" r="J97"/>
  <c i="2" r="BK574"/>
  <c r="BK612"/>
  <c r="J538"/>
  <c i="3" r="BK161"/>
  <c r="J1119"/>
  <c r="BK755"/>
  <c r="BK1433"/>
  <c r="BK317"/>
  <c r="J1352"/>
  <c i="4" r="J134"/>
  <c i="5" r="BK154"/>
  <c i="7" r="BK97"/>
  <c i="2" r="J418"/>
  <c r="BK434"/>
  <c i="3" r="BK1277"/>
  <c r="J661"/>
  <c r="BK1345"/>
  <c r="J1458"/>
  <c r="J1703"/>
  <c r="J640"/>
  <c r="BK1125"/>
  <c r="BK1720"/>
  <c r="J1191"/>
  <c r="BK1269"/>
  <c i="4" r="BK117"/>
  <c r="J173"/>
  <c i="5" r="BK99"/>
  <c r="J184"/>
  <c r="J152"/>
  <c i="7" r="J100"/>
  <c i="2" r="J505"/>
  <c i="3" r="J1353"/>
  <c r="J1488"/>
  <c r="BK741"/>
  <c r="BK1446"/>
  <c r="J1716"/>
  <c i="4" r="J115"/>
  <c i="5" r="BK137"/>
  <c i="2" r="J434"/>
  <c r="BK445"/>
  <c i="3" r="BK636"/>
  <c r="J1332"/>
  <c r="J1726"/>
  <c r="BK1404"/>
  <c r="BK1603"/>
  <c i="4" r="BK208"/>
  <c r="BK183"/>
  <c i="5" r="J172"/>
  <c i="2" r="BK154"/>
  <c i="3" r="J443"/>
  <c r="J568"/>
  <c r="BK703"/>
  <c r="BK566"/>
  <c r="BK1412"/>
  <c i="2" l="1" r="P93"/>
  <c r="P92"/>
  <c r="T451"/>
  <c r="R598"/>
  <c i="3" r="BK136"/>
  <c r="BK135"/>
  <c r="J135"/>
  <c r="J61"/>
  <c r="BK673"/>
  <c r="J673"/>
  <c r="J73"/>
  <c r="BK921"/>
  <c r="BK920"/>
  <c r="T1074"/>
  <c r="P1356"/>
  <c r="BK1453"/>
  <c r="BK1452"/>
  <c r="J1452"/>
  <c r="J98"/>
  <c r="BK1497"/>
  <c r="J1497"/>
  <c r="J102"/>
  <c r="R1602"/>
  <c r="R1601"/>
  <c r="BK1707"/>
  <c r="J1707"/>
  <c r="J108"/>
  <c r="BK1725"/>
  <c r="BK1724"/>
  <c r="J1724"/>
  <c r="J109"/>
  <c r="R1725"/>
  <c r="R1724"/>
  <c i="4" r="BK93"/>
  <c r="J93"/>
  <c r="J65"/>
  <c i="5" r="R115"/>
  <c i="4" r="P121"/>
  <c i="5" r="T95"/>
  <c r="T165"/>
  <c i="6" r="T91"/>
  <c i="3" r="R176"/>
  <c r="R248"/>
  <c r="R247"/>
  <c r="R971"/>
  <c r="T1109"/>
  <c r="T1108"/>
  <c r="BK1356"/>
  <c r="J1356"/>
  <c r="J95"/>
  <c r="BK1449"/>
  <c r="J1449"/>
  <c r="J97"/>
  <c r="BK1461"/>
  <c r="J1461"/>
  <c r="J101"/>
  <c r="P1553"/>
  <c r="T1649"/>
  <c r="P1956"/>
  <c i="4" r="R121"/>
  <c i="5" r="BK115"/>
  <c r="J115"/>
  <c r="J67"/>
  <c i="3" r="T136"/>
  <c r="T135"/>
  <c r="P673"/>
  <c r="BK890"/>
  <c r="J890"/>
  <c r="J76"/>
  <c r="BK1136"/>
  <c r="J1136"/>
  <c r="J89"/>
  <c r="R1280"/>
  <c r="R1279"/>
  <c r="P1432"/>
  <c r="R1497"/>
  <c r="BK1602"/>
  <c r="BK1601"/>
  <c r="J1601"/>
  <c r="J104"/>
  <c r="P1707"/>
  <c r="T1725"/>
  <c r="T1724"/>
  <c i="4" r="P93"/>
  <c i="5" r="T136"/>
  <c i="6" r="R91"/>
  <c i="2" r="BK93"/>
  <c r="J93"/>
  <c r="J62"/>
  <c r="R451"/>
  <c r="T598"/>
  <c i="3" r="P326"/>
  <c r="BK971"/>
  <c r="R1109"/>
  <c r="R1108"/>
  <c r="BK1280"/>
  <c r="J1280"/>
  <c r="J92"/>
  <c r="T1432"/>
  <c r="T1497"/>
  <c r="T1602"/>
  <c r="T1601"/>
  <c r="R1707"/>
  <c r="P1725"/>
  <c r="P1724"/>
  <c i="5" r="P115"/>
  <c r="P177"/>
  <c i="6" r="BK91"/>
  <c r="J91"/>
  <c r="J65"/>
  <c i="3" r="BK248"/>
  <c r="J248"/>
  <c r="J67"/>
  <c r="BK578"/>
  <c r="J578"/>
  <c r="J72"/>
  <c r="R856"/>
  <c r="P1074"/>
  <c r="R1356"/>
  <c r="R1453"/>
  <c r="R1452"/>
  <c r="BK1553"/>
  <c r="J1553"/>
  <c r="J103"/>
  <c r="P1649"/>
  <c r="P1648"/>
  <c r="R1956"/>
  <c i="4" r="R93"/>
  <c i="5" r="R136"/>
  <c i="7" r="P90"/>
  <c r="P89"/>
  <c r="P88"/>
  <c i="1" r="AU61"/>
  <c i="2" r="BK451"/>
  <c r="J451"/>
  <c r="J66"/>
  <c r="P598"/>
  <c i="3" r="P248"/>
  <c r="P247"/>
  <c r="T578"/>
  <c r="R890"/>
  <c r="R889"/>
  <c r="T1136"/>
  <c r="T1314"/>
  <c r="P1449"/>
  <c r="R1461"/>
  <c r="BK1649"/>
  <c r="BK1648"/>
  <c r="J1648"/>
  <c r="J106"/>
  <c r="BK1956"/>
  <c r="J1956"/>
  <c r="J113"/>
  <c i="4" r="BK121"/>
  <c r="J121"/>
  <c r="J66"/>
  <c i="7" r="R90"/>
  <c r="R89"/>
  <c r="R88"/>
  <c i="2" r="R93"/>
  <c r="R92"/>
  <c r="P451"/>
  <c r="T568"/>
  <c r="T620"/>
  <c i="3" r="P136"/>
  <c r="P135"/>
  <c r="T673"/>
  <c r="T856"/>
  <c r="BK1074"/>
  <c r="J1074"/>
  <c r="J83"/>
  <c r="P1218"/>
  <c r="P1314"/>
  <c r="P1313"/>
  <c r="P1737"/>
  <c i="4" r="P168"/>
  <c i="5" r="BK136"/>
  <c r="J136"/>
  <c r="J68"/>
  <c r="T177"/>
  <c i="6" r="T99"/>
  <c i="2" r="T93"/>
  <c r="T92"/>
  <c r="P402"/>
  <c r="BK598"/>
  <c r="J598"/>
  <c r="J68"/>
  <c i="3" r="T176"/>
  <c r="R237"/>
  <c r="R578"/>
  <c r="T921"/>
  <c r="T920"/>
  <c r="R1218"/>
  <c i="5" r="P95"/>
  <c r="T115"/>
  <c r="R177"/>
  <c i="6" r="P91"/>
  <c r="BK99"/>
  <c r="J99"/>
  <c r="J66"/>
  <c i="7" r="BK90"/>
  <c i="8" r="BK92"/>
  <c r="J92"/>
  <c r="J63"/>
  <c i="3" r="R136"/>
  <c r="R135"/>
  <c r="BK237"/>
  <c r="J237"/>
  <c r="J65"/>
  <c r="T237"/>
  <c r="P578"/>
  <c r="R921"/>
  <c r="R920"/>
  <c r="BK1109"/>
  <c r="J1109"/>
  <c r="J85"/>
  <c r="BK1314"/>
  <c r="J1314"/>
  <c r="J94"/>
  <c r="R1737"/>
  <c r="R1736"/>
  <c i="4" r="BK168"/>
  <c r="J168"/>
  <c r="J68"/>
  <c i="5" r="BK104"/>
  <c r="J104"/>
  <c r="J66"/>
  <c r="BK165"/>
  <c r="J165"/>
  <c r="J69"/>
  <c i="3" r="R326"/>
  <c r="BK856"/>
  <c r="J856"/>
  <c r="J74"/>
  <c r="P890"/>
  <c r="P889"/>
  <c r="P1136"/>
  <c r="P1135"/>
  <c r="T1280"/>
  <c r="T1279"/>
  <c r="BK1737"/>
  <c r="J1737"/>
  <c r="J112"/>
  <c i="5" r="R104"/>
  <c r="BK177"/>
  <c r="J177"/>
  <c r="J70"/>
  <c i="8" r="T92"/>
  <c r="T85"/>
  <c r="T84"/>
  <c i="2" r="T108"/>
  <c i="3" r="BK326"/>
  <c r="BK325"/>
  <c r="J325"/>
  <c r="J70"/>
  <c r="P971"/>
  <c r="P970"/>
  <c r="P1109"/>
  <c r="P1108"/>
  <c r="T1218"/>
  <c r="R1432"/>
  <c r="P1453"/>
  <c r="P1452"/>
  <c r="P1461"/>
  <c r="R1553"/>
  <c r="R1649"/>
  <c r="R1648"/>
  <c r="T1956"/>
  <c i="4" r="T168"/>
  <c i="5" r="BK95"/>
  <c r="J95"/>
  <c r="J65"/>
  <c r="P104"/>
  <c r="P165"/>
  <c i="7" r="T90"/>
  <c r="T89"/>
  <c r="T88"/>
  <c i="8" r="P92"/>
  <c r="P85"/>
  <c r="P84"/>
  <c i="1" r="AU62"/>
  <c i="2" r="R108"/>
  <c r="BK402"/>
  <c r="J402"/>
  <c r="J65"/>
  <c r="BK568"/>
  <c r="J568"/>
  <c r="J67"/>
  <c r="R620"/>
  <c i="3" r="P176"/>
  <c r="P175"/>
  <c r="P237"/>
  <c r="T248"/>
  <c r="T247"/>
  <c r="T971"/>
  <c r="T970"/>
  <c r="BK1218"/>
  <c r="J1218"/>
  <c r="J90"/>
  <c r="R1314"/>
  <c r="T1737"/>
  <c r="T1736"/>
  <c i="4" r="T121"/>
  <c i="5" r="R95"/>
  <c i="6" r="R99"/>
  <c i="2" r="P108"/>
  <c r="P107"/>
  <c r="R402"/>
  <c r="P568"/>
  <c r="BK620"/>
  <c r="J620"/>
  <c r="J69"/>
  <c i="3" r="T326"/>
  <c r="T325"/>
  <c r="P856"/>
  <c r="P921"/>
  <c r="P920"/>
  <c r="R1074"/>
  <c r="T1356"/>
  <c r="R1449"/>
  <c r="P1497"/>
  <c r="P1602"/>
  <c r="P1601"/>
  <c r="T1707"/>
  <c i="4" r="R168"/>
  <c i="5" r="T104"/>
  <c r="R165"/>
  <c i="6" r="P99"/>
  <c i="2" r="BK108"/>
  <c r="BK107"/>
  <c r="J107"/>
  <c r="J63"/>
  <c r="T402"/>
  <c r="R568"/>
  <c r="P620"/>
  <c i="3" r="BK176"/>
  <c r="J176"/>
  <c r="J64"/>
  <c r="R673"/>
  <c r="T890"/>
  <c r="T889"/>
  <c r="R1136"/>
  <c r="R1135"/>
  <c r="P1280"/>
  <c r="P1279"/>
  <c r="BK1432"/>
  <c r="J1432"/>
  <c r="J96"/>
  <c r="T1449"/>
  <c r="T1453"/>
  <c r="T1452"/>
  <c r="T1461"/>
  <c r="T1553"/>
  <c i="4" r="T93"/>
  <c r="T92"/>
  <c r="T91"/>
  <c i="5" r="P136"/>
  <c i="8" r="R92"/>
  <c r="R85"/>
  <c r="R84"/>
  <c i="3" r="BK316"/>
  <c r="J316"/>
  <c r="J68"/>
  <c i="7" r="BK107"/>
  <c r="J107"/>
  <c r="J66"/>
  <c i="3" r="BK1129"/>
  <c r="BK1128"/>
  <c r="J1128"/>
  <c r="J86"/>
  <c i="2" r="BK639"/>
  <c r="J639"/>
  <c r="J70"/>
  <c i="3" r="BK916"/>
  <c r="J916"/>
  <c r="J77"/>
  <c i="6" r="BK104"/>
  <c r="J104"/>
  <c r="J67"/>
  <c i="8" r="BK89"/>
  <c r="J89"/>
  <c r="J62"/>
  <c i="4" r="BK207"/>
  <c r="J207"/>
  <c r="J69"/>
  <c i="8" r="BK86"/>
  <c r="J86"/>
  <c r="J61"/>
  <c i="5" r="BK186"/>
  <c r="J186"/>
  <c r="J71"/>
  <c i="4" r="BK165"/>
  <c r="J165"/>
  <c r="J67"/>
  <c i="8" r="BK97"/>
  <c r="J97"/>
  <c r="J64"/>
  <c r="F81"/>
  <c r="J78"/>
  <c r="BF93"/>
  <c i="7" r="J90"/>
  <c r="J65"/>
  <c i="8" r="E48"/>
  <c r="BF95"/>
  <c r="BF98"/>
  <c r="BF87"/>
  <c r="BF90"/>
  <c i="7" r="E50"/>
  <c r="J56"/>
  <c r="F59"/>
  <c r="BF96"/>
  <c r="BF94"/>
  <c r="BF102"/>
  <c i="6" r="BK90"/>
  <c r="J90"/>
  <c r="J64"/>
  <c i="7" r="BF91"/>
  <c r="BF100"/>
  <c r="BF97"/>
  <c r="BF99"/>
  <c r="BF93"/>
  <c r="BF104"/>
  <c r="BF105"/>
  <c r="BF108"/>
  <c i="6" r="E50"/>
  <c r="F86"/>
  <c r="J83"/>
  <c r="BF94"/>
  <c r="BF95"/>
  <c r="BF93"/>
  <c r="BF97"/>
  <c r="BF100"/>
  <c r="BF102"/>
  <c r="BF105"/>
  <c r="BF92"/>
  <c r="BF103"/>
  <c i="5" r="BF148"/>
  <c r="E50"/>
  <c r="BF99"/>
  <c r="J56"/>
  <c r="BF97"/>
  <c r="BF172"/>
  <c r="BF101"/>
  <c r="F90"/>
  <c r="BF107"/>
  <c r="BF118"/>
  <c r="BF150"/>
  <c r="BF154"/>
  <c r="BF156"/>
  <c r="BF168"/>
  <c r="BF174"/>
  <c i="4" r="BK92"/>
  <c r="J92"/>
  <c r="J64"/>
  <c i="5" r="BF100"/>
  <c r="BF122"/>
  <c r="BF124"/>
  <c r="BF126"/>
  <c r="BF128"/>
  <c r="BF130"/>
  <c r="BF140"/>
  <c r="BF161"/>
  <c r="BF166"/>
  <c r="BF171"/>
  <c r="BF96"/>
  <c r="BF98"/>
  <c r="BF109"/>
  <c r="BF111"/>
  <c r="BF116"/>
  <c r="BF163"/>
  <c r="BF105"/>
  <c r="BF120"/>
  <c r="BF146"/>
  <c r="BF157"/>
  <c r="BF178"/>
  <c r="BF113"/>
  <c r="BF169"/>
  <c r="BF187"/>
  <c r="BF175"/>
  <c r="BF102"/>
  <c r="BF137"/>
  <c r="BF138"/>
  <c r="BF184"/>
  <c r="BF132"/>
  <c r="BF134"/>
  <c r="BF142"/>
  <c r="BF144"/>
  <c r="BF152"/>
  <c r="BF159"/>
  <c r="BF170"/>
  <c r="BF173"/>
  <c r="BF180"/>
  <c r="BF167"/>
  <c r="BF182"/>
  <c i="3" r="J136"/>
  <c r="J62"/>
  <c r="J1649"/>
  <c r="J107"/>
  <c r="J1725"/>
  <c r="J110"/>
  <c r="BK1736"/>
  <c r="J1736"/>
  <c r="J111"/>
  <c i="4" r="BF175"/>
  <c i="3" r="BK1279"/>
  <c r="J1279"/>
  <c r="J91"/>
  <c i="4" r="J56"/>
  <c r="BF94"/>
  <c r="BF108"/>
  <c r="BF112"/>
  <c r="BF127"/>
  <c r="BF151"/>
  <c i="3" r="J971"/>
  <c r="J82"/>
  <c r="BK1460"/>
  <c r="J1460"/>
  <c r="J100"/>
  <c i="4" r="BF100"/>
  <c r="BF159"/>
  <c r="BF163"/>
  <c r="BF183"/>
  <c i="3" r="BK1108"/>
  <c r="J1108"/>
  <c r="J84"/>
  <c r="J1453"/>
  <c r="J99"/>
  <c i="4" r="F59"/>
  <c r="BF189"/>
  <c r="BF195"/>
  <c r="BF197"/>
  <c i="3" r="J921"/>
  <c r="J80"/>
  <c i="4" r="BF96"/>
  <c r="BF104"/>
  <c r="BF122"/>
  <c r="BF134"/>
  <c r="BF106"/>
  <c r="BF110"/>
  <c r="BF115"/>
  <c r="BF138"/>
  <c r="BF153"/>
  <c r="BF161"/>
  <c r="BF169"/>
  <c r="BF177"/>
  <c r="BF203"/>
  <c r="BF155"/>
  <c r="BF171"/>
  <c r="BF199"/>
  <c i="3" r="J326"/>
  <c r="J71"/>
  <c r="J920"/>
  <c r="J79"/>
  <c r="BK1135"/>
  <c r="J1135"/>
  <c r="J88"/>
  <c i="4" r="BF173"/>
  <c r="BF102"/>
  <c r="BF119"/>
  <c r="BF136"/>
  <c r="BF179"/>
  <c r="BF117"/>
  <c i="3" r="BK889"/>
  <c r="J889"/>
  <c r="J75"/>
  <c r="J1129"/>
  <c r="J87"/>
  <c r="BK1313"/>
  <c r="J1313"/>
  <c r="J93"/>
  <c i="4" r="BF166"/>
  <c r="BF208"/>
  <c i="3" r="BK247"/>
  <c r="J247"/>
  <c r="J66"/>
  <c r="J1602"/>
  <c r="J105"/>
  <c i="4" r="BF113"/>
  <c r="BF191"/>
  <c r="BF193"/>
  <c r="BF201"/>
  <c r="BF205"/>
  <c r="E50"/>
  <c r="BF98"/>
  <c r="BF157"/>
  <c r="BF181"/>
  <c r="BF185"/>
  <c r="BF187"/>
  <c i="3" r="BF147"/>
  <c r="BF152"/>
  <c r="BF243"/>
  <c r="BF367"/>
  <c r="BF380"/>
  <c r="BF557"/>
  <c r="BF661"/>
  <c r="BF732"/>
  <c r="BF823"/>
  <c r="BF836"/>
  <c r="BF857"/>
  <c r="BF872"/>
  <c r="BF880"/>
  <c r="BF900"/>
  <c r="BF902"/>
  <c r="BF968"/>
  <c r="BF1075"/>
  <c r="BF1311"/>
  <c r="BF1357"/>
  <c r="BF1371"/>
  <c r="BF1383"/>
  <c r="BF1387"/>
  <c r="BF1392"/>
  <c r="BF1393"/>
  <c r="BF1400"/>
  <c r="BF1407"/>
  <c r="BF1411"/>
  <c r="BF1517"/>
  <c r="BF1603"/>
  <c r="BF1650"/>
  <c r="BF1703"/>
  <c r="BF1708"/>
  <c r="F55"/>
  <c r="BF814"/>
  <c r="BF910"/>
  <c r="BF1070"/>
  <c r="BF1072"/>
  <c r="BF1195"/>
  <c r="BF1254"/>
  <c r="BF1338"/>
  <c i="2" r="J108"/>
  <c r="J64"/>
  <c i="3" r="J127"/>
  <c r="BF161"/>
  <c r="BF168"/>
  <c r="BF245"/>
  <c r="BF249"/>
  <c r="BF263"/>
  <c r="BF443"/>
  <c r="BF555"/>
  <c r="BF755"/>
  <c r="BF1532"/>
  <c r="BF1568"/>
  <c r="BF1592"/>
  <c r="BF1617"/>
  <c i="2" r="BK92"/>
  <c r="J92"/>
  <c r="J61"/>
  <c i="3" r="E123"/>
  <c r="BF308"/>
  <c r="BF666"/>
  <c r="BF668"/>
  <c r="BF679"/>
  <c r="BF1126"/>
  <c r="BF1137"/>
  <c r="BF1344"/>
  <c r="BF1345"/>
  <c r="BF1353"/>
  <c r="BF1402"/>
  <c r="BF1403"/>
  <c r="BF1644"/>
  <c r="BF1701"/>
  <c r="BF638"/>
  <c r="BF911"/>
  <c r="BF964"/>
  <c r="BF1570"/>
  <c r="BF1580"/>
  <c r="BF1627"/>
  <c r="BF1690"/>
  <c r="BF1720"/>
  <c r="BF1982"/>
  <c r="BF137"/>
  <c r="BF229"/>
  <c r="BF288"/>
  <c r="BF327"/>
  <c r="BF566"/>
  <c r="BF674"/>
  <c r="BF722"/>
  <c r="BF757"/>
  <c r="BF1185"/>
  <c r="BF1189"/>
  <c r="BF1299"/>
  <c r="BF1405"/>
  <c r="BF1447"/>
  <c r="BF1458"/>
  <c r="BF1599"/>
  <c r="BF1642"/>
  <c r="BF1728"/>
  <c r="BF1734"/>
  <c r="BF1882"/>
  <c r="BF1942"/>
  <c r="BF1949"/>
  <c r="BF1966"/>
  <c r="BF170"/>
  <c r="BF293"/>
  <c r="BF300"/>
  <c r="BF904"/>
  <c r="BF1104"/>
  <c r="BF1106"/>
  <c r="BF1130"/>
  <c r="BF1167"/>
  <c r="BF1191"/>
  <c r="BF1321"/>
  <c r="BF1352"/>
  <c r="BF1372"/>
  <c r="BF1386"/>
  <c r="BF238"/>
  <c r="BF640"/>
  <c r="BF741"/>
  <c r="BF896"/>
  <c r="BF1092"/>
  <c r="BF1098"/>
  <c r="BF1102"/>
  <c r="BF1119"/>
  <c r="BF1193"/>
  <c r="BF1197"/>
  <c r="BF1216"/>
  <c r="BF1269"/>
  <c r="BF1277"/>
  <c r="BF1380"/>
  <c r="BF1406"/>
  <c r="BF1408"/>
  <c r="BF1409"/>
  <c r="BF1416"/>
  <c r="BF1441"/>
  <c r="BF1443"/>
  <c r="BF1444"/>
  <c r="BF1446"/>
  <c r="BF1456"/>
  <c r="BF1457"/>
  <c r="BF1472"/>
  <c r="BF1544"/>
  <c r="BF1551"/>
  <c r="BF1554"/>
  <c r="BF281"/>
  <c r="BF403"/>
  <c r="BF703"/>
  <c r="BF749"/>
  <c r="BF791"/>
  <c r="BF830"/>
  <c r="BF1096"/>
  <c r="BF1265"/>
  <c r="BF1271"/>
  <c r="BF1275"/>
  <c r="BF1281"/>
  <c r="BF1301"/>
  <c r="BF1307"/>
  <c r="BF1339"/>
  <c r="BF1373"/>
  <c r="BF1399"/>
  <c r="BF1414"/>
  <c r="BF1430"/>
  <c r="BF1433"/>
  <c r="BF1440"/>
  <c r="BF1451"/>
  <c r="BF1454"/>
  <c r="BF1474"/>
  <c r="BF1476"/>
  <c r="BF1619"/>
  <c r="BF1625"/>
  <c r="BF1692"/>
  <c r="BF1705"/>
  <c r="BF1718"/>
  <c r="BF1726"/>
  <c r="BF1930"/>
  <c r="BF1932"/>
  <c r="BF1957"/>
  <c r="BF1968"/>
  <c r="BF1975"/>
  <c r="BF1977"/>
  <c r="BF257"/>
  <c r="BF636"/>
  <c r="BF913"/>
  <c r="BF915"/>
  <c r="BF922"/>
  <c r="BF1219"/>
  <c r="BF1418"/>
  <c r="BF1486"/>
  <c r="BF1488"/>
  <c r="BF1498"/>
  <c r="BF1519"/>
  <c r="BF1521"/>
  <c r="BF1542"/>
  <c r="BF1575"/>
  <c r="BF1590"/>
  <c r="BF1640"/>
  <c r="BF1646"/>
  <c r="BF1716"/>
  <c r="BF1722"/>
  <c r="BF1730"/>
  <c r="BF1732"/>
  <c r="BF1738"/>
  <c r="BF1944"/>
  <c r="BF1970"/>
  <c r="BF156"/>
  <c r="BF177"/>
  <c r="BF231"/>
  <c r="BF272"/>
  <c r="BF568"/>
  <c r="BF906"/>
  <c r="BF1077"/>
  <c r="BF1085"/>
  <c r="BF1087"/>
  <c r="BF1110"/>
  <c r="BF1303"/>
  <c r="BF1322"/>
  <c r="BF1332"/>
  <c r="BF1424"/>
  <c r="BF1450"/>
  <c r="BF1462"/>
  <c r="BF1495"/>
  <c r="BF1566"/>
  <c r="BF223"/>
  <c r="BF317"/>
  <c r="BF544"/>
  <c r="BF720"/>
  <c r="BF891"/>
  <c r="BF917"/>
  <c r="BF972"/>
  <c r="BF1121"/>
  <c r="BF1384"/>
  <c r="BF804"/>
  <c r="BF865"/>
  <c r="BF914"/>
  <c r="BF962"/>
  <c r="BF966"/>
  <c r="BF1309"/>
  <c r="BF1315"/>
  <c r="BF1328"/>
  <c r="BF1354"/>
  <c r="BF1404"/>
  <c r="BF1412"/>
  <c r="BF908"/>
  <c r="BF1020"/>
  <c r="BF1125"/>
  <c r="BF142"/>
  <c r="BF163"/>
  <c r="BF747"/>
  <c r="BF1022"/>
  <c r="BF1273"/>
  <c r="BF579"/>
  <c r="BF1381"/>
  <c i="2" r="BF491"/>
  <c r="BF505"/>
  <c r="BF569"/>
  <c r="BF357"/>
  <c r="BF434"/>
  <c r="BF445"/>
  <c r="BF559"/>
  <c r="F55"/>
  <c r="BF154"/>
  <c r="BF439"/>
  <c r="BF524"/>
  <c r="BF601"/>
  <c r="BF612"/>
  <c r="BF616"/>
  <c r="BF618"/>
  <c r="BF621"/>
  <c r="BF305"/>
  <c r="BF409"/>
  <c r="BF418"/>
  <c r="BF454"/>
  <c r="BF578"/>
  <c r="BF580"/>
  <c r="BF586"/>
  <c r="BF599"/>
  <c r="BF608"/>
  <c r="BF610"/>
  <c r="BF629"/>
  <c r="BF634"/>
  <c r="E80"/>
  <c r="BF198"/>
  <c r="BF403"/>
  <c r="BF512"/>
  <c r="BF552"/>
  <c r="BF576"/>
  <c r="BF98"/>
  <c r="BF200"/>
  <c r="BF297"/>
  <c r="BF337"/>
  <c r="BF347"/>
  <c r="BF381"/>
  <c r="BF460"/>
  <c r="BF476"/>
  <c r="BF498"/>
  <c r="BF538"/>
  <c r="BF545"/>
  <c r="BF640"/>
  <c r="BF285"/>
  <c r="J52"/>
  <c r="BF320"/>
  <c r="BF574"/>
  <c r="BF606"/>
  <c r="BF105"/>
  <c r="BF109"/>
  <c r="BF94"/>
  <c r="BF244"/>
  <c r="BF452"/>
  <c r="BF453"/>
  <c r="BF468"/>
  <c r="BF592"/>
  <c r="BF614"/>
  <c i="3" r="J33"/>
  <c i="1" r="AV56"/>
  <c i="4" r="J35"/>
  <c i="1" r="AV58"/>
  <c i="6" r="J35"/>
  <c i="1" r="AV60"/>
  <c i="7" r="F38"/>
  <c i="1" r="BC61"/>
  <c i="7" r="F37"/>
  <c i="1" r="BB61"/>
  <c i="7" r="F39"/>
  <c i="1" r="BD61"/>
  <c i="5" r="J35"/>
  <c i="1" r="AV59"/>
  <c i="7" r="J35"/>
  <c i="1" r="AV61"/>
  <c i="3" r="F36"/>
  <c i="1" r="BC56"/>
  <c i="5" r="F35"/>
  <c i="1" r="AZ59"/>
  <c i="6" r="F39"/>
  <c i="1" r="BD60"/>
  <c i="4" r="F39"/>
  <c i="1" r="BD58"/>
  <c i="5" r="F39"/>
  <c i="1" r="BD59"/>
  <c i="6" r="F37"/>
  <c i="1" r="BB60"/>
  <c r="AS54"/>
  <c i="6" r="F35"/>
  <c i="1" r="AZ60"/>
  <c i="4" r="F37"/>
  <c i="1" r="BB58"/>
  <c i="4" r="F38"/>
  <c i="1" r="BC58"/>
  <c i="4" r="F35"/>
  <c i="1" r="AZ58"/>
  <c i="5" r="F38"/>
  <c i="1" r="BC59"/>
  <c i="2" r="F36"/>
  <c i="1" r="BC55"/>
  <c i="8" r="F37"/>
  <c i="1" r="BD62"/>
  <c i="8" r="F36"/>
  <c i="1" r="BC62"/>
  <c i="5" r="F37"/>
  <c i="1" r="BB59"/>
  <c i="8" r="F33"/>
  <c i="1" r="AZ62"/>
  <c i="6" r="F38"/>
  <c i="1" r="BC60"/>
  <c i="2" r="F33"/>
  <c i="1" r="AZ55"/>
  <c i="3" r="F33"/>
  <c i="1" r="AZ56"/>
  <c i="8" r="F35"/>
  <c i="1" r="BB62"/>
  <c i="8" r="J33"/>
  <c i="1" r="AV62"/>
  <c i="3" r="F35"/>
  <c i="1" r="BB56"/>
  <c i="2" r="F37"/>
  <c i="1" r="BD55"/>
  <c i="7" r="F35"/>
  <c i="1" r="AZ61"/>
  <c i="3" r="F37"/>
  <c i="1" r="BD56"/>
  <c i="2" r="F35"/>
  <c i="1" r="BB55"/>
  <c i="3" l="1" r="T175"/>
  <c i="2" r="T107"/>
  <c r="T91"/>
  <c r="T90"/>
  <c r="R107"/>
  <c r="R91"/>
  <c r="R90"/>
  <c i="3" r="P1736"/>
  <c i="5" r="R94"/>
  <c r="R93"/>
  <c i="4" r="R92"/>
  <c r="R91"/>
  <c i="3" r="T134"/>
  <c r="T1460"/>
  <c i="5" r="P94"/>
  <c r="P93"/>
  <c i="1" r="AU59"/>
  <c i="3" r="P1460"/>
  <c r="P919"/>
  <c r="R175"/>
  <c r="R325"/>
  <c r="T1135"/>
  <c r="R1460"/>
  <c i="4" r="P92"/>
  <c r="P91"/>
  <c i="1" r="AU58"/>
  <c i="3" r="R1313"/>
  <c i="5" r="T94"/>
  <c r="T93"/>
  <c i="3" r="R970"/>
  <c r="R919"/>
  <c i="7" r="BK89"/>
  <c r="BK88"/>
  <c r="J88"/>
  <c r="J63"/>
  <c i="3" r="P325"/>
  <c r="P134"/>
  <c r="T1313"/>
  <c r="T919"/>
  <c r="BK970"/>
  <c r="J970"/>
  <c r="J81"/>
  <c i="6" r="R90"/>
  <c r="R89"/>
  <c i="3" r="T1648"/>
  <c i="6" r="T90"/>
  <c r="T89"/>
  <c r="P90"/>
  <c r="P89"/>
  <c i="1" r="AU60"/>
  <c i="2" r="P91"/>
  <c r="P90"/>
  <c i="1" r="AU55"/>
  <c i="3" r="BK175"/>
  <c r="J175"/>
  <c r="J63"/>
  <c i="8" r="BK85"/>
  <c r="BK84"/>
  <c r="J84"/>
  <c i="5" r="BK94"/>
  <c r="J94"/>
  <c r="J64"/>
  <c i="6" r="BK89"/>
  <c r="J89"/>
  <c r="J63"/>
  <c i="4" r="BK91"/>
  <c r="J91"/>
  <c i="3" r="BK919"/>
  <c r="J919"/>
  <c r="J78"/>
  <c r="BK134"/>
  <c i="2" r="BK91"/>
  <c r="J91"/>
  <c r="J60"/>
  <c i="3" r="F34"/>
  <c i="1" r="BA56"/>
  <c i="5" r="J36"/>
  <c i="1" r="AW59"/>
  <c r="AT59"/>
  <c i="8" r="J34"/>
  <c i="1" r="AW62"/>
  <c r="AT62"/>
  <c i="2" r="F34"/>
  <c i="1" r="BA55"/>
  <c i="2" r="J34"/>
  <c i="1" r="AW55"/>
  <c r="AT55"/>
  <c i="6" r="J36"/>
  <c i="1" r="AW60"/>
  <c r="AT60"/>
  <c i="4" r="F36"/>
  <c i="1" r="BA58"/>
  <c i="6" r="F36"/>
  <c i="1" r="BA60"/>
  <c r="BD57"/>
  <c i="7" r="J36"/>
  <c i="1" r="AW61"/>
  <c r="AT61"/>
  <c i="8" r="J30"/>
  <c i="1" r="AG62"/>
  <c i="4" r="J36"/>
  <c i="1" r="AW58"/>
  <c r="AT58"/>
  <c r="AZ57"/>
  <c r="AV57"/>
  <c i="8" r="F34"/>
  <c i="1" r="BA62"/>
  <c i="3" r="J34"/>
  <c i="1" r="AW56"/>
  <c r="AT56"/>
  <c i="4" r="J32"/>
  <c i="1" r="AG58"/>
  <c i="7" r="F36"/>
  <c i="1" r="BA61"/>
  <c i="5" r="F36"/>
  <c i="1" r="BA59"/>
  <c r="BC57"/>
  <c r="AY57"/>
  <c r="BB57"/>
  <c r="AX57"/>
  <c i="3" l="1" r="BK133"/>
  <c r="J133"/>
  <c r="J59"/>
  <c r="R134"/>
  <c r="R133"/>
  <c r="T133"/>
  <c r="P133"/>
  <c i="1" r="AU56"/>
  <c i="7" r="J89"/>
  <c r="J64"/>
  <c i="5" r="BK93"/>
  <c r="J93"/>
  <c i="8" r="J85"/>
  <c r="J60"/>
  <c r="J59"/>
  <c r="J39"/>
  <c i="1" r="AN58"/>
  <c i="4" r="J63"/>
  <c r="J41"/>
  <c i="3" r="J134"/>
  <c r="J60"/>
  <c i="2" r="BK90"/>
  <c r="J90"/>
  <c r="J59"/>
  <c i="1" r="AN62"/>
  <c r="AZ54"/>
  <c r="W29"/>
  <c i="7" r="J32"/>
  <c i="1" r="AG61"/>
  <c r="BD54"/>
  <c r="W33"/>
  <c i="5" r="J32"/>
  <c i="1" r="AG59"/>
  <c r="BC54"/>
  <c r="AY54"/>
  <c i="6" r="J32"/>
  <c i="1" r="AG60"/>
  <c r="BB54"/>
  <c r="W31"/>
  <c i="3" r="J30"/>
  <c i="1" r="AG56"/>
  <c r="AN56"/>
  <c r="AU57"/>
  <c r="BA57"/>
  <c r="AW57"/>
  <c r="AT57"/>
  <c i="7" l="1" r="J41"/>
  <c i="5" r="J41"/>
  <c r="J63"/>
  <c i="6" r="J41"/>
  <c i="1" r="AN60"/>
  <c i="3" r="J39"/>
  <c i="1" r="AN59"/>
  <c r="AN61"/>
  <c r="BA54"/>
  <c r="AW54"/>
  <c r="AK30"/>
  <c r="AU54"/>
  <c r="AV54"/>
  <c r="AK29"/>
  <c r="AX54"/>
  <c r="W32"/>
  <c r="AG57"/>
  <c i="2" r="J30"/>
  <c i="1" r="AG55"/>
  <c r="AG54"/>
  <c r="AK26"/>
  <c l="1" r="AN57"/>
  <c i="2" r="J39"/>
  <c i="1" r="AN55"/>
  <c r="AK35"/>
  <c r="AT54"/>
  <c r="W30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<sst xmlns="http://schemas.openxmlformats.org/spreadsheetml/2006/main">
  <si>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</si>
  <si>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</si>
  <si>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</si>
  <si>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</si>
  <si>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</si>
  <si>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{f90aa9bf-d9bc-4b0c-a819-25a784dd233b}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</si>
  <si>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</si>
  <si>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</si>
  <si>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</si>
  <si>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</si>
  <si>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</si>
  <si>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</si>
  <si>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</si>
  <si>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</si>
  <si>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2025005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</si>
  <si>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</si>
  <si>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</si>
  <si>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Změna dokončené stavby, Odolov č.p. 35, na p. st. č. 162</t>
  </si>
  <si>
    <t>KSO:</t>
  </si>
  <si>
    <t/>
  </si>
  <si>
    <t>CC-CZ:</t>
  </si>
  <si>
    <t>Místo:</t>
  </si>
  <si>
    <t>Odolov</t>
  </si>
  <si>
    <t>Datum:</t>
  </si>
  <si>
    <t>5. 4. 2025</t>
  </si>
  <si>
    <t>Zadavatel:</t>
  </si>
  <si>
    <t>IČ:</t>
  </si>
  <si>
    <t>00278114</t>
  </si>
  <si>
    <t>Obec Malé Svatoňovice</t>
  </si>
  <si>
    <t>DIČ:</t>
  </si>
  <si>
    <t>Účastník:</t>
  </si>
  <si>
    <t>Vyplň údaj</t>
  </si>
  <si>
    <t>Projektant:</t>
  </si>
  <si>
    <t>69146497</t>
  </si>
  <si>
    <t>Ing. Vladislav Stárek</t>
  </si>
  <si>
    <t>True</t>
  </si>
  <si>
    <t>Zpracovatel:</t>
  </si>
  <si>
    <t>17508398</t>
  </si>
  <si>
    <t>Petr Herzog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</si>
  <si>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</si>
  <si>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</si>
  <si>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</si>
  <si>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</si>
  <si>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</si>
  <si>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</si>
  <si>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</si>
  <si>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</si>
  <si>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</si>
  <si>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</si>
  <si>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</si>
  <si>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</si>
  <si>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</si>
  <si>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</si>
  <si>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</si>
  <si>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</si>
  <si>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</si>
  <si>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</si>
  <si>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</si>
  <si>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</si>
  <si>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</si>
  <si>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</si>
  <si>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</si>
  <si>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</si>
  <si>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</si>
  <si>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</si>
  <si>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</si>
  <si>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</si>
  <si>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</si>
  <si>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</si>
  <si>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</si>
  <si>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</si>
  <si>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</si>
  <si>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</si>
  <si>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</si>
  <si>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</si>
  <si>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</si>
  <si>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</si>
  <si>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</si>
  <si>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</si>
  <si>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</si>
  <si>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</si>
  <si>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Bourací a demontážní práce</t>
  </si>
  <si>
    <t>STA</t>
  </si>
  <si>
    <t>1</t>
  </si>
  <si>
    <t>{4063cfa5-bacd-4021-bbc3-016d528e22b2}</t>
  </si>
  <si>
    <t>02</t>
  </si>
  <si>
    <t>SO 02 - Stavební práce</t>
  </si>
  <si>
    <t>{4b106c33-8ca2-42c4-ac98-e1bb634445b3}</t>
  </si>
  <si>
    <t>03</t>
  </si>
  <si>
    <t>SO 03 - TZB</t>
  </si>
  <si>
    <t>{8506ca25-e945-4307-bd38-bc0ca901b520}</t>
  </si>
  <si>
    <t>03a</t>
  </si>
  <si>
    <t>SO 03a - ZTI</t>
  </si>
  <si>
    <t>Soupis</t>
  </si>
  <si>
    <t>2</t>
  </si>
  <si>
    <t>{894e0bcc-8b78-4f47-9a62-d096f9922c1e}</t>
  </si>
  <si>
    <t>03b</t>
  </si>
  <si>
    <t>SO 03b - ÚT</t>
  </si>
  <si>
    <t>{0c0c6923-b5b9-4d81-98fa-e8e34a92e6be}</t>
  </si>
  <si>
    <t>03c</t>
  </si>
  <si>
    <t>SO 03c - EL</t>
  </si>
  <si>
    <t>{4ee98ab3-52fd-4326-97e7-82bec95cbc89}</t>
  </si>
  <si>
    <t>03d</t>
  </si>
  <si>
    <t>SO 03d - VZT</t>
  </si>
  <si>
    <t>{8be499e0-8848-4f6c-a562-4eaaece50a63}</t>
  </si>
  <si>
    <t>04</t>
  </si>
  <si>
    <t>SO 04 - VRN</t>
  </si>
  <si>
    <t>{6a659649-5523-4177-aabf-6392d3ef7e6f}</t>
  </si>
  <si>
    <t>KRYCÍ LIST SOUPISU PRACÍ</t>
  </si>
  <si>
    <t>Objekt:</t>
  </si>
  <si>
    <t>01 - SO 01 - Bourací a demontážní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</si>
  <si>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</si>
  <si>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</si>
  <si>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</si>
  <si>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</si>
  <si>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</si>
  <si>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</si>
  <si>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  3-01 - Osazení válcováných nosníků do nosných stěn - pro nové otvory</t>
  </si>
  <si>
    <t xml:space="preserve">    9 - Ostatní konstrukce a práce, bourání</t>
  </si>
  <si>
    <t xml:space="preserve">      9-01 - Demontáž a bourání stávající podlahové konstrukce 1.NP</t>
  </si>
  <si>
    <t xml:space="preserve">      9-02 - Demontáž stávajících zárubní a vyvěšení dveřních křídel</t>
  </si>
  <si>
    <t xml:space="preserve">      9-03 - Ostatní vnitřní bourací práce</t>
  </si>
  <si>
    <t xml:space="preserve">      9-04 - Venkovní bourací a demontážní práce</t>
  </si>
  <si>
    <t xml:space="preserve">      9-05 - Odvoz sutě a skládkovné</t>
  </si>
  <si>
    <t xml:space="preserve">      9-06 - Ostatní práce a lešení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</si>
  <si>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</si>
  <si>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</si>
  <si>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</si>
  <si>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</si>
  <si>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</si>
  <si>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</si>
  <si>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</si>
  <si>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</si>
  <si>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</si>
  <si>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</si>
  <si>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</si>
  <si>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</si>
  <si>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</si>
  <si>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</si>
  <si>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</si>
  <si>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</si>
  <si>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</si>
  <si>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</si>
  <si>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</si>
  <si>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3-01</t>
  </si>
  <si>
    <t>Osazení válcováných nosníků do nosných stěn - pro nové otvory</t>
  </si>
  <si>
    <t>K</t>
  </si>
  <si>
    <t>317234410</t>
  </si>
  <si>
    <t>Vyzdívka mezi nosníky cihlami pálenými na maltu cementovou</t>
  </si>
  <si>
    <t>m3</t>
  </si>
  <si>
    <t>CS ÚRS 2025 01</t>
  </si>
  <si>
    <t>4</t>
  </si>
  <si>
    <t>937792897</t>
  </si>
  <si>
    <t>Online PSC</t>
  </si>
  <si>
    <t>https://podminky.urs.cz/item/CS_URS_2025_01/317234410</t>
  </si>
  <si>
    <t>VV</t>
  </si>
  <si>
    <t>0,45*1,65*0,15+0,30*1,30*0,15</t>
  </si>
  <si>
    <t>Součet</t>
  </si>
  <si>
    <t>317944323</t>
  </si>
  <si>
    <t>Válcované nosníky dodatečně osazované do připravených otvorů bez zazdění hlav č. 14 až 22</t>
  </si>
  <si>
    <t>t</t>
  </si>
  <si>
    <t>1283616105</t>
  </si>
  <si>
    <t>https://podminky.urs.cz/item/CS_URS_2025_01/317944323</t>
  </si>
  <si>
    <t>"byt č.1"</t>
  </si>
  <si>
    <t>1,65*17,90/1000*4</t>
  </si>
  <si>
    <t>"technická místnost 2.3, 2.NP"</t>
  </si>
  <si>
    <t>1,30*17,90/1000*3</t>
  </si>
  <si>
    <t>974031666</t>
  </si>
  <si>
    <t>Vysekání rýh ve zdivu cihelném na maltu vápennou nebo vápenocementovou pro vtahování nosníků do zdí, před vybouráním otvoru do hl. 150 mm, při v. nosníku do 250 mm</t>
  </si>
  <si>
    <t>m</t>
  </si>
  <si>
    <t>-917713565</t>
  </si>
  <si>
    <t>https://podminky.urs.cz/item/CS_URS_2025_01/974031666</t>
  </si>
  <si>
    <t>9</t>
  </si>
  <si>
    <t>Ostatní konstrukce a práce, bourání</t>
  </si>
  <si>
    <t>9-01</t>
  </si>
  <si>
    <t>Demontáž a bourání stávající podlahové konstrukce 1.NP</t>
  </si>
  <si>
    <t>965041341</t>
  </si>
  <si>
    <t>Bourání mazanin škvárobetonových tl. do 100 mm, plochy přes 4 m2</t>
  </si>
  <si>
    <t>-2004995930</t>
  </si>
  <si>
    <t>https://podminky.urs.cz/item/CS_URS_2025_01/965041341</t>
  </si>
  <si>
    <t>"viz PŮDORYS 1.NP - STÁVAJÍCÍ STAV + ŘEZY A-A a B-B - STÁVAJÍCÍC STAV + TECHNICKÁ ZPRÁVA"</t>
  </si>
  <si>
    <t>"bourání škvárobetonových mazanin tl. 12 cm"</t>
  </si>
  <si>
    <t>"Společné prostory"</t>
  </si>
  <si>
    <t>"m.č. 1.1 - Sklípek"</t>
  </si>
  <si>
    <t>1,89*0,12</t>
  </si>
  <si>
    <t>"m.č. 1.2 - Sklípek"</t>
  </si>
  <si>
    <t>1,88*0,12</t>
  </si>
  <si>
    <t>"Byt č. 1"</t>
  </si>
  <si>
    <t>"m.č. 1.8 - Technická místnost"</t>
  </si>
  <si>
    <t>6,49*0,12</t>
  </si>
  <si>
    <t>Mezisoučet</t>
  </si>
  <si>
    <t>"bourání škvárobetonových mazanin tl. 10 cm"</t>
  </si>
  <si>
    <t>"m.č. 1.3 - Chodba"</t>
  </si>
  <si>
    <t>16,72*0,10</t>
  </si>
  <si>
    <t>"Klubovna SDH"</t>
  </si>
  <si>
    <t>"m.č. 1.5 - Klubovna SDH"</t>
  </si>
  <si>
    <t>49,72*0,10</t>
  </si>
  <si>
    <t>"m.č. 1.6 - Kuchyňka"</t>
  </si>
  <si>
    <t>20,90*0,10</t>
  </si>
  <si>
    <t>"m.č. 1.7 - Předsíň"</t>
  </si>
  <si>
    <t>8,60*0,10</t>
  </si>
  <si>
    <t>"Byt č.1"</t>
  </si>
  <si>
    <t>"m.č. 1.9 - Zádveří"</t>
  </si>
  <si>
    <t>8,07*0,10</t>
  </si>
  <si>
    <t>"m.č. 1.10 - Domácí sklad"</t>
  </si>
  <si>
    <t>4,95*0,10</t>
  </si>
  <si>
    <t>"m.č. 1.11 - Koupelna s WC"</t>
  </si>
  <si>
    <t>3,95*0,10</t>
  </si>
  <si>
    <t>"m.č. 1.12 - Kuchyň"</t>
  </si>
  <si>
    <t>19,66*0,10</t>
  </si>
  <si>
    <t>"m.č. 1.13 - Spíž"</t>
  </si>
  <si>
    <t>1,01*0,10</t>
  </si>
  <si>
    <t>"m.č. 1.14 - Spíž"</t>
  </si>
  <si>
    <t>"m.č. 1.15 - Obývací pokoj"</t>
  </si>
  <si>
    <t>28,88*0,10</t>
  </si>
  <si>
    <t>"m.č. 1.16 - Ložnice"</t>
  </si>
  <si>
    <t>19,75*0,10</t>
  </si>
  <si>
    <t>5</t>
  </si>
  <si>
    <t>965042241</t>
  </si>
  <si>
    <t>Bourání mazanin betonových nebo z litého asfaltu tl. přes 100 mm, plochy přes 4 m2</t>
  </si>
  <si>
    <t>530373393</t>
  </si>
  <si>
    <t>https://podminky.urs.cz/item/CS_URS_2025_01/965042241</t>
  </si>
  <si>
    <t>"vybourání stávající základové mazaniny tl. 15 cm"</t>
  </si>
  <si>
    <t>1,37*0,15</t>
  </si>
  <si>
    <t>15,13*0,15</t>
  </si>
  <si>
    <t>49,72*0,15</t>
  </si>
  <si>
    <t>20,90*0,15</t>
  </si>
  <si>
    <t>8,54*0,15</t>
  </si>
  <si>
    <t>6,49*0,15</t>
  </si>
  <si>
    <t>8,07*0,15</t>
  </si>
  <si>
    <t>4,55*0,15</t>
  </si>
  <si>
    <t>3,95*0,15</t>
  </si>
  <si>
    <t>19,16*0,15</t>
  </si>
  <si>
    <t>1,01*0,15</t>
  </si>
  <si>
    <t>28,88*0,15</t>
  </si>
  <si>
    <t>19,75*0,15</t>
  </si>
  <si>
    <t>"odpočet prostoru 1.PP"</t>
  </si>
  <si>
    <t>-11,80*0,15</t>
  </si>
  <si>
    <t>6</t>
  </si>
  <si>
    <t>965049112</t>
  </si>
  <si>
    <t>Bourání mazanin Příplatek k cenám za bourání mazanin betonových se svařovanou sítí, tl. přes 100 mm</t>
  </si>
  <si>
    <t>62667437</t>
  </si>
  <si>
    <t>https://podminky.urs.cz/item/CS_URS_2025_01/965049112</t>
  </si>
  <si>
    <t>7</t>
  </si>
  <si>
    <t>965082923</t>
  </si>
  <si>
    <t>Odstranění násypu pod podlahami nebo ochranného násypu na střechách tl. do 100 mm, plochy přes 2 m2</t>
  </si>
  <si>
    <t>1712055915</t>
  </si>
  <si>
    <t>https://podminky.urs.cz/item/CS_URS_2025_01/965082923</t>
  </si>
  <si>
    <t>"odstranění pískového podsypu pod žb. mazazninou tl. 10 cm"</t>
  </si>
  <si>
    <t>1,37*0,10</t>
  </si>
  <si>
    <t>15,13*0,10</t>
  </si>
  <si>
    <t>8,54*0,10</t>
  </si>
  <si>
    <t>6,49*0,10</t>
  </si>
  <si>
    <t>4,55*0,10</t>
  </si>
  <si>
    <t>19,16*0,10</t>
  </si>
  <si>
    <t>-11,80*0,10</t>
  </si>
  <si>
    <t>8</t>
  </si>
  <si>
    <t>711141811</t>
  </si>
  <si>
    <t>Odstranění izolace proti vodě, vlhkosti a plynům z přitavených pásů NAIP z plochy vodorovné V jednovrstvé</t>
  </si>
  <si>
    <t>m2</t>
  </si>
  <si>
    <t>16</t>
  </si>
  <si>
    <t>1714080232</t>
  </si>
  <si>
    <t>https://podminky.urs.cz/item/CS_URS_2025_01/711141811</t>
  </si>
  <si>
    <t>"odstranění stávající hydroizolace podlahy"</t>
  </si>
  <si>
    <t>1,89</t>
  </si>
  <si>
    <t>1,88</t>
  </si>
  <si>
    <t>16,72</t>
  </si>
  <si>
    <t>49,72</t>
  </si>
  <si>
    <t>20,90</t>
  </si>
  <si>
    <t>8,60</t>
  </si>
  <si>
    <t>6,49</t>
  </si>
  <si>
    <t>8,07</t>
  </si>
  <si>
    <t>4,95</t>
  </si>
  <si>
    <t>3,95</t>
  </si>
  <si>
    <t>19,66</t>
  </si>
  <si>
    <t>1,01</t>
  </si>
  <si>
    <t>28,88</t>
  </si>
  <si>
    <t>19,75</t>
  </si>
  <si>
    <t>762511827</t>
  </si>
  <si>
    <t>Demontáž podlahové konstrukce podkladové z dřevoštěpkových desek jednovrstvých lepených na pero drážku, tloušťka desky přes 15 mm</t>
  </si>
  <si>
    <t>-301708532</t>
  </si>
  <si>
    <t>https://podminky.urs.cz/item/CS_URS_2025_01/762511827</t>
  </si>
  <si>
    <t>"demontáž podkladové konstrukce podlah z OSB desek"</t>
  </si>
  <si>
    <t>10</t>
  </si>
  <si>
    <t>762521811</t>
  </si>
  <si>
    <t>Demontáž podlah bez polštářů z prken tl. do 32 mm</t>
  </si>
  <si>
    <t>-1337186846</t>
  </si>
  <si>
    <t>https://podminky.urs.cz/item/CS_URS_2025_01/762521811</t>
  </si>
  <si>
    <t>"demontáž podkladní vrstvy z prken"</t>
  </si>
  <si>
    <t>11</t>
  </si>
  <si>
    <t>771471810</t>
  </si>
  <si>
    <t>Demontáž soklíků z dlaždic keramických kladených do malty rovných</t>
  </si>
  <si>
    <t>-2057638644</t>
  </si>
  <si>
    <t>https://podminky.urs.cz/item/CS_URS_2025_01/771471810</t>
  </si>
  <si>
    <t>"vybourání stávajících podlah soklíků"</t>
  </si>
  <si>
    <t>26,30-1,55-1,20-0,90*2-0,85*2</t>
  </si>
  <si>
    <t>11,60-1,00-0,80*2-0,10*2</t>
  </si>
  <si>
    <t>10,00-0,90-0,70-0,15*4</t>
  </si>
  <si>
    <t>771571810</t>
  </si>
  <si>
    <t>Demontáž podlah z dlaždic keramických kladených do malty</t>
  </si>
  <si>
    <t>-366425583</t>
  </si>
  <si>
    <t>https://podminky.urs.cz/item/CS_URS_2025_01/771571810</t>
  </si>
  <si>
    <t>"vybourání stávajících podlah z kameninové a keramické dlažby"</t>
  </si>
  <si>
    <t>16,83</t>
  </si>
  <si>
    <t>8,08</t>
  </si>
  <si>
    <t>4,98</t>
  </si>
  <si>
    <t>3,94</t>
  </si>
  <si>
    <t>13</t>
  </si>
  <si>
    <t>775411810</t>
  </si>
  <si>
    <t>Demontáž soklíků nebo lišt dřevěných do suti přibíjených</t>
  </si>
  <si>
    <t>-941262349</t>
  </si>
  <si>
    <t>https://podminky.urs.cz/item/CS_URS_2025_01/775411810</t>
  </si>
  <si>
    <t>"demontáž stávajících soklíků"</t>
  </si>
  <si>
    <t>27,20-0,90*2</t>
  </si>
  <si>
    <t>18,40-0,90-0,15*2</t>
  </si>
  <si>
    <t>14</t>
  </si>
  <si>
    <t>775511810</t>
  </si>
  <si>
    <t>Demontáž podlah vlysových do suti s lištami přibíjených</t>
  </si>
  <si>
    <t>925414239</t>
  </si>
  <si>
    <t>https://podminky.urs.cz/item/CS_URS_2025_01/775511810</t>
  </si>
  <si>
    <t>"demontáž stávajících podlah z dřevěných vlysů"</t>
  </si>
  <si>
    <t>19,76</t>
  </si>
  <si>
    <t>15</t>
  </si>
  <si>
    <t>776201811</t>
  </si>
  <si>
    <t>Demontáž povlakových podlahovin lepených ručně bez podložky</t>
  </si>
  <si>
    <t>-749189471</t>
  </si>
  <si>
    <t>https://podminky.urs.cz/item/CS_URS_2025_01/776201811</t>
  </si>
  <si>
    <t>"demontáž stávajících podlah z koberce"</t>
  </si>
  <si>
    <t>49,73</t>
  </si>
  <si>
    <t>"demontáž stávajících podlah z lina"</t>
  </si>
  <si>
    <t>8,63</t>
  </si>
  <si>
    <t>19,69</t>
  </si>
  <si>
    <t>776410811</t>
  </si>
  <si>
    <t>Demontáž soklíků nebo lišt pryžových nebo plastových</t>
  </si>
  <si>
    <t>1585098993</t>
  </si>
  <si>
    <t>https://podminky.urs.cz/item/CS_URS_2025_01/776410811</t>
  </si>
  <si>
    <t>"odstranění stávajících soklíků"</t>
  </si>
  <si>
    <t>29,40-1,10-1,00-0,15*2</t>
  </si>
  <si>
    <t>18,60-1,10-1,00</t>
  </si>
  <si>
    <t>"m.č. 1.7 - Předsíň</t>
  </si>
  <si>
    <t>14,70-1,10*2-0,15*4</t>
  </si>
  <si>
    <t>20,00-0,90*2-0,80*3-0,15*4</t>
  </si>
  <si>
    <t>4,05-0,80-0,05*2</t>
  </si>
  <si>
    <t>9-02</t>
  </si>
  <si>
    <t>Demontáž stávajících zárubní a vyvěšení dveřních křídel</t>
  </si>
  <si>
    <t>17</t>
  </si>
  <si>
    <t>971033621</t>
  </si>
  <si>
    <t>Vybourání otvorů ve zdivu základovém nebo nadzákladovém z cihel, tvárnic, příčkovek z cihel pálených na maltu vápennou nebo vápenocementovou plochy do 4 m2, tl. do 100 mm</t>
  </si>
  <si>
    <t>790564252</t>
  </si>
  <si>
    <t>https://podminky.urs.cz/item/CS_URS_2025_01/971033621</t>
  </si>
  <si>
    <t>"1.NP - Stávající stav"</t>
  </si>
  <si>
    <t>"dvoukřídlé dveře do klubovny - změna šířky otvoru"</t>
  </si>
  <si>
    <t>1,20*2,10</t>
  </si>
  <si>
    <t>18</t>
  </si>
  <si>
    <t>968062374</t>
  </si>
  <si>
    <t>Vybourání dřevěných rámů oken s křídly, dveřních zárubní, vrat, stěn, ostění nebo obkladů rámů oken s křídly zdvojených, plochy do 1 m2</t>
  </si>
  <si>
    <t>-476331854</t>
  </si>
  <si>
    <t>https://podminky.urs.cz/item/CS_URS_2025_01/968062374</t>
  </si>
  <si>
    <t>"1.PP"</t>
  </si>
  <si>
    <t>0,60*0,60</t>
  </si>
  <si>
    <t>"1.NP"</t>
  </si>
  <si>
    <t>0,60*0,60*2</t>
  </si>
  <si>
    <t>"půda"</t>
  </si>
  <si>
    <t>1,10*1,10</t>
  </si>
  <si>
    <t>19</t>
  </si>
  <si>
    <t>968072455</t>
  </si>
  <si>
    <t>Vybourání kovových rámů oken s křídly, dveřních zárubní, vrat, stěn, ostění nebo obkladů dveřních zárubní, plochy do 2 m2</t>
  </si>
  <si>
    <t>1716485124</t>
  </si>
  <si>
    <t>https://podminky.urs.cz/item/CS_URS_2025_01/968072455</t>
  </si>
  <si>
    <t>"demontáž dveřních zárubní - 1.NP"</t>
  </si>
  <si>
    <t>0,85*2,00*2</t>
  </si>
  <si>
    <t>0,85*1,75</t>
  </si>
  <si>
    <t>1,10*2,02*2</t>
  </si>
  <si>
    <t>1,00*2,02*2</t>
  </si>
  <si>
    <t>0,90*2,02*4</t>
  </si>
  <si>
    <t>0,80*2,02*3</t>
  </si>
  <si>
    <t>0,70*2,02</t>
  </si>
  <si>
    <t>"demontáž dveřních zárubní - 2.NP"</t>
  </si>
  <si>
    <t>0,80*2,02*2</t>
  </si>
  <si>
    <t>20</t>
  </si>
  <si>
    <t>968072456</t>
  </si>
  <si>
    <t>Vybourání kovových rámů oken s křídly, dveřních zárubní, vrat, stěn, ostění nebo obkladů dveřních zárubní, plochy přes 2 m2</t>
  </si>
  <si>
    <t>-1596469877</t>
  </si>
  <si>
    <t>https://podminky.urs.cz/item/CS_URS_2025_01/968072456</t>
  </si>
  <si>
    <t>1,20*2,02</t>
  </si>
  <si>
    <t>766491851</t>
  </si>
  <si>
    <t>Demontáž ostatních truhlářských konstrukcí prahů dveří jednokřídlových</t>
  </si>
  <si>
    <t>kus</t>
  </si>
  <si>
    <t>2091857256</t>
  </si>
  <si>
    <t>https://podminky.urs.cz/item/CS_URS_2025_01/766491851</t>
  </si>
  <si>
    <t>"demontáž vnitřních prahů pod dveřmi"</t>
  </si>
  <si>
    <t>22</t>
  </si>
  <si>
    <t>766491853</t>
  </si>
  <si>
    <t>Demontáž ostatních truhlářských konstrukcí prahů dveří dvoukřídlových</t>
  </si>
  <si>
    <t>1053002035</t>
  </si>
  <si>
    <t>https://podminky.urs.cz/item/CS_URS_2025_01/766491853</t>
  </si>
  <si>
    <t>9-03</t>
  </si>
  <si>
    <t>Ostatní vnitřní bourací práce</t>
  </si>
  <si>
    <t>23</t>
  </si>
  <si>
    <t>9-03-01</t>
  </si>
  <si>
    <t>Podchycování nosných konstrukcí při bourání otvorů</t>
  </si>
  <si>
    <t>kpl</t>
  </si>
  <si>
    <t>1044091271</t>
  </si>
  <si>
    <t>24</t>
  </si>
  <si>
    <t>9-03-02</t>
  </si>
  <si>
    <t>Demontáž stávajícícíh kuchyňských linek včetně likvidace</t>
  </si>
  <si>
    <t>619491777</t>
  </si>
  <si>
    <t>25</t>
  </si>
  <si>
    <t>974031121</t>
  </si>
  <si>
    <t>Vysekání rýh ve zdivu cihelném na maltu vápennou nebo vápenocementovou do hl. 30 mm a šířky do 30 mm</t>
  </si>
  <si>
    <t>-1283462596</t>
  </si>
  <si>
    <t>https://podminky.urs.cz/item/CS_URS_2025_01/974031121</t>
  </si>
  <si>
    <t>"pro venkovní kabely svítidla"</t>
  </si>
  <si>
    <t>3,50*2</t>
  </si>
  <si>
    <t>26</t>
  </si>
  <si>
    <t>974031142</t>
  </si>
  <si>
    <t>Vysekání rýh ve zdivu cihelném na maltu vápennou nebo vápenocementovou do hl. 70 mm a šířky do 70 mm</t>
  </si>
  <si>
    <t>-454776282</t>
  </si>
  <si>
    <t>https://podminky.urs.cz/item/CS_URS_2025_01/974031142</t>
  </si>
  <si>
    <t>"pro vodu nového dřezuv klubovně"</t>
  </si>
  <si>
    <t>5,50</t>
  </si>
  <si>
    <t>"pro nové rozvody teplé a studené vody v soc. zař. klubovny - odhad"</t>
  </si>
  <si>
    <t>8,00</t>
  </si>
  <si>
    <t>27</t>
  </si>
  <si>
    <t>977151123</t>
  </si>
  <si>
    <t>Jádrové vrty diamantovými korunkami do stavebních materiálů (železobetonu, betonu, cihel, obkladů, dlažeb, kamene) průměru přes 130 do 150 mm</t>
  </si>
  <si>
    <t>-58516447</t>
  </si>
  <si>
    <t>https://podminky.urs.cz/item/CS_URS_2025_01/977151123</t>
  </si>
  <si>
    <t>"m.č. 1.18 - Spíž"</t>
  </si>
  <si>
    <t>0,60*2</t>
  </si>
  <si>
    <t>"nové otvory do komínu - pro ventilaci"</t>
  </si>
  <si>
    <t>(0,20+0,30)*2</t>
  </si>
  <si>
    <t>28</t>
  </si>
  <si>
    <t>781471810</t>
  </si>
  <si>
    <t>Demontáž obkladů z dlaždic keramických kladených do malty</t>
  </si>
  <si>
    <t>-1255428591</t>
  </si>
  <si>
    <t>https://podminky.urs.cz/item/CS_URS_2025_01/781471810</t>
  </si>
  <si>
    <t>"demontáž stávajících keramických obkladů"</t>
  </si>
  <si>
    <t>"m.č. 1.6 - Kuchyň (u kuchyňské linky)"</t>
  </si>
  <si>
    <t>2,915*0,60</t>
  </si>
  <si>
    <t>"m.č. 1.11 - Koupelna a WC"</t>
  </si>
  <si>
    <t>(2,55*2+1,55*2)*1,80-0,70*1,80</t>
  </si>
  <si>
    <t>"m.č. 1.12 - Kuchyň (u kuchyňské linky)"</t>
  </si>
  <si>
    <t>3,315*0,60</t>
  </si>
  <si>
    <t>29</t>
  </si>
  <si>
    <t>725110811</t>
  </si>
  <si>
    <t>Demontáž klozetů splachovacíchch s nádrží nebo tlakovým splachovačem</t>
  </si>
  <si>
    <t>soubor</t>
  </si>
  <si>
    <t>2144736707</t>
  </si>
  <si>
    <t>https://podminky.urs.cz/item/CS_URS_2025_01/725110811</t>
  </si>
  <si>
    <t>30</t>
  </si>
  <si>
    <t>725210821</t>
  </si>
  <si>
    <t>Demontáž umyvadel bez výtokových armatur umyvadel</t>
  </si>
  <si>
    <t>-1497401490</t>
  </si>
  <si>
    <t>https://podminky.urs.cz/item/CS_URS_2025_01/725210821</t>
  </si>
  <si>
    <t>31</t>
  </si>
  <si>
    <t>725220841</t>
  </si>
  <si>
    <t>Demontáž van ocelových rohových</t>
  </si>
  <si>
    <t>1194375967</t>
  </si>
  <si>
    <t>https://podminky.urs.cz/item/CS_URS_2025_01/725220841</t>
  </si>
  <si>
    <t>32</t>
  </si>
  <si>
    <t>725310823</t>
  </si>
  <si>
    <t>Demontáž dřezů jednodílných bez výtokových armatur vestavěných v kuchyňských sestavách</t>
  </si>
  <si>
    <t>-363671301</t>
  </si>
  <si>
    <t>https://podminky.urs.cz/item/CS_URS_2025_01/725310823</t>
  </si>
  <si>
    <t>"m.č. 1.6 - Kuchyň"</t>
  </si>
  <si>
    <t>33</t>
  </si>
  <si>
    <t>725820801</t>
  </si>
  <si>
    <t>Demontáž baterií nástěnných do G 3/4</t>
  </si>
  <si>
    <t>309459531</t>
  </si>
  <si>
    <t>https://podminky.urs.cz/item/CS_URS_2025_01/725820801</t>
  </si>
  <si>
    <t>34</t>
  </si>
  <si>
    <t>725840850</t>
  </si>
  <si>
    <t>Demontáž baterií sprchových diferenciálních do G 3/4 x 1</t>
  </si>
  <si>
    <t>-2041417270</t>
  </si>
  <si>
    <t>https://podminky.urs.cz/item/CS_URS_2025_01/725840850</t>
  </si>
  <si>
    <t>35</t>
  </si>
  <si>
    <t>725860811</t>
  </si>
  <si>
    <t>Demontáž zápachových uzávěrek pro zařizovací předměty jednoduchých</t>
  </si>
  <si>
    <t>1444831005</t>
  </si>
  <si>
    <t>https://podminky.urs.cz/item/CS_URS_2025_01/725860811</t>
  </si>
  <si>
    <t>36</t>
  </si>
  <si>
    <t>978012191</t>
  </si>
  <si>
    <t>Otlučení vápenných nebo vápenocementových omítek vnitřních ploch stropů rákosovaných, v rozsahu přes 50 do 100 %</t>
  </si>
  <si>
    <t>-1198456493</t>
  </si>
  <si>
    <t>https://podminky.urs.cz/item/CS_URS_2025_01/978012191</t>
  </si>
  <si>
    <t>"byt č. 2 -2.NP"</t>
  </si>
  <si>
    <t>80,76</t>
  </si>
  <si>
    <t>"byt č. 3 - 2.NP"</t>
  </si>
  <si>
    <t>80,94</t>
  </si>
  <si>
    <t>37</t>
  </si>
  <si>
    <t>763131821</t>
  </si>
  <si>
    <t>Demontáž podhledu nebo samostatného požárního předělu ze sádrokartonových desek s nosnou konstrukcí dvouvrstvou z ocelových profilů, opláštění jednoduché</t>
  </si>
  <si>
    <t>1913522723</t>
  </si>
  <si>
    <t>https://podminky.urs.cz/item/CS_URS_2025_01/763131821</t>
  </si>
  <si>
    <t>"byt č.1 - 1.NP"</t>
  </si>
  <si>
    <t>93,35</t>
  </si>
  <si>
    <t>9-04</t>
  </si>
  <si>
    <t>Venkovní bourací a demontážní práce</t>
  </si>
  <si>
    <t>38</t>
  </si>
  <si>
    <t>963042819</t>
  </si>
  <si>
    <t>Bourání schodišťových stupňů betonových zhotovených na místě</t>
  </si>
  <si>
    <t>1687509210</t>
  </si>
  <si>
    <t>https://podminky.urs.cz/item/CS_URS_2025_01/963042819</t>
  </si>
  <si>
    <t>"bourání venkovního schodiště"</t>
  </si>
  <si>
    <t>1,90*5</t>
  </si>
  <si>
    <t>39</t>
  </si>
  <si>
    <t>978036191</t>
  </si>
  <si>
    <t>Otlučení cementových omítek vnějších ploch s vyškrabáním spar zdiva a s očištěním povrchu, v rozsahu přes 80 do 100 %</t>
  </si>
  <si>
    <t>-1942741925</t>
  </si>
  <si>
    <t>https://podminky.urs.cz/item/CS_URS_2025_01/978036191</t>
  </si>
  <si>
    <t>40</t>
  </si>
  <si>
    <t>741375801</t>
  </si>
  <si>
    <t>Demontáž svítidel se zachováním funkčnosti průmyslových výbojkových přisazených 1 zdroj</t>
  </si>
  <si>
    <t>1909283642</t>
  </si>
  <si>
    <t>https://podminky.urs.cz/item/CS_URS_2025_01/741375801</t>
  </si>
  <si>
    <t>41</t>
  </si>
  <si>
    <t>741375821</t>
  </si>
  <si>
    <t>Demontáž svítidel se zachováním funkčnosti průmyslových výbojkových venkovních na výložníku do 3 m</t>
  </si>
  <si>
    <t>1447245146</t>
  </si>
  <si>
    <t>https://podminky.urs.cz/item/CS_URS_2025_01/741375821</t>
  </si>
  <si>
    <t>42</t>
  </si>
  <si>
    <t>762331911</t>
  </si>
  <si>
    <t>Vyřezání části střešní vazby vázané konstrukce krovů průřezové plochy řeziva do 120 cm2, délky vyřezané části krovového prvku do 3 m</t>
  </si>
  <si>
    <t>1156632556</t>
  </si>
  <si>
    <t>https://podminky.urs.cz/item/CS_URS_2025_01/762331911</t>
  </si>
  <si>
    <t>"viz PŮDORYS PŮDA, KROV - STÁVAJÍCÍ STAV + ŘEZY A-A a B-B - STÁVAJÍCÍC STAV + TECHNICKÁ ZPRÁVA"</t>
  </si>
  <si>
    <t xml:space="preserve">"všechny výměny u komínu  - poškozeno při zatékání"</t>
  </si>
  <si>
    <t>1,15*2+1*2+2*2+1,2*2+0,8*2</t>
  </si>
  <si>
    <t>43</t>
  </si>
  <si>
    <t>762341811</t>
  </si>
  <si>
    <t>Demontáž bednění a laťování bednění střech rovných, obloukových, sklonu do 60° se všemi nadstřešními konstrukcemi z prken hrubých, hoblovaných tl. do 32 mm</t>
  </si>
  <si>
    <t>82447694</t>
  </si>
  <si>
    <t>https://podminky.urs.cz/item/CS_URS_2025_01/762341811</t>
  </si>
  <si>
    <t>"stříška u vstupu do bytu č.1"</t>
  </si>
  <si>
    <t>1,50*2,15</t>
  </si>
  <si>
    <t>44</t>
  </si>
  <si>
    <t>762711810</t>
  </si>
  <si>
    <t>Demontáž prostorových vázaných konstrukcí z řeziva hraněného nebo polohraněného průřezové plochy do 120 cm2</t>
  </si>
  <si>
    <t>-58896557</t>
  </si>
  <si>
    <t>https://podminky.urs.cz/item/CS_URS_2025_01/762711810</t>
  </si>
  <si>
    <t>"přístřešek vstupu do bytu č.1"</t>
  </si>
  <si>
    <t>2,70*2+2,50*2+1,40*2+1,1*2+1,50*2+2,10*2</t>
  </si>
  <si>
    <t>9-05</t>
  </si>
  <si>
    <t>Odvoz sutě a skládkovné</t>
  </si>
  <si>
    <t>45</t>
  </si>
  <si>
    <t>997013501</t>
  </si>
  <si>
    <t>Odvoz suti a vybouraných hmot na skládku nebo meziskládku se složením, na vzdálenost do 1 km</t>
  </si>
  <si>
    <t>-1841452456</t>
  </si>
  <si>
    <t>https://podminky.urs.cz/item/CS_URS_2025_01/997013501</t>
  </si>
  <si>
    <t>46</t>
  </si>
  <si>
    <t>997013509</t>
  </si>
  <si>
    <t>Odvoz suti a vybouraných hmot na skládku nebo meziskládku se složením, na vzdálenost Příplatek k ceně za každý další započatý 1 km přes 1 km</t>
  </si>
  <si>
    <t>1938663079</t>
  </si>
  <si>
    <t>https://podminky.urs.cz/item/CS_URS_2025_01/997013509</t>
  </si>
  <si>
    <t>"do 20 km"</t>
  </si>
  <si>
    <t>173,616*(20-1)</t>
  </si>
  <si>
    <t>47</t>
  </si>
  <si>
    <t>997013812</t>
  </si>
  <si>
    <t>Poplatek za uložení stavebního odpadu na skládce (skládkovné) z materiálů na bázi sádry zatříděného do Katalogu odpadů pod kódem 17 08 02</t>
  </si>
  <si>
    <t>-717394620</t>
  </si>
  <si>
    <t>https://podminky.urs.cz/item/CS_URS_2025_01/997013812</t>
  </si>
  <si>
    <t>48</t>
  </si>
  <si>
    <t>997013814</t>
  </si>
  <si>
    <t>Poplatek za uložení stavebního odpadu na skládce (skládkovné) z izolačních materiálů zatříděného do Katalogu odpadů pod kódem 17 06 04</t>
  </si>
  <si>
    <t>-388823136</t>
  </si>
  <si>
    <t>https://podminky.urs.cz/item/CS_URS_2025_01/997013814</t>
  </si>
  <si>
    <t>49</t>
  </si>
  <si>
    <t>997013861</t>
  </si>
  <si>
    <t>Poplatek za uložení stavebního odpadu na recyklační skládce (skládkovné) z prostého betonu zatříděného do Katalogu odpadů pod kódem 17 01 01</t>
  </si>
  <si>
    <t>387754079</t>
  </si>
  <si>
    <t>https://podminky.urs.cz/item/CS_URS_2025_01/997013861</t>
  </si>
  <si>
    <t>50</t>
  </si>
  <si>
    <t>997013862</t>
  </si>
  <si>
    <t>Poplatek za uložení stavebního odpadu na recyklační skládce (skládkovné) z armovaného betonu zatříděného do Katalogu odpadů pod kódem 17 01 01</t>
  </si>
  <si>
    <t>-1240365043</t>
  </si>
  <si>
    <t>https://podminky.urs.cz/item/CS_URS_2025_01/997013862</t>
  </si>
  <si>
    <t>51</t>
  </si>
  <si>
    <t>997013863</t>
  </si>
  <si>
    <t>Poplatek za uložení stavebního odpadu na recyklační skládce (skládkovné) cihelného zatříděného do Katalogu odpadů pod kódem 17 01 02</t>
  </si>
  <si>
    <t>-1298437250</t>
  </si>
  <si>
    <t>https://podminky.urs.cz/item/CS_URS_2025_01/997013863</t>
  </si>
  <si>
    <t>52</t>
  </si>
  <si>
    <t>997013867</t>
  </si>
  <si>
    <t>Poplatek za uložení stavebního odpadu na recyklační skládce (skládkovné) z tašek a keramických výrobků zatříděného do Katalogu odpadů pod kódem 17 01 03</t>
  </si>
  <si>
    <t>-28093531</t>
  </si>
  <si>
    <t>https://podminky.urs.cz/item/CS_URS_2025_01/997013867</t>
  </si>
  <si>
    <t>53</t>
  </si>
  <si>
    <t>997013871</t>
  </si>
  <si>
    <t>Poplatek za uložení stavebního odpadu na recyklační skládce (skládkovné) směsného stavebního a demoličního zatříděného do Katalogu odpadů pod kódem 17 09 04</t>
  </si>
  <si>
    <t>-1222783294</t>
  </si>
  <si>
    <t>https://podminky.urs.cz/item/CS_URS_2025_01/997013871</t>
  </si>
  <si>
    <t>9-06</t>
  </si>
  <si>
    <t>Ostatní práce a lešení</t>
  </si>
  <si>
    <t>54</t>
  </si>
  <si>
    <t>319231213</t>
  </si>
  <si>
    <t>Dodatečná izolace zdiva podřezáním řetězovou pilou zdiva cihelného, tloušťky přes 300 do 600 mm</t>
  </si>
  <si>
    <t>389418004</t>
  </si>
  <si>
    <t>https://podminky.urs.cz/item/CS_URS_2025_01/319231213</t>
  </si>
  <si>
    <t>"obvod 1.NP"</t>
  </si>
  <si>
    <t>65,38*0,60</t>
  </si>
  <si>
    <t>"odpočet venkovních dveřních otvorů"</t>
  </si>
  <si>
    <t>-0,90*0,60</t>
  </si>
  <si>
    <t>-1,65*0,60</t>
  </si>
  <si>
    <t>55</t>
  </si>
  <si>
    <t>941111121</t>
  </si>
  <si>
    <t>Lešení řadové trubkové lehké pracovní s podlahami s provozním zatížením tř. 3 do 200 kg/m2 šířky tř. W09 od 0,9 do 1,2 m, výšky výšky do 10 m montáž</t>
  </si>
  <si>
    <t>-1538558415</t>
  </si>
  <si>
    <t>https://podminky.urs.cz/item/CS_URS_2025_01/941111121</t>
  </si>
  <si>
    <t>"pro otlučení stávající omítky"</t>
  </si>
  <si>
    <t>(19,35*2+15,30*2)*7,92</t>
  </si>
  <si>
    <t>56</t>
  </si>
  <si>
    <t>941111221</t>
  </si>
  <si>
    <t>Lešení řadové trubkové lehké pracovní s podlahami s provozním zatížením tř. 3 do 200 kg/m2 šířky tř. W09 od 0,9 do 1,2 m, výšky výšky do 10 m příplatek k ceně za každý den použití</t>
  </si>
  <si>
    <t>-1710905736</t>
  </si>
  <si>
    <t>https://podminky.urs.cz/item/CS_URS_2025_01/941111221</t>
  </si>
  <si>
    <t>"pro otlučení stávající omítky - předpoklad 30 dní"</t>
  </si>
  <si>
    <t>(19,35*2+15,30*2)*7,92*30</t>
  </si>
  <si>
    <t>998</t>
  </si>
  <si>
    <t>Přesun hmot</t>
  </si>
  <si>
    <t>57</t>
  </si>
  <si>
    <t>998011003</t>
  </si>
  <si>
    <t>Přesun hmot pro budovy občanské výstavby, bydlení, výrobu a služby s nosnou svislou konstrukcí zděnou z cihel, tvárnic nebo kamene vodorovná dopravní vzdálenost do 100 m základní pro budovy výšky přes 12 do 24 m</t>
  </si>
  <si>
    <t>-779292190</t>
  </si>
  <si>
    <t>https://podminky.urs.cz/item/CS_URS_2025_01/998011003</t>
  </si>
  <si>
    <t>02 - SO 02 - Stavební práce</t>
  </si>
  <si>
    <t xml:space="preserve">    1 - Zemní práce</t>
  </si>
  <si>
    <t xml:space="preserve">      1-01 - Zemní práce okolo domu a pro novou skladbu podlahy</t>
  </si>
  <si>
    <t xml:space="preserve">    2 - Zakládání</t>
  </si>
  <si>
    <t xml:space="preserve">      2-01 - Podkladní betonová mazanina - 1.NP</t>
  </si>
  <si>
    <t xml:space="preserve">      2-02 - Drenážní trativod okolo obvodu domu</t>
  </si>
  <si>
    <t xml:space="preserve">      3-01 - Nové příčky a zazdívky - 1.NP</t>
  </si>
  <si>
    <t xml:space="preserve">      3-02 - Zazdívka otvoru - 2.NP</t>
  </si>
  <si>
    <t xml:space="preserve">    4 - Vodorovné konstrukce</t>
  </si>
  <si>
    <t xml:space="preserve">    6 - Úpravy povrchů, podlahy a osazování výplní</t>
  </si>
  <si>
    <t xml:space="preserve">      6-01 - Oprava stávajících omítek a nové omítky zdiva - 1.NP</t>
  </si>
  <si>
    <t xml:space="preserve">      6-02 - Betonová mazanina podlahy - 1.NP</t>
  </si>
  <si>
    <t xml:space="preserve">      6-03 - Venkovní zateplená omítka domu</t>
  </si>
  <si>
    <t xml:space="preserve">      6-04 - Nová omítka zdiva - 2.NP</t>
  </si>
  <si>
    <t xml:space="preserve">      9-01 - Lešení a ostatní práce</t>
  </si>
  <si>
    <t>PSV - Práce a dodávky PSV</t>
  </si>
  <si>
    <t xml:space="preserve">    711 - Izolace proti vodě, vlhkosti a plynům</t>
  </si>
  <si>
    <t xml:space="preserve">      711-01 - Hydroizolace podlahy - 1.NP</t>
  </si>
  <si>
    <t xml:space="preserve">    713 - Izolace tepelné</t>
  </si>
  <si>
    <t xml:space="preserve">      713-01 - Zateplení podlahové konstrukce - 1.NP</t>
  </si>
  <si>
    <t xml:space="preserve">      713-02 - Zateplení části základového zdiva a soklu domu</t>
  </si>
  <si>
    <t xml:space="preserve">    761 - Konstrukce prosvětlovací</t>
  </si>
  <si>
    <t xml:space="preserve">      761-01 - Nové prosklené okenní otvory v m.č. 1.1 a 1.2 - 1.NP</t>
  </si>
  <si>
    <t xml:space="preserve">    762 - Konstrukce tesařské</t>
  </si>
  <si>
    <t xml:space="preserve">      762-01 - Doplnění střešní vazby</t>
  </si>
  <si>
    <t xml:space="preserve">    763 - Konstrukce suché výstavby</t>
  </si>
  <si>
    <t xml:space="preserve">      763-01 - SDK zateplený podhled - 1.NP</t>
  </si>
  <si>
    <t xml:space="preserve">      763-02 - SDK zateplený podhled - 2.NP</t>
  </si>
  <si>
    <t xml:space="preserve">    764 - Konstrukce klempířské</t>
  </si>
  <si>
    <t xml:space="preserve">      764-01 - Hliníkový plech</t>
  </si>
  <si>
    <t xml:space="preserve">    766 - Konstrukce truhlářské</t>
  </si>
  <si>
    <t xml:space="preserve">      766-01 - Nové okno v m.č. 0.3; 1.13 a na půdě</t>
  </si>
  <si>
    <t xml:space="preserve">      766-02 - Osazení a úprava stávajících dveřních kříde, nové zárubně, nové dveře - 1.NP</t>
  </si>
  <si>
    <t xml:space="preserve">      766-03 - Nová zárubeň a nové dveře - 2.NP</t>
  </si>
  <si>
    <t xml:space="preserve">      766-04 - Kuchyňská linka</t>
  </si>
  <si>
    <t xml:space="preserve">    767 - Konstrukce zámečnické</t>
  </si>
  <si>
    <t xml:space="preserve">      767-01 - Stříšky nad vstupními dveřmi</t>
  </si>
  <si>
    <t xml:space="preserve">    771 - Podlahy z dlaždic</t>
  </si>
  <si>
    <t xml:space="preserve">      771-01 - Keramická dlažba - Společné a ostatní prostory</t>
  </si>
  <si>
    <t xml:space="preserve">      771-02 - Keramická dlažba - Klubovna SDH</t>
  </si>
  <si>
    <t xml:space="preserve">      771-03 - Keramická dlažba - Byt č.1</t>
  </si>
  <si>
    <t xml:space="preserve">    775 - Podlahy skládané</t>
  </si>
  <si>
    <t xml:space="preserve">      775-01 - Podlaha laminátová - Byt č.1</t>
  </si>
  <si>
    <t xml:space="preserve">    781 - Dokončovací práce - obklady</t>
  </si>
  <si>
    <t xml:space="preserve">      781-01 - Keramické obklady - 1.NP</t>
  </si>
  <si>
    <t xml:space="preserve">      781-02 - Keramické obklady - 2.NP</t>
  </si>
  <si>
    <t xml:space="preserve">    783 - Dokončovací práce - nátěry</t>
  </si>
  <si>
    <t xml:space="preserve">      783-01 - Nátěr střešní krytiny</t>
  </si>
  <si>
    <t xml:space="preserve">    784 - Dokončovací práce - malby a tapety</t>
  </si>
  <si>
    <t xml:space="preserve">      784-01 - Malby - 1.NP</t>
  </si>
  <si>
    <t xml:space="preserve">      784-02 - Malby - 2.NP</t>
  </si>
  <si>
    <t>Zemní práce</t>
  </si>
  <si>
    <t>1-01</t>
  </si>
  <si>
    <t>Zemní práce okolo domu a pro novou skladbu podlahy</t>
  </si>
  <si>
    <t>122211101</t>
  </si>
  <si>
    <t>Odkopávky a prokopávky ručně zapažené i nezapažené v hornině třídy těžitelnosti I skupiny 3</t>
  </si>
  <si>
    <t>-552411071</t>
  </si>
  <si>
    <t>https://podminky.urs.cz/item/CS_URS_2025_01/122211101</t>
  </si>
  <si>
    <t>"odkopání kolem obvodu domu pro vložení zateplené soklu a základového zdiva"</t>
  </si>
  <si>
    <t>40,082</t>
  </si>
  <si>
    <t>139001101</t>
  </si>
  <si>
    <t>Příplatek k cenám hloubených vykopávek za ztížení vykopávky v blízkosti podzemního vedení nebo výbušnin pro jakoukoliv třídu horniny</t>
  </si>
  <si>
    <t>1263093633</t>
  </si>
  <si>
    <t>https://podminky.urs.cz/item/CS_URS_2025_01/139001101</t>
  </si>
  <si>
    <t>"předpoklad - voda, kanalizace, septik"</t>
  </si>
  <si>
    <t>139711111</t>
  </si>
  <si>
    <t>Vykopávka v uzavřených prostorech ručně v hornině třídy těžitelnosti I skupiny 1 až 3</t>
  </si>
  <si>
    <t>1222947789</t>
  </si>
  <si>
    <t>https://podminky.urs.cz/item/CS_URS_2025_01/139711111</t>
  </si>
  <si>
    <t>"pro novou skladbu podlahové konstrukce - odkopání stávající zeminy"</t>
  </si>
  <si>
    <t>20,904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</si>
  <si>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</si>
  <si>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</si>
  <si>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-136631039</t>
  </si>
  <si>
    <t>https://podminky.urs.cz/item/CS_URS_2025_01/162751117</t>
  </si>
  <si>
    <t>40,082+20,904-28,87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</si>
  <si>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</si>
  <si>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</si>
  <si>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2065886549</t>
  </si>
  <si>
    <t>https://podminky.urs.cz/item/CS_URS_2025_01/162751119</t>
  </si>
  <si>
    <t>32,116*(20-10)</t>
  </si>
  <si>
    <t>171152501</t>
  </si>
  <si>
    <t>Zhutnění podloží pod násypy z rostlé horniny třídy těžitelnosti I a II, skupiny 1 až 4 z hornin soudružných a nesoudržných</t>
  </si>
  <si>
    <t>-1241361316</t>
  </si>
  <si>
    <t>https://podminky.urs.cz/item/CS_URS_2025_01/171152501</t>
  </si>
  <si>
    <t>171201231</t>
  </si>
  <si>
    <t>Poplatek za uložení stavebního odpadu na recyklační skládce (skládkovné) zeminy a kamení zatříděného do Katalogu odpadů pod kódem 17 05 04</t>
  </si>
  <si>
    <t>219365869</t>
  </si>
  <si>
    <t>https://podminky.urs.cz/item/CS_URS_2025_01/171201231</t>
  </si>
  <si>
    <t>"koeficient 1,6 m3/t</t>
  </si>
  <si>
    <t>32,116*1,6</t>
  </si>
  <si>
    <t>171251201</t>
  </si>
  <si>
    <t>Uložení sypaniny na skládky nebo meziskládky bez hutnění s upravením uložené sypaniny do předepsaného tvaru</t>
  </si>
  <si>
    <t>-1622882257</t>
  </si>
  <si>
    <t>https://podminky.urs.cz/item/CS_URS_2025_01/171251201</t>
  </si>
  <si>
    <t>174111101</t>
  </si>
  <si>
    <t>Zásyp sypaninou z jakékoliv horniny ručně s uložením výkopku ve vrstvách se zhutněním jam, šachet, rýh nebo kolem objektů v těchto vykopávkách</t>
  </si>
  <si>
    <t>-968631082</t>
  </si>
  <si>
    <t>https://podminky.urs.cz/item/CS_URS_2025_01/174111101</t>
  </si>
  <si>
    <t>"předpoklad"</t>
  </si>
  <si>
    <t>28,87</t>
  </si>
  <si>
    <t>Zakládání</t>
  </si>
  <si>
    <t>2-01</t>
  </si>
  <si>
    <t>Podkladní betonová mazanina - 1.NP</t>
  </si>
  <si>
    <t>271542211</t>
  </si>
  <si>
    <t>Podsyp pod základové konstrukce se zhutněním a urovnáním povrchu ze štěrkodrtě netříděné</t>
  </si>
  <si>
    <t>1465968359</t>
  </si>
  <si>
    <t>https://podminky.urs.cz/item/CS_URS_2025_01/271542211</t>
  </si>
  <si>
    <t>"viz PŮDORYS 1.NP - STÁVAJÍCÍ a NOVÝ STAV + ŘEZY A-A a B-B - STÁVAJÍCÍ a NOVÝ STAV + TECHNICKÁ ZPRÁVA"</t>
  </si>
  <si>
    <t>"Společné a ostatní prostory"</t>
  </si>
  <si>
    <t>16,78</t>
  </si>
  <si>
    <t>49,68</t>
  </si>
  <si>
    <t>"m.č. 1.6 - Kuchyň (nové m.č. 1.8-1.11)"</t>
  </si>
  <si>
    <t>"m.č. 1.08 -Technická místnost (nová m.č. 1.12 - Chodba)"</t>
  </si>
  <si>
    <t>"m.č. 1.09 - Zádveří (nová m.č. 1.13 - Pokoj)"</t>
  </si>
  <si>
    <t>"m.č. 1.10 - Domácí sklad (nová m.č. 1.14 - Chodba)"</t>
  </si>
  <si>
    <t>"m.č. 1.11 - Koupelna s WC (nová m.č. 1.15 - Koupelna s WC)"</t>
  </si>
  <si>
    <t>"m.č. 1.12 - Kuchyň (nová m.č. 1.16 - Kuchyň)"</t>
  </si>
  <si>
    <t>"m.č. 1.13 - Spíž (nová m.č. 1.17 - Spíž)"</t>
  </si>
  <si>
    <t>"m.č. 1.14 - Spíž (nová m.č. 1.18 - Spíž)"</t>
  </si>
  <si>
    <t>"m.č. 1.15 - Obývací pokoj (nová m.č. 1.19 - Obývací pokoj)"</t>
  </si>
  <si>
    <t>"m.č. 1.16 (nová m.č. 1.20 - Ložnice)"</t>
  </si>
  <si>
    <t>"odpočet plochy 1.PP"</t>
  </si>
  <si>
    <t>-15,64</t>
  </si>
  <si>
    <t>"podsyp pod novou základovou desku v tl. 10 cm na rostlý terén"</t>
  </si>
  <si>
    <t>177,89*0,10</t>
  </si>
  <si>
    <t>273321511</t>
  </si>
  <si>
    <t>Základy z betonu železového (bez výztuže) desky z betonu bez zvláštních nároků na prostředí tř. C 25/30</t>
  </si>
  <si>
    <t>-1958588664</t>
  </si>
  <si>
    <t>https://podminky.urs.cz/item/CS_URS_2025_01/273321511</t>
  </si>
  <si>
    <t>"základová deska (podkladní betonová mazanina) v tl. 15 cm na podsyp ze štěrkodrtě - viz podsyp pod základové konstrukce"</t>
  </si>
  <si>
    <t>177,89*0,15</t>
  </si>
  <si>
    <t>273325914</t>
  </si>
  <si>
    <t>Základy z betonu železového (bez výztuže) desky Příplatek k cenám za úpravu povrchů desek strojním hlazením</t>
  </si>
  <si>
    <t>875132936</t>
  </si>
  <si>
    <t>https://podminky.urs.cz/item/CS_URS_2025_01/273325914</t>
  </si>
  <si>
    <t>273362021</t>
  </si>
  <si>
    <t>Výztuž základů desek ze svařovaných sítí z drátů typu KARI</t>
  </si>
  <si>
    <t>-1824871463</t>
  </si>
  <si>
    <t>https://podminky.urs.cz/item/CS_URS_2025_01/273362021</t>
  </si>
  <si>
    <t>"KARI síť 100/100/6 mm"</t>
  </si>
  <si>
    <t>177,89/6*26,64/1000*1,3</t>
  </si>
  <si>
    <t>2-02</t>
  </si>
  <si>
    <t>Drenážní trativod okolo obvodu domu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</si>
  <si>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</si>
  <si>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</si>
  <si>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675824553</t>
  </si>
  <si>
    <t>https://podminky.urs.cz/item/CS_URS_2025_01/211971121</t>
  </si>
  <si>
    <t>"obalení potrubí"</t>
  </si>
  <si>
    <t>73,10*0,35</t>
  </si>
  <si>
    <t>M</t>
  </si>
  <si>
    <t>69311033</t>
  </si>
  <si>
    <t>geotextilie tkaná separační, filtrační, výztužná PP pevnost v tahu 20kN/m</t>
  </si>
  <si>
    <t>1839864193</t>
  </si>
  <si>
    <t>25,585*1,1845 'Přepočtené koeficientem množství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</si>
  <si>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</si>
  <si>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</si>
  <si>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-870399991</t>
  </si>
  <si>
    <t>https://podminky.urs.cz/item/CS_URS_2025_01/212750101</t>
  </si>
  <si>
    <t>Nové příčky a zazdívky - 1.NP</t>
  </si>
  <si>
    <t>310238211</t>
  </si>
  <si>
    <t>Zazdívka otvorů ve zdivu nadzákladovém cihlami pálenými plochy přes 0,25 m2 do 1 m2 na maltu vápenocementovou</t>
  </si>
  <si>
    <t>541330036</t>
  </si>
  <si>
    <t>https://podminky.urs.cz/item/CS_URS_2025_01/310238211</t>
  </si>
  <si>
    <t>"viz PŮDORYS 1.NP - NOVÝ STAV + ŘEZY A-A a B-B - NOVÝ STAV + TECHNICKÁ ZPRÁVA"</t>
  </si>
  <si>
    <t>"Byt č.1 - částečná zazdívka původního venkovního dveřního otvoru do 1.13 (nový okenní otvor)"</t>
  </si>
  <si>
    <t>1,10*0,905*0,60</t>
  </si>
  <si>
    <t>"přizdívka nového otvoru pro dveře do klubovny"</t>
  </si>
  <si>
    <t>1,20*2,10*0,10-1,00*2,05*0,10</t>
  </si>
  <si>
    <t>340239211</t>
  </si>
  <si>
    <t>Zazdívka otvorů v příčkách nebo stěnách cihlami pálenými plnými plochy přes 1 m2 do 4 m2, tloušťky do 100 mm</t>
  </si>
  <si>
    <t>-14750276</t>
  </si>
  <si>
    <t>https://podminky.urs.cz/item/CS_URS_2025_01/340239211</t>
  </si>
  <si>
    <t>"Byt č.1 - zazdívka původního dveřního otvoru mezi m.č 1.12 a 1.13"</t>
  </si>
  <si>
    <t>0,80*2,12</t>
  </si>
  <si>
    <t>342244201</t>
  </si>
  <si>
    <t>Příčky jednoduché z cihel děrovaných broušených na tenkovrstvou maltu, pevnost cihel do P15, tl. příčky 80 mm</t>
  </si>
  <si>
    <t>-1544488415</t>
  </si>
  <si>
    <t>https://podminky.urs.cz/item/CS_URS_2025_01/342244201</t>
  </si>
  <si>
    <t>"Klubovna SDH - nové sociální zázemí klubovny"</t>
  </si>
  <si>
    <t>"m.č. 1.8 - 1.11"</t>
  </si>
  <si>
    <t>(1,55+1,90*2)*3,67</t>
  </si>
  <si>
    <t>"odpočet dveřních otvorů"</t>
  </si>
  <si>
    <t>-0,80*(2,02+0,22)*3</t>
  </si>
  <si>
    <t>342244221</t>
  </si>
  <si>
    <t>Příčky jednoduché z cihel děrovaných broušených na tenkovrstvou maltu, pevnost cihel do P15, tl. příčky 140 mm</t>
  </si>
  <si>
    <t>1631120685</t>
  </si>
  <si>
    <t>https://podminky.urs.cz/item/CS_URS_2025_01/342244221</t>
  </si>
  <si>
    <t>3,80*3,67</t>
  </si>
  <si>
    <t>"odpočet dveřníhootvoru"</t>
  </si>
  <si>
    <t>-0,90*(2,02+0,22)*3</t>
  </si>
  <si>
    <t>342291111</t>
  </si>
  <si>
    <t>Ukotvení příček polyuretanovou pěnou, tl. příčky do 100 mm</t>
  </si>
  <si>
    <t>-150906218</t>
  </si>
  <si>
    <t>https://podminky.urs.cz/item/CS_URS_2025_01/342291111</t>
  </si>
  <si>
    <t>"ukotvení nových příček ke stropní konstrukci"</t>
  </si>
  <si>
    <t>1,55+1,90*2</t>
  </si>
  <si>
    <t>"ukotvení zazdívky dveří ke stávající konstrukci"</t>
  </si>
  <si>
    <t>0,80</t>
  </si>
  <si>
    <t>342291112</t>
  </si>
  <si>
    <t>Ukotvení příček polyuretanovou pěnou, tl. příčky přes 100 mm</t>
  </si>
  <si>
    <t>-333388217</t>
  </si>
  <si>
    <t>https://podminky.urs.cz/item/CS_URS_2025_01/342291112</t>
  </si>
  <si>
    <t>"ukotvení nové příčky ke stropní konstrukci"</t>
  </si>
  <si>
    <t>3,80</t>
  </si>
  <si>
    <t>342291121</t>
  </si>
  <si>
    <t>Ukotvení příček plochými kotvami, do konstrukce cihelné</t>
  </si>
  <si>
    <t>404190952</t>
  </si>
  <si>
    <t>https://podminky.urs.cz/item/CS_URS_2025_01/342291121</t>
  </si>
  <si>
    <t>"ukotvení nových příček ke stávajícímu zdivu"</t>
  </si>
  <si>
    <t>3,67*5</t>
  </si>
  <si>
    <t>"ukotvení zazdívky dveřního otvoru ke stávajícímu zdivu"</t>
  </si>
  <si>
    <t>2,12*2+2,10*2</t>
  </si>
  <si>
    <t>317168011</t>
  </si>
  <si>
    <t>Překlady keramické ploché osazené do maltového lože, výšky překladu 71 mm šířky 115 mm, délky 1000 mm</t>
  </si>
  <si>
    <t>-1335638052</t>
  </si>
  <si>
    <t>https://podminky.urs.cz/item/CS_URS_2025_01/317168011</t>
  </si>
  <si>
    <t>"překlady nad novými dveřními otvory"</t>
  </si>
  <si>
    <t>"m.č. 1.7 - nový vstup do klubovny"</t>
  </si>
  <si>
    <t>317168012</t>
  </si>
  <si>
    <t>Překlady keramické ploché osazené do maltového lože, výšky překladu 71 mm šířky 115 mm, délky 1250 mm</t>
  </si>
  <si>
    <t>535906880</t>
  </si>
  <si>
    <t>https://podminky.urs.cz/item/CS_URS_2025_01/317168012</t>
  </si>
  <si>
    <t>"m.č. 1.6-1.11"</t>
  </si>
  <si>
    <t>3-02</t>
  </si>
  <si>
    <t>Zazdívka otvoru - 2.NP</t>
  </si>
  <si>
    <t>310232075</t>
  </si>
  <si>
    <t>Zazdívka otvorů ve zdivu nadzákladovém děrovanými broušenými cihlami plochy přes 1 m2 do 4 m2 na tenkovrstvou maltu, tl. zdiva 440 mm</t>
  </si>
  <si>
    <t>-769535553</t>
  </si>
  <si>
    <t>https://podminky.urs.cz/item/CS_URS_2025_01/310232075</t>
  </si>
  <si>
    <t>"viz PŮDORYS 2.NP - NOVÝ STAV + ŘEZY A-A a B-B - NOVÝ STAV + TECHNICKÁ ZPRÁVA"</t>
  </si>
  <si>
    <t>"m.č. 2.3 - Technická místnost"</t>
  </si>
  <si>
    <t>0,78*3,45</t>
  </si>
  <si>
    <t>Vodorovné konstrukce</t>
  </si>
  <si>
    <t>Úpravy povrchů, podlahy a osazování výplní</t>
  </si>
  <si>
    <t>6-01</t>
  </si>
  <si>
    <t>Oprava stávajících omítek a nové omítky zdiva - 1.NP</t>
  </si>
  <si>
    <t>612131121</t>
  </si>
  <si>
    <t>Podkladní a spojovací vrstva vnitřních omítaných ploch penetrace disperzní nanášená ručně stěn</t>
  </si>
  <si>
    <t>1655885655</t>
  </si>
  <si>
    <t>https://podminky.urs.cz/item/CS_URS_2025_01/612131121</t>
  </si>
  <si>
    <t>"nové omítky příček"</t>
  </si>
  <si>
    <t>3,80*3,675</t>
  </si>
  <si>
    <t>-0,90*2,25</t>
  </si>
  <si>
    <t>"m.č. 1.8 - WC"</t>
  </si>
  <si>
    <t>(0,90+1,55*2)*3,675</t>
  </si>
  <si>
    <t>-0,80*2,25</t>
  </si>
  <si>
    <t>"m.č. 1.9 - WC"</t>
  </si>
  <si>
    <t>"m.č. 1.10 - Předsíňka WC"</t>
  </si>
  <si>
    <t>(1,90*2+1,15)*3,675</t>
  </si>
  <si>
    <t>-0,80*2,25*3</t>
  </si>
  <si>
    <t>"m.č. 1.11 - Úklid"</t>
  </si>
  <si>
    <t>(1,90+0,90)*3,675</t>
  </si>
  <si>
    <t>"m.č. 1.12 - Přesíňka"</t>
  </si>
  <si>
    <t>0,90*2,13</t>
  </si>
  <si>
    <t>2,50*3,56+(1,00+2,13*2)*0,15</t>
  </si>
  <si>
    <t>-1,00*2,13</t>
  </si>
  <si>
    <t>"m.č. 1.13 - Pokoj"</t>
  </si>
  <si>
    <t>1,10*0,80+1,10*0,40</t>
  </si>
  <si>
    <t>56,996+12,713</t>
  </si>
  <si>
    <t>612142001</t>
  </si>
  <si>
    <t>Pletivo vnitřních ploch v ploše nebo pruzích, na plném podkladu sklovláknité vtlačené do tmelu včetně tmelu stěn</t>
  </si>
  <si>
    <t>598310641</t>
  </si>
  <si>
    <t>https://podminky.urs.cz/item/CS_URS_2025_01/612142001</t>
  </si>
  <si>
    <t>"perlinka na nové keramické překlady"</t>
  </si>
  <si>
    <t>1,25*8</t>
  </si>
  <si>
    <t>"m.č. 1.12 - Předsíňka"</t>
  </si>
  <si>
    <t>2,20*3,40</t>
  </si>
  <si>
    <t>-1,00*2,02+(1,00+2,02*2)*0,15</t>
  </si>
  <si>
    <t>612321111</t>
  </si>
  <si>
    <t>Omítka vápenocementová vnitřních ploch nanášená ručně jednovrstvá, tloušťky do 10 mm hrubá zatřená svislých konstrukcí stěn</t>
  </si>
  <si>
    <t>204106263</t>
  </si>
  <si>
    <t>https://podminky.urs.cz/item/CS_URS_2025_01/612321111</t>
  </si>
  <si>
    <t>"pod nové obklady"</t>
  </si>
  <si>
    <t>(0,90+1,55*2)*1,50</t>
  </si>
  <si>
    <t>-0,80*1,50</t>
  </si>
  <si>
    <t>(1,90*2+1,15)*1,50</t>
  </si>
  <si>
    <t>-0,90*1,50</t>
  </si>
  <si>
    <t>-0,80*1,50*3</t>
  </si>
  <si>
    <t>(1,90+0,90)*1,50</t>
  </si>
  <si>
    <t>612321141</t>
  </si>
  <si>
    <t>Omítka vápenocementová vnitřních ploch nanášená ručně dvouvrstvá, tloušťky jádrové omítky do 10 mm a tloušťky štuku do 3 mm štuková svislých konstrukcí stěn</t>
  </si>
  <si>
    <t>-2064962710</t>
  </si>
  <si>
    <t>https://podminky.urs.cz/item/CS_URS_2025_01/612321141</t>
  </si>
  <si>
    <t>(0,90+1,55*2)*(3,675-1,50)</t>
  </si>
  <si>
    <t>-0,80*(2,25-1,50)</t>
  </si>
  <si>
    <t>(1,90*2+1,15)*(3,675-1,50)</t>
  </si>
  <si>
    <t>-0,90*(2,25-1,50)</t>
  </si>
  <si>
    <t>-0,80*(2,25-1,50)*3</t>
  </si>
  <si>
    <t>(1,90+0,90)*(3,675-1,50)</t>
  </si>
  <si>
    <t>41,921+12,713</t>
  </si>
  <si>
    <t>612325421</t>
  </si>
  <si>
    <t>Oprava vápenocementové omítky vnitřních ploch štukové dvouvrstvé, tl. jádrové omítky do 20 mm a tl. štuku do 3 mm stěn, v rozsahu opravované plochy do 10%</t>
  </si>
  <si>
    <t>-1024829154</t>
  </si>
  <si>
    <t>https://podminky.urs.cz/item/CS_URS_2025_01/612325421</t>
  </si>
  <si>
    <t>"předpokládaná oprava stávajících omítek - bude fakturováno dle skutečnosti!!!"</t>
  </si>
  <si>
    <t>(0,915*2+1,50*2)*3,56</t>
  </si>
  <si>
    <t>-0,60*0,60+(0,60*4)*0,25</t>
  </si>
  <si>
    <t>-0,85*2,13</t>
  </si>
  <si>
    <t>23,60*3,56</t>
  </si>
  <si>
    <t>-0,90*2,13+(0,90+2,13*2)*0,30</t>
  </si>
  <si>
    <t>-1,55*2,13+(1,55+2,13*2)*0,40</t>
  </si>
  <si>
    <t>-1,20*2,13</t>
  </si>
  <si>
    <t>-1,10*3,56*2</t>
  </si>
  <si>
    <t>-0,85*2,13*2</t>
  </si>
  <si>
    <t>(5,45+9,10*2)*3,56+5,45*3,675</t>
  </si>
  <si>
    <t>-1,10*2,25</t>
  </si>
  <si>
    <t>-1,00*2,25</t>
  </si>
  <si>
    <t>-1,10*2,10*4+(1,10+2,10*2)*0,40*4</t>
  </si>
  <si>
    <t>3,45*3,56+(3,80+3,45)*3,675</t>
  </si>
  <si>
    <t>-1,50*2,10+(1,50+2,10*2)*0,40</t>
  </si>
  <si>
    <t>(5,50+1,50)*3,56+(5,50+1,50)*3,675</t>
  </si>
  <si>
    <t>-1,10*2,25*2</t>
  </si>
  <si>
    <t>0,90*3,56</t>
  </si>
  <si>
    <t>(0,90+1,55)*3,56</t>
  </si>
  <si>
    <t>1,15*3,56</t>
  </si>
  <si>
    <t>1,90*3,675+0,90*3,56</t>
  </si>
  <si>
    <t>"m.č. 1.12 - Předsíň"</t>
  </si>
  <si>
    <t>(2,50*2+2,60*2)*3,56-0,90*2,13</t>
  </si>
  <si>
    <t>-0,90*2,13</t>
  </si>
  <si>
    <t>-1,10*2,10+(1,10+2,10*2)*0,40</t>
  </si>
  <si>
    <t>(2,50*2+3,20*2)*3,56-1,10*0,80-0,90*2,13</t>
  </si>
  <si>
    <t>"m.č. 1.14 - Chodba"</t>
  </si>
  <si>
    <t>(2,80+1,55)*3,56+(2,80+1,55)*3,675</t>
  </si>
  <si>
    <t>-0,70*2,25</t>
  </si>
  <si>
    <t>-1,25*2,13+0,55+0,625*2,13*2+1,00*2,13-0,90*2,13</t>
  </si>
  <si>
    <t>"m.č. 1.15 - Koupelna s WC"</t>
  </si>
  <si>
    <t>2,55*3,56+(2,55+1,55*2)*3,675</t>
  </si>
  <si>
    <t>"m.č. 1.16 - Kuchyň"</t>
  </si>
  <si>
    <t>(4,65+1,75)*3,56+(3,75+5,45)*3,675</t>
  </si>
  <si>
    <t>-0,90*2,25*2</t>
  </si>
  <si>
    <t>-1,50*2,13+0,39+2,05*2,13-1,20*2,13</t>
  </si>
  <si>
    <t>"m.č. 1.17 - Spíž"</t>
  </si>
  <si>
    <t>1,025*3,56</t>
  </si>
  <si>
    <t>(1,025+0,95)*3,56</t>
  </si>
  <si>
    <t>"m.č. 1.19 - Obývací pokoj"</t>
  </si>
  <si>
    <t>(5,25+5,35)*3,56+5,45*3,675*2</t>
  </si>
  <si>
    <t>-1,10*2,10*2+(1,10+2,10*2)*0,40*2</t>
  </si>
  <si>
    <t>"m.č. 1.20 - Ložnice"</t>
  </si>
  <si>
    <t>(3,75*2+5,45)*3,56+5,45*3,675</t>
  </si>
  <si>
    <t>97,778+201,414+322,439</t>
  </si>
  <si>
    <t>622143003</t>
  </si>
  <si>
    <t>Montáž omítkových profilů plastových, pozinkovaných nebo dřevěných upevněných vtlačením do podkladní vrstvy nebo přibitím rohových s tkaninou</t>
  </si>
  <si>
    <t>579622978</t>
  </si>
  <si>
    <t>https://podminky.urs.cz/item/CS_URS_2025_01/622143003</t>
  </si>
  <si>
    <t>"přiznané rohy zdiva nebo vnitřního zateplení"</t>
  </si>
  <si>
    <t>2,02*2+1,00</t>
  </si>
  <si>
    <t>1,10</t>
  </si>
  <si>
    <t>2,13*6+1,25</t>
  </si>
  <si>
    <t>55343020</t>
  </si>
  <si>
    <t>profil rohový Pz s ostrou hlavou pro vnitřní omítky tl 12mm</t>
  </si>
  <si>
    <t>-850062461</t>
  </si>
  <si>
    <t>20,17*1,05 'Přepočtené koeficientem množství</t>
  </si>
  <si>
    <t>713131141</t>
  </si>
  <si>
    <t>Montáž tepelné izolace stěn rohožemi, pásy, deskami, dílci, bloky (izolační materiál ve specifikaci) lepením celoplošně bez mechanického kotvení</t>
  </si>
  <si>
    <t>872591039</t>
  </si>
  <si>
    <t>https://podminky.urs.cz/item/CS_URS_2025_01/713131141</t>
  </si>
  <si>
    <t>"předpoklad akustická izolace mezi bytem č.1 a společným prostorem chodbou"</t>
  </si>
  <si>
    <t>-1,00*2,02</t>
  </si>
  <si>
    <t>63166918</t>
  </si>
  <si>
    <t>deska akustická a tepelně izolační ze skelných vláken tl 140mm</t>
  </si>
  <si>
    <t>-549372800</t>
  </si>
  <si>
    <t>5,46*1,02 'Přepočtené koeficientem množství</t>
  </si>
  <si>
    <t>629991011</t>
  </si>
  <si>
    <t>Zakrytí vnějších ploch před znečištěním včetně pozdějšího odkrytí výplní otvorů a svislých ploch fólií přilepenou lepící páskou</t>
  </si>
  <si>
    <t>-501620620</t>
  </si>
  <si>
    <t>https://podminky.urs.cz/item/CS_URS_2025_01/629991011</t>
  </si>
  <si>
    <t>"zakrytí stávajících a nových výplní venkovních otvorů"</t>
  </si>
  <si>
    <t>0,90*2,00</t>
  </si>
  <si>
    <t>1,65*2,60</t>
  </si>
  <si>
    <t>1,10*2,10*11</t>
  </si>
  <si>
    <t>1,50*2,10</t>
  </si>
  <si>
    <t>6-02</t>
  </si>
  <si>
    <t>Betonová mazanina podlahy - 1.NP</t>
  </si>
  <si>
    <t>631311115</t>
  </si>
  <si>
    <t>Mazanina z betonu prostého bez zvýšených nároků na prostředí tl. přes 50 do 80 mm tř. C 20/25</t>
  </si>
  <si>
    <t>762364467</t>
  </si>
  <si>
    <t>https://podminky.urs.cz/item/CS_URS_2025_01/631311115</t>
  </si>
  <si>
    <t>"pro skladbu keramická dlažba - tl. betonové mazaniny 55 mm"</t>
  </si>
  <si>
    <t>1,88*0,055</t>
  </si>
  <si>
    <t>16,65*0,055</t>
  </si>
  <si>
    <t>49,70*0,055</t>
  </si>
  <si>
    <t>13,10*0,055</t>
  </si>
  <si>
    <t>8,63*0,055</t>
  </si>
  <si>
    <t>1,39*0,055</t>
  </si>
  <si>
    <t>2,56*0,055</t>
  </si>
  <si>
    <t>1,71*0,055</t>
  </si>
  <si>
    <t>6,60*0,055</t>
  </si>
  <si>
    <t>8,00*0,055</t>
  </si>
  <si>
    <t>5,12*0,055</t>
  </si>
  <si>
    <t>3,95*0,055</t>
  </si>
  <si>
    <t>"pro skladbu plovoucí laminátová podlaha - tl. betonové mazaniny 61 mm"</t>
  </si>
  <si>
    <t>19,69*0,061</t>
  </si>
  <si>
    <t>1,01*0,061</t>
  </si>
  <si>
    <t>28,86*0,061</t>
  </si>
  <si>
    <t>19,75*0,061</t>
  </si>
  <si>
    <t>6,741+4,29</t>
  </si>
  <si>
    <t>631319011</t>
  </si>
  <si>
    <t>Příplatek k cenám mazanin za úpravu povrchu mazaniny přehlazením, mazanina tl. přes 50 do 80 mm</t>
  </si>
  <si>
    <t>-2027885513</t>
  </si>
  <si>
    <t>https://podminky.urs.cz/item/CS_URS_2025_01/631319011</t>
  </si>
  <si>
    <t>631319171</t>
  </si>
  <si>
    <t>Příplatek k cenám mazanin za stržení povrchu spodní vrstvy mazaniny latí před vložením výztuže nebo pletiva pro tl. obou vrstev mazaniny přes 50 do 80 mm</t>
  </si>
  <si>
    <t>315860045</t>
  </si>
  <si>
    <t>https://podminky.urs.cz/item/CS_URS_2025_01/631319171</t>
  </si>
  <si>
    <t>631319195</t>
  </si>
  <si>
    <t>Příplatek k cenám mazanin za malou plochu do 5 m2 jednotlivě, mazanina tl. přes 50 do 80 mm</t>
  </si>
  <si>
    <t>-1096169146</t>
  </si>
  <si>
    <t>https://podminky.urs.cz/item/CS_URS_2025_01/631319195</t>
  </si>
  <si>
    <t>631351101</t>
  </si>
  <si>
    <t>Bednění v podlahách rýh a hran zřízení</t>
  </si>
  <si>
    <t>-556404920</t>
  </si>
  <si>
    <t>https://podminky.urs.cz/item/CS_URS_2025_01/631351101</t>
  </si>
  <si>
    <t>"mezi výškové přechody mazanin"</t>
  </si>
  <si>
    <t>0,90*0,061*2</t>
  </si>
  <si>
    <t>631351102</t>
  </si>
  <si>
    <t>Bednění v podlahách rýh a hran odstranění</t>
  </si>
  <si>
    <t>-1216403351</t>
  </si>
  <si>
    <t>https://podminky.urs.cz/item/CS_URS_2025_01/631351102</t>
  </si>
  <si>
    <t>631362021</t>
  </si>
  <si>
    <t>Výztuž mazanin ze svařovaných sítí z drátů typu KARI</t>
  </si>
  <si>
    <t>433702064</t>
  </si>
  <si>
    <t>https://podminky.urs.cz/item/CS_URS_2025_01/631362021</t>
  </si>
  <si>
    <t>192,88/6*26,64/1000*1,3</t>
  </si>
  <si>
    <t>6-03</t>
  </si>
  <si>
    <t>Venkovní zateplená omítka domu</t>
  </si>
  <si>
    <t>622635001</t>
  </si>
  <si>
    <t>Oprava spárování cihelného zdiva cementovou maltou včetně vysekání a vyčištění spár stěn, v rozsahu opravované plochy do 10 %</t>
  </si>
  <si>
    <t>2141207457</t>
  </si>
  <si>
    <t>https://podminky.urs.cz/item/CS_URS_2025_01/622635001</t>
  </si>
  <si>
    <t>"předpokládaná plocha"</t>
  </si>
  <si>
    <t>587,863</t>
  </si>
  <si>
    <t>622131121</t>
  </si>
  <si>
    <t>Podkladní a spojovací vrstva vnějších omítaných ploch penetrace nanášená ručně stěn</t>
  </si>
  <si>
    <t>-143789511</t>
  </si>
  <si>
    <t>https://podminky.urs.cz/item/CS_URS_2025_01/622131121</t>
  </si>
  <si>
    <t>"viz PŮDORYSY 1.NP a 2.NP - NOVÝ STAV + ŘEZY A-A a B-B - NOVÝ STAV + TECHNICKÁ ZPRÁVA + VÝKRESY POHLEDŮ"</t>
  </si>
  <si>
    <t>"penetrace pod zateplovací systém"</t>
  </si>
  <si>
    <t>19,05*8,21+(5,65+2,30+13,40)*7,51+151,89+153,06</t>
  </si>
  <si>
    <t>"odpočet vnějších výplní otvorů"</t>
  </si>
  <si>
    <t>-1,10*2,10*(11+13)</t>
  </si>
  <si>
    <t>-1,50*2,10*(1+1)</t>
  </si>
  <si>
    <t>-0,60*0,60*2</t>
  </si>
  <si>
    <t>-0,60*0,90*2</t>
  </si>
  <si>
    <t>-0,90*2,00</t>
  </si>
  <si>
    <t>-1,65*2,60</t>
  </si>
  <si>
    <t>"penetrace pod omítku - odměřeno z výkresů pohledů"</t>
  </si>
  <si>
    <t>177,54+157,54+159,54+164,57</t>
  </si>
  <si>
    <t>"odpočet vnějších výplní otvorů, přípočet ostění a nadpraží"</t>
  </si>
  <si>
    <t>-1,10*2,10*(11+13)+(1,10+2,10*2)*0,32*(11+13)</t>
  </si>
  <si>
    <t>-1,50*2,10*(1+1)+(1,50+2,10*2)*0,32*(1+1)</t>
  </si>
  <si>
    <t>-0,60*0,60*2+(0,60*3)*0,30*2</t>
  </si>
  <si>
    <t>-0,60*0,90*2+(0,60+0,90*2)*0,30*2</t>
  </si>
  <si>
    <t>-0,90*2,00+(0,90+2,00*2)*0,150</t>
  </si>
  <si>
    <t>-1,65*2,60+(1,65+2,60*2)*0,32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</si>
  <si>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</si>
  <si>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</si>
  <si>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1431127410</t>
  </si>
  <si>
    <t>https://podminky.urs.cz/item/CS_URS_2025_01/622211031</t>
  </si>
  <si>
    <t>"zateplení domu v tl. 14 cm"</t>
  </si>
  <si>
    <t>19,05*8,205+19,05*7,51+151,89+153,19</t>
  </si>
  <si>
    <t>"ve slepých okenních otvorech"</t>
  </si>
  <si>
    <t>1,10*2,10*(6+6)</t>
  </si>
  <si>
    <t>28375951</t>
  </si>
  <si>
    <t>deska EPS 70 fasádní λ=0,039 tl 140mm</t>
  </si>
  <si>
    <t>2045107666</t>
  </si>
  <si>
    <t>562,541*1,05 'Přepočtené koeficientem množství</t>
  </si>
  <si>
    <t>622212001</t>
  </si>
  <si>
    <t>Montáž kontaktního zateplení vnějšího ostění, nadpraží nebo parapetu lepením z polystyrenových desek (dodávka ve specifikaci) hloubky špalet do 200 mm, tloušťky desek do 40 mm</t>
  </si>
  <si>
    <t>1083927603</t>
  </si>
  <si>
    <t>https://podminky.urs.cz/item/CS_URS_2025_01/622212001</t>
  </si>
  <si>
    <t>"zateplení ostění a nadpraží vnějších výplní otvorů tl. 2 cm"</t>
  </si>
  <si>
    <t>(1,10+2,10*2)*(11+13)</t>
  </si>
  <si>
    <t>(1,50+2,10*2)*(1+1)</t>
  </si>
  <si>
    <t>0,60*3*2</t>
  </si>
  <si>
    <t>(0,60+0,90*2)*2</t>
  </si>
  <si>
    <t>1,65+2,60*2</t>
  </si>
  <si>
    <t>28375930</t>
  </si>
  <si>
    <t>deska EPS 70 fasádní λ=0,039 tl 20mm</t>
  </si>
  <si>
    <t>1020094588</t>
  </si>
  <si>
    <t>(1,10+2,10*2)*0,15*(11+13)</t>
  </si>
  <si>
    <t>(1,50+2,10*2)*0,15*(1+1)</t>
  </si>
  <si>
    <t>0,60*3*0,15*2</t>
  </si>
  <si>
    <t>(0,60+0,90*2)*0,15*2</t>
  </si>
  <si>
    <t>(1,65+2,60*2)*0,15</t>
  </si>
  <si>
    <t>23,078*1,05 'Přepočtené koeficientem množství</t>
  </si>
  <si>
    <t>6-03-001</t>
  </si>
  <si>
    <t>Vytvoření šambrán kolem venkovních výplní otvorů pomocí fasádních profilů v tl. 2 cm, š. 10 cm</t>
  </si>
  <si>
    <t>1857409507</t>
  </si>
  <si>
    <t>(1,30+2,10*2)*(11+13)</t>
  </si>
  <si>
    <t>(1,70+2,10*2)*(1+1)</t>
  </si>
  <si>
    <t>1,85+2,60*2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</si>
  <si>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</si>
  <si>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</si>
  <si>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-746664023</t>
  </si>
  <si>
    <t>https://podminky.urs.cz/item/CS_URS_2025_01/622251101</t>
  </si>
  <si>
    <t>622252001</t>
  </si>
  <si>
    <t>Montáž profilů kontaktního zateplení zakládacích soklových připevněných hmoždinkami</t>
  </si>
  <si>
    <t>-1764544725</t>
  </si>
  <si>
    <t>https://podminky.urs.cz/item/CS_URS_2025_01/622252001</t>
  </si>
  <si>
    <t>"obvod domu"</t>
  </si>
  <si>
    <t>19,35+1,65+13,00+19,35+15,30</t>
  </si>
  <si>
    <t>59051651</t>
  </si>
  <si>
    <t>profil zakládací Al tl 0,7mm pro ETICS pro izolant tl 140mm</t>
  </si>
  <si>
    <t>106803907</t>
  </si>
  <si>
    <t>68,65*1,05 'Přepočtené koeficientem množství</t>
  </si>
  <si>
    <t>622252002</t>
  </si>
  <si>
    <t>Montáž profilů kontaktního zateplení ostatních stěnových, dilatačních apod. lepených do tmelu</t>
  </si>
  <si>
    <t>1289405399</t>
  </si>
  <si>
    <t>https://podminky.urs.cz/item/CS_URS_2025_01/622252002</t>
  </si>
  <si>
    <t>"rohový profil fasády"</t>
  </si>
  <si>
    <t>"rohový profil venkovních výplní otvorů"</t>
  </si>
  <si>
    <t>2,10*(24+28)</t>
  </si>
  <si>
    <t>0,90*4</t>
  </si>
  <si>
    <t>0,60*4</t>
  </si>
  <si>
    <t>2,00*2</t>
  </si>
  <si>
    <t>2,60*2</t>
  </si>
  <si>
    <t>"začišťovací profil"</t>
  </si>
  <si>
    <t>(0,90+0,60*2)*2</t>
  </si>
  <si>
    <t>0,90+2,00*2</t>
  </si>
  <si>
    <t>"profil parapetní"</t>
  </si>
  <si>
    <t>1,10*(11+13)</t>
  </si>
  <si>
    <t>1,50*(1+1)</t>
  </si>
  <si>
    <t>0,60*(2+2)</t>
  </si>
  <si>
    <t>"profil nadpražní s okapničkou"</t>
  </si>
  <si>
    <t>0,90</t>
  </si>
  <si>
    <t>1,65</t>
  </si>
  <si>
    <t>63127416</t>
  </si>
  <si>
    <t>profil rohový PVC s výztužnou tkaninou š 100/100mm</t>
  </si>
  <si>
    <t>-1599130933</t>
  </si>
  <si>
    <t>159,4*1,05 'Přepočtené koeficientem množství</t>
  </si>
  <si>
    <t>28342205</t>
  </si>
  <si>
    <t>profil napojovací okenní PVC s výztužnou tkaninou 6mm</t>
  </si>
  <si>
    <t>560613510</t>
  </si>
  <si>
    <t>158,15*1,05 'Přepočtené koeficientem množství</t>
  </si>
  <si>
    <t>59051510</t>
  </si>
  <si>
    <t>profil napojovací nadokenní PVC s okapnicí s výztužnou tkaninou</t>
  </si>
  <si>
    <t>846954545</t>
  </si>
  <si>
    <t>34,35*1,05 'Přepočtené koeficientem množství</t>
  </si>
  <si>
    <t>58</t>
  </si>
  <si>
    <t>28341022</t>
  </si>
  <si>
    <t>profil napojovací parapetní PVC s výztužnou tkaninou</t>
  </si>
  <si>
    <t>1609465310</t>
  </si>
  <si>
    <t>31,8*1,05 'Přepočtené koeficientem množství</t>
  </si>
  <si>
    <t>59</t>
  </si>
  <si>
    <t>622511112</t>
  </si>
  <si>
    <t>Omítka tenkovrstvá akrylátová vnějších ploch probarvená bez penetrace mozaiková střednězrnná stěn</t>
  </si>
  <si>
    <t>-277409790</t>
  </si>
  <si>
    <t>https://podminky.urs.cz/item/CS_URS_2025_01/622511112</t>
  </si>
  <si>
    <t>"soklová omítka - odměřeno z výkresů pohledů"</t>
  </si>
  <si>
    <t>16,34+3,91+1,74+4,81+11,38</t>
  </si>
  <si>
    <t>60</t>
  </si>
  <si>
    <t>622521012</t>
  </si>
  <si>
    <t>Omítka tenkovrstvá silikátová vnějších ploch probarvená bez penetrace zatíraná (škrábaná ), zrnitost 1,5 mm stěn</t>
  </si>
  <si>
    <t>-894204635</t>
  </si>
  <si>
    <t>https://podminky.urs.cz/item/CS_URS_2025_01/622521012</t>
  </si>
  <si>
    <t>"omítka domu - odměřeno z výkresů pohledů"</t>
  </si>
  <si>
    <t>161,20+151,89+154,73+153,19</t>
  </si>
  <si>
    <t>"vnější hrany šambrán"</t>
  </si>
  <si>
    <t>(1,30+2,20*2)*0,02*(11+13)</t>
  </si>
  <si>
    <t>(1,70+2,20*2)*0,02*(1+1)</t>
  </si>
  <si>
    <t>(1,85+2,70*2)*0,02</t>
  </si>
  <si>
    <t>6-04</t>
  </si>
  <si>
    <t>Nová omítka zdiva - 2.NP</t>
  </si>
  <si>
    <t>61</t>
  </si>
  <si>
    <t>-2052096029</t>
  </si>
  <si>
    <t>0,78*3,45+1,80*0,35*2</t>
  </si>
  <si>
    <t>62</t>
  </si>
  <si>
    <t>1459355012</t>
  </si>
  <si>
    <t>0,78*3,45+0,36+(3,45-1,80)*0,35*2</t>
  </si>
  <si>
    <t>63</t>
  </si>
  <si>
    <t>612325402</t>
  </si>
  <si>
    <t>Oprava vápenocementové omítky vnitřních ploch hrubé, tl. do 20 mm stěn, v rozsahu opravované plochy přes 10 do 30%</t>
  </si>
  <si>
    <t>-922971139</t>
  </si>
  <si>
    <t>https://podminky.urs.cz/item/CS_URS_2025_01/612325402</t>
  </si>
  <si>
    <t>(1,85+1,65*2+0,90)*1,80</t>
  </si>
  <si>
    <t>-0,90*1,80</t>
  </si>
  <si>
    <t>64</t>
  </si>
  <si>
    <t>-555516987</t>
  </si>
  <si>
    <t>(1,85+1,65*2+0,90)*(3,45-1,80)</t>
  </si>
  <si>
    <t>-0,90*(2,02-1,80)</t>
  </si>
  <si>
    <t>-0,60*0,90*2+(0,60+0,90*2)*0,25*2</t>
  </si>
  <si>
    <t>Lešení a ostatní práce</t>
  </si>
  <si>
    <t>65</t>
  </si>
  <si>
    <t>1513850281</t>
  </si>
  <si>
    <t>"pro montáž zateplené fasády - předpoklad 60 dní"</t>
  </si>
  <si>
    <t>(19,35*2+15,30*2)*7,92*60</t>
  </si>
  <si>
    <t>66</t>
  </si>
  <si>
    <t>941111821</t>
  </si>
  <si>
    <t>Lešení řadové trubkové lehké pracovní s podlahami s provozním zatížením tř. 3 do 200 kg/m2 šířky tř. W09 od 0,9 do 1,2 m, výšky výšky do 10 m demontáž</t>
  </si>
  <si>
    <t>568830259</t>
  </si>
  <si>
    <t>https://podminky.urs.cz/item/CS_URS_2025_01/941111821</t>
  </si>
  <si>
    <t>67</t>
  </si>
  <si>
    <t>949101111</t>
  </si>
  <si>
    <t>Lešení pomocné pracovní pro objekty pozemních staveb pro zatížení do 150 kg/m2, o výšce lešeňové podlahy do 1,9 m</t>
  </si>
  <si>
    <t>-396680853</t>
  </si>
  <si>
    <t>https://podminky.urs.cz/item/CS_URS_2025_01/949101111</t>
  </si>
  <si>
    <t>68</t>
  </si>
  <si>
    <t>952901111</t>
  </si>
  <si>
    <t>Vyčištění budov nebo objektů před předáním do užívání budov bytové nebo občanské výstavby, světlé výšky podlaží do 4 m</t>
  </si>
  <si>
    <t>1771489659</t>
  </si>
  <si>
    <t>https://podminky.urs.cz/item/CS_URS_2025_01/952901111</t>
  </si>
  <si>
    <t>69</t>
  </si>
  <si>
    <t>637121112</t>
  </si>
  <si>
    <t>Okapový chodník z kameniva s udusáním a urovnáním povrchu z kačírku tl. 150 mm</t>
  </si>
  <si>
    <t>1832966959</t>
  </si>
  <si>
    <t>https://podminky.urs.cz/item/CS_URS_2025_01/637121112</t>
  </si>
  <si>
    <t>70</t>
  </si>
  <si>
    <t>637311131</t>
  </si>
  <si>
    <t>Okapový chodník z obrubníků betonových zahradních, se zalitím spár cementovou maltou do lože z betonu prostého</t>
  </si>
  <si>
    <t>-81646600</t>
  </si>
  <si>
    <t>https://podminky.urs.cz/item/CS_URS_2025_01/637311131</t>
  </si>
  <si>
    <t>71</t>
  </si>
  <si>
    <t>644941111</t>
  </si>
  <si>
    <t>Montáž průvětrníků nebo mřížek odvětrávacích velikosti do 150 x 200 mm</t>
  </si>
  <si>
    <t>-434234958</t>
  </si>
  <si>
    <t>https://podminky.urs.cz/item/CS_URS_2025_01/644941111</t>
  </si>
  <si>
    <t>72</t>
  </si>
  <si>
    <t>55341410</t>
  </si>
  <si>
    <t>průvětrník mřížový s klapkami 150x150mm</t>
  </si>
  <si>
    <t>-2113845579</t>
  </si>
  <si>
    <t>73</t>
  </si>
  <si>
    <t>434121425</t>
  </si>
  <si>
    <t>Osazování schodišťových stupňů železobetonových s vyspárováním styčných spár, s provizorním dřevěným zábradlím a dočasným zakrytím stupnic prkny na desku, stupňů broušených nebo leštěných</t>
  </si>
  <si>
    <t>942719569</t>
  </si>
  <si>
    <t>https://podminky.urs.cz/item/CS_URS_2025_01/434121425</t>
  </si>
  <si>
    <t>74</t>
  </si>
  <si>
    <t>59373757</t>
  </si>
  <si>
    <t>stupeň schodišťový nosný ŽB 180x35x14,5cm</t>
  </si>
  <si>
    <t>-381606290</t>
  </si>
  <si>
    <t>75</t>
  </si>
  <si>
    <t>9-01-001</t>
  </si>
  <si>
    <t>D+M rorýsých trojbudek</t>
  </si>
  <si>
    <t>15392142</t>
  </si>
  <si>
    <t>76</t>
  </si>
  <si>
    <t>9-01-002</t>
  </si>
  <si>
    <t>D+M autonomního hlásiče kouře</t>
  </si>
  <si>
    <t>1188110176</t>
  </si>
  <si>
    <t>77</t>
  </si>
  <si>
    <t>1912022029</t>
  </si>
  <si>
    <t>PSV</t>
  </si>
  <si>
    <t>Práce a dodávky PSV</t>
  </si>
  <si>
    <t>711</t>
  </si>
  <si>
    <t>Izolace proti vodě, vlhkosti a plynům</t>
  </si>
  <si>
    <t>711-01</t>
  </si>
  <si>
    <t>Hydroizolace podlahy - 1.NP</t>
  </si>
  <si>
    <t>78</t>
  </si>
  <si>
    <t>711111001</t>
  </si>
  <si>
    <t>Provedení izolace proti zemní vlhkosti natěradly a tmely za studena na ploše vodorovné V nátěrem penetračním</t>
  </si>
  <si>
    <t>-1821708160</t>
  </si>
  <si>
    <t>https://podminky.urs.cz/item/CS_URS_2025_01/711111001</t>
  </si>
  <si>
    <t>79</t>
  </si>
  <si>
    <t>11163150</t>
  </si>
  <si>
    <t>lak penetrační asfaltový</t>
  </si>
  <si>
    <t>-2023796689</t>
  </si>
  <si>
    <t>193,53*0,0003 'Přepočtené koeficientem množství</t>
  </si>
  <si>
    <t>80</t>
  </si>
  <si>
    <t>711141559</t>
  </si>
  <si>
    <t>Provedení izolace proti zemní vlhkosti pásy přitavením NAIP na ploše vodorovné V</t>
  </si>
  <si>
    <t>-166109269</t>
  </si>
  <si>
    <t>https://podminky.urs.cz/item/CS_URS_2025_01/711141559</t>
  </si>
  <si>
    <t>81</t>
  </si>
  <si>
    <t>62855001</t>
  </si>
  <si>
    <t>pás asfaltový natavitelný modifikovaný SBS s vložkou z polyesterové rohože a spalitelnou PE fólií nebo jemnozrnným minerálním posypem na horním povrchu tl 4,0mm</t>
  </si>
  <si>
    <t>626785805</t>
  </si>
  <si>
    <t>193,53*1,1655 'Přepočtené koeficientem množství</t>
  </si>
  <si>
    <t>82</t>
  </si>
  <si>
    <t>998711103</t>
  </si>
  <si>
    <t>Přesun hmot pro izolace proti vodě, vlhkosti a plynům stanovený z hmotnosti přesunovaného materiálu vodorovná dopravní vzdálenost do 50 m základní v objektech výšky přes 12 do 60 m</t>
  </si>
  <si>
    <t>-2022508160</t>
  </si>
  <si>
    <t>https://podminky.urs.cz/item/CS_URS_2025_01/998711103</t>
  </si>
  <si>
    <t>713</t>
  </si>
  <si>
    <t>Izolace tepelné</t>
  </si>
  <si>
    <t>713-01</t>
  </si>
  <si>
    <t>Zateplení podlahové konstrukce - 1.NP</t>
  </si>
  <si>
    <t>83</t>
  </si>
  <si>
    <t>713121111</t>
  </si>
  <si>
    <t>Montáž tepelné izolace podlah rohožemi, pásy, deskami, dílci, bloky (izolační materiál ve specifikaci) kladenými volně jednovrstvá</t>
  </si>
  <si>
    <t>-265940130</t>
  </si>
  <si>
    <t>https://podminky.urs.cz/item/CS_URS_2025_01/713121111</t>
  </si>
  <si>
    <t>"Společné a ostatní prostory - tep. izol. tl. 15 cm"</t>
  </si>
  <si>
    <t>"m.č. 1.1 - Sklípek "</t>
  </si>
  <si>
    <t>"Klubovna SDH - tep. izol. tl. 15 cm"</t>
  </si>
  <si>
    <t>13,10</t>
  </si>
  <si>
    <t>1,47</t>
  </si>
  <si>
    <t>2,40</t>
  </si>
  <si>
    <t>1,71</t>
  </si>
  <si>
    <t>"Byt č.1 - tep. izol. tl. 15 cm"</t>
  </si>
  <si>
    <t>6,45</t>
  </si>
  <si>
    <t>5,09</t>
  </si>
  <si>
    <t>19,67</t>
  </si>
  <si>
    <t>28,86</t>
  </si>
  <si>
    <t>19,73</t>
  </si>
  <si>
    <t>84</t>
  </si>
  <si>
    <t>28375033</t>
  </si>
  <si>
    <t>deska EPS 150 pro konstrukce s vysokým zatížením λ=0,035 tl 150mm</t>
  </si>
  <si>
    <t>693822943</t>
  </si>
  <si>
    <t>192,74*1,05 'Přepočtené koeficientem množství</t>
  </si>
  <si>
    <t>85</t>
  </si>
  <si>
    <t>713121211</t>
  </si>
  <si>
    <t>Montáž tepelné izolace podlah okrajovými pásky kladenými volně</t>
  </si>
  <si>
    <t>-1604415375</t>
  </si>
  <si>
    <t>https://podminky.urs.cz/item/CS_URS_2025_01/713121211</t>
  </si>
  <si>
    <t>"Společné a ostatní prostory - celková tl. podlahové konstrukce 22 cm"</t>
  </si>
  <si>
    <t>(6,03-0,85)*3</t>
  </si>
  <si>
    <t>(6,02-0,85)*3</t>
  </si>
  <si>
    <t>(26,29-0,85*2-1,20-1,00)*3</t>
  </si>
  <si>
    <t xml:space="preserve">"Klubovna SDH - celková  tl. podlahové konstrukce 22 cm"</t>
  </si>
  <si>
    <t>(29,385-1,00-1,10)*3</t>
  </si>
  <si>
    <t>(14,495-1,00-1,10-0,90)*3</t>
  </si>
  <si>
    <t>(14,70-1,20-1,10*2)*3</t>
  </si>
  <si>
    <t>(5,095-0,80)*3</t>
  </si>
  <si>
    <t>(6,60-0,90-0,80*3)*3</t>
  </si>
  <si>
    <t>(5,60-0,80)*3</t>
  </si>
  <si>
    <t>"Byt č.1 - celková tl. podlahové konstrukce 22 cm"</t>
  </si>
  <si>
    <t>(10,40-1,00-0,90)*3</t>
  </si>
  <si>
    <t>(11,40-0,90)*3</t>
  </si>
  <si>
    <t>(10,30-0,90*2-0,70)*3</t>
  </si>
  <si>
    <t>(8,20-0,70)*3</t>
  </si>
  <si>
    <t>(20,00-0,90*3-0,80*2)*3</t>
  </si>
  <si>
    <t>(4,05-0,80)*3</t>
  </si>
  <si>
    <t>(27,19-0,90*2)*3</t>
  </si>
  <si>
    <t>(18,40-0,90)*3</t>
  </si>
  <si>
    <t>86</t>
  </si>
  <si>
    <t>63152004</t>
  </si>
  <si>
    <t>pásek izolační minerální podlahový λ=0,036 15x100x1000mm</t>
  </si>
  <si>
    <t>-382760217</t>
  </si>
  <si>
    <t>596,7*1,05 'Přepočtené koeficientem množství</t>
  </si>
  <si>
    <t>87</t>
  </si>
  <si>
    <t>998713103</t>
  </si>
  <si>
    <t>Přesun hmot pro izolace tepelné stanovený z hmotnosti přesunovaného materiálu vodorovná dopravní vzdálenost do 50 m s užitím mechanizace v objektech výšky přes 12 m do 24 m</t>
  </si>
  <si>
    <t>-2045840583</t>
  </si>
  <si>
    <t>https://podminky.urs.cz/item/CS_URS_2025_01/998713103</t>
  </si>
  <si>
    <t>713-02</t>
  </si>
  <si>
    <t>Zateplení části základového zdiva a soklu domu</t>
  </si>
  <si>
    <t>88</t>
  </si>
  <si>
    <t>622135011</t>
  </si>
  <si>
    <t>Vyrovnání nerovností podkladu vnějších omítaných ploch tmelem, tl. do 2 mm stěn</t>
  </si>
  <si>
    <t>986558069</t>
  </si>
  <si>
    <t>https://podminky.urs.cz/item/CS_URS_2025_01/622135011</t>
  </si>
  <si>
    <t>89</t>
  </si>
  <si>
    <t>620040340</t>
  </si>
  <si>
    <t>(19,05+12,78+13,40+2,34+5,65+15,08)*1,55</t>
  </si>
  <si>
    <t>"odpočet venkovních dveřních otvorů nebo schodiště"</t>
  </si>
  <si>
    <t>-0,90*0,75</t>
  </si>
  <si>
    <t>-2,05*0,75</t>
  </si>
  <si>
    <t>90</t>
  </si>
  <si>
    <t>28376416</t>
  </si>
  <si>
    <t>deska XPS hrana polodrážková a hladký povrch 300kPA λ=0,035 tl 40mm</t>
  </si>
  <si>
    <t>-1187145176</t>
  </si>
  <si>
    <t>103,652*1,05 'Přepočtené koeficientem množství</t>
  </si>
  <si>
    <t>91</t>
  </si>
  <si>
    <t>622142001</t>
  </si>
  <si>
    <t>Pletivo vnějších ploch v ploše nebo pruzích, na plném podkladu sklovláknité vtlačené do tmelu stěn</t>
  </si>
  <si>
    <t>-443485207</t>
  </si>
  <si>
    <t>https://podminky.urs.cz/item/CS_URS_2025_01/622142001</t>
  </si>
  <si>
    <t>16,34+3,91+1,73+4,82+11,39</t>
  </si>
  <si>
    <t>92</t>
  </si>
  <si>
    <t>711161274</t>
  </si>
  <si>
    <t>Provedení izolace proti zemní vlhkosti nopovou fólií na ploše svislé S výška nopu do 20 mm</t>
  </si>
  <si>
    <t>-915949598</t>
  </si>
  <si>
    <t>https://podminky.urs.cz/item/CS_URS_2025_01/711161274</t>
  </si>
  <si>
    <t>103,652-38,19</t>
  </si>
  <si>
    <t>93</t>
  </si>
  <si>
    <t>28323005</t>
  </si>
  <si>
    <t>fólie profilovaná (nopová) drenážní HDPE s výškou nopů 8mm</t>
  </si>
  <si>
    <t>2101640318</t>
  </si>
  <si>
    <t>65,462*1,221 'Přepočtené koeficientem množství</t>
  </si>
  <si>
    <t>94</t>
  </si>
  <si>
    <t>711161383</t>
  </si>
  <si>
    <t>Izolace proti zemní vlhkosti a beztlakové vodě nopovými fóliemi ostatní ukončení izolace lištou</t>
  </si>
  <si>
    <t>-2004305158</t>
  </si>
  <si>
    <t>https://podminky.urs.cz/item/CS_URS_2025_01/711161383</t>
  </si>
  <si>
    <t>19,05+12,78+13,40+2,34+5,65+15,08-0,90-2,05</t>
  </si>
  <si>
    <t>95</t>
  </si>
  <si>
    <t>711491272</t>
  </si>
  <si>
    <t>Provedení doplňků izolace proti vodě textilií na ploše svislé S vrstva ochranná</t>
  </si>
  <si>
    <t>1577861878</t>
  </si>
  <si>
    <t>https://podminky.urs.cz/item/CS_URS_2025_01/711491272</t>
  </si>
  <si>
    <t>96</t>
  </si>
  <si>
    <t>69311088</t>
  </si>
  <si>
    <t>geotextilie netkaná separační, ochranná, filtrační, drenážní PES 500g/m2</t>
  </si>
  <si>
    <t>-1561294061</t>
  </si>
  <si>
    <t>65,462*1,05 'Přepočtené koeficientem množství</t>
  </si>
  <si>
    <t>97</t>
  </si>
  <si>
    <t>130285260</t>
  </si>
  <si>
    <t>761</t>
  </si>
  <si>
    <t>Konstrukce prosvětlovací</t>
  </si>
  <si>
    <t>761-01</t>
  </si>
  <si>
    <t>Nové prosklené okenní otvory v m.č. 1.1 a 1.2 - 1.NP</t>
  </si>
  <si>
    <t>98</t>
  </si>
  <si>
    <t>761611112</t>
  </si>
  <si>
    <t>Okna ze skleněných tvárnic zděné rozměr 190 x 190 x 80 mm bezbarvé lesklé dezén rovný</t>
  </si>
  <si>
    <t>1263891574</t>
  </si>
  <si>
    <t>https://podminky.urs.cz/item/CS_URS_2025_01/761611112</t>
  </si>
  <si>
    <t>99</t>
  </si>
  <si>
    <t>761990001</t>
  </si>
  <si>
    <t>Příplatek k cenám konstrukce ze skleněných tvárnic za ztíženou montáž za plochu do 10 m2</t>
  </si>
  <si>
    <t>-1253158203</t>
  </si>
  <si>
    <t>https://podminky.urs.cz/item/CS_URS_2025_01/761990001</t>
  </si>
  <si>
    <t>100</t>
  </si>
  <si>
    <t>766694116</t>
  </si>
  <si>
    <t>Montáž ostatních truhlářských konstrukcí parapetních desek dřevěných nebo plastových šířky do 300 mm</t>
  </si>
  <si>
    <t>-1257763448</t>
  </si>
  <si>
    <t>https://podminky.urs.cz/item/CS_URS_2025_01/766694116</t>
  </si>
  <si>
    <t>101</t>
  </si>
  <si>
    <t>60794102</t>
  </si>
  <si>
    <t>parapet dřevotřískový vnitřní povrch laminátový š 260mm - přesný typ bude vybrán investorem!</t>
  </si>
  <si>
    <t>-1335515332</t>
  </si>
  <si>
    <t>102</t>
  </si>
  <si>
    <t>998761103</t>
  </si>
  <si>
    <t>Přesun hmot pro konstrukce prosvětlovací stanovený z hmotnosti přesunovaného materiálu vodorovná dopravní vzdálenost do 50 m základní v objektech výšky přes 12 do 24 m</t>
  </si>
  <si>
    <t>-2078769606</t>
  </si>
  <si>
    <t>https://podminky.urs.cz/item/CS_URS_2025_01/998761103</t>
  </si>
  <si>
    <t>762</t>
  </si>
  <si>
    <t>Konstrukce tesařské</t>
  </si>
  <si>
    <t>762-01</t>
  </si>
  <si>
    <t>Doplnění střešní vazby</t>
  </si>
  <si>
    <t>103</t>
  </si>
  <si>
    <t>762332921</t>
  </si>
  <si>
    <t>Doplnění střešní vazby řezivem (materiál v ceně) průřezové plochy do 120 cm2</t>
  </si>
  <si>
    <t>742319935</t>
  </si>
  <si>
    <t>https://podminky.urs.cz/item/CS_URS_2025_01/762332921</t>
  </si>
  <si>
    <t>"výměny u komínu"</t>
  </si>
  <si>
    <t>12,30</t>
  </si>
  <si>
    <t>763</t>
  </si>
  <si>
    <t>Konstrukce suché výstavby</t>
  </si>
  <si>
    <t>763-01</t>
  </si>
  <si>
    <t>SDK zateplený podhled - 1.NP</t>
  </si>
  <si>
    <t>104</t>
  </si>
  <si>
    <t>763131411</t>
  </si>
  <si>
    <t>Podhled ze sádrokartonových desek dvouvrstvá zavěšená spodní konstrukce z ocelových profilů CD, UD jednoduše opláštěná deskou standardní A, tl. 12,5 mm, bez izolace</t>
  </si>
  <si>
    <t>899056831</t>
  </si>
  <si>
    <t>https://podminky.urs.cz/item/CS_URS_2025_01/763131411</t>
  </si>
  <si>
    <t>49,54</t>
  </si>
  <si>
    <t>8,24</t>
  </si>
  <si>
    <t>5,37</t>
  </si>
  <si>
    <t>4,33</t>
  </si>
  <si>
    <t>19,03</t>
  </si>
  <si>
    <t>0,97</t>
  </si>
  <si>
    <t>19,61</t>
  </si>
  <si>
    <t>105</t>
  </si>
  <si>
    <t>763131451</t>
  </si>
  <si>
    <t>Podhled ze sádrokartonových desek dvouvrstvá zavěšená spodní konstrukce z ocelových profilů CD, UD jednoduše opláštěná deskou impregnovanou H2, tl. 12,5 mm, bez izolace</t>
  </si>
  <si>
    <t>-426611891</t>
  </si>
  <si>
    <t>https://podminky.urs.cz/item/CS_URS_2025_01/763131451</t>
  </si>
  <si>
    <t>1,39</t>
  </si>
  <si>
    <t>2,18</t>
  </si>
  <si>
    <t>106</t>
  </si>
  <si>
    <t>763131714</t>
  </si>
  <si>
    <t>Podhled ze sádrokartonových desek ostatní práce a konstrukce na podhledech ze sádrokartonových desek základní penetrační nátěr</t>
  </si>
  <si>
    <t>281186070</t>
  </si>
  <si>
    <t>https://podminky.urs.cz/item/CS_URS_2025_01/763131714</t>
  </si>
  <si>
    <t>158,02+10,62</t>
  </si>
  <si>
    <t>107</t>
  </si>
  <si>
    <t>763131751</t>
  </si>
  <si>
    <t>Podhled ze sádrokartonových desek ostatní práce a konstrukce na podhledech ze sádrokartonových desek montáž parotěsné zábrany</t>
  </si>
  <si>
    <t>-1638924595</t>
  </si>
  <si>
    <t>https://podminky.urs.cz/item/CS_URS_2025_01/763131751</t>
  </si>
  <si>
    <t>108</t>
  </si>
  <si>
    <t>28329274</t>
  </si>
  <si>
    <t>fólie PE vyztužená pro parotěsnou vrstvu (reakce na oheň - třída E) 110g/m2</t>
  </si>
  <si>
    <t>1317827792</t>
  </si>
  <si>
    <t>168,64*1,1235 'Přepočtené koeficientem množství</t>
  </si>
  <si>
    <t>109</t>
  </si>
  <si>
    <t>763131752</t>
  </si>
  <si>
    <t>Podhled ze sádrokartonových desek ostatní práce a konstrukce na podhledech ze sádrokartonových desek montáž jedné vrstvy tepelné izolace</t>
  </si>
  <si>
    <t>1035608362</t>
  </si>
  <si>
    <t>https://podminky.urs.cz/item/CS_URS_2025_01/763131752</t>
  </si>
  <si>
    <t>110</t>
  </si>
  <si>
    <t>63152104a</t>
  </si>
  <si>
    <t>pás tepelně izolační univerzální λ=0,032-0,033 tl 150mm</t>
  </si>
  <si>
    <t>-1941861370</t>
  </si>
  <si>
    <t>168,64*1,02 'Přepočtené koeficientem množství</t>
  </si>
  <si>
    <t>111</t>
  </si>
  <si>
    <t>763131761</t>
  </si>
  <si>
    <t>Podhled ze sádrokartonových desek Příplatek k cenám za plochu do 3 m2 jednotlivě</t>
  </si>
  <si>
    <t>-1157801996</t>
  </si>
  <si>
    <t>https://podminky.urs.cz/item/CS_URS_2025_01/763131761</t>
  </si>
  <si>
    <t>112</t>
  </si>
  <si>
    <t>998763303</t>
  </si>
  <si>
    <t>Přesun hmot pro konstrukce montované z desek sádrokartonových, sádrovláknitých, cementovláknitých nebo cementových stanovený z hmotnosti přesunovaného materiálu vodorovná dopravní vzdálenost do 50 m základní v objektech výšky přes 12 do 24 m</t>
  </si>
  <si>
    <t>-1781804911</t>
  </si>
  <si>
    <t>https://podminky.urs.cz/item/CS_URS_2025_01/998763303</t>
  </si>
  <si>
    <t>763-02</t>
  </si>
  <si>
    <t>SDK zateplený podhled - 2.NP</t>
  </si>
  <si>
    <t>113</t>
  </si>
  <si>
    <t>763131412a</t>
  </si>
  <si>
    <t>Podhled ze sádrokartonových desek dvouvrstvá zavěšená spodní konstrukce z ocelových profilů CD, UD jednoduše opláštěná deskou standardní A, tl. 12,5 mm, s izolací tl. 15 cm</t>
  </si>
  <si>
    <t>-1280147084</t>
  </si>
  <si>
    <t>"m.č. 2.1 - Schodiště (mezipodesta a rameno)"</t>
  </si>
  <si>
    <t>5,13+3,05*1,10</t>
  </si>
  <si>
    <t>"m.č. 2.2 - Chodba"</t>
  </si>
  <si>
    <t>14,38</t>
  </si>
  <si>
    <t>3,08</t>
  </si>
  <si>
    <t>"Byt č.2"</t>
  </si>
  <si>
    <t>"m.č. 2.4 - Předsíň"</t>
  </si>
  <si>
    <t>8,66</t>
  </si>
  <si>
    <t>"m.č. 2.6 - Kuchyň"</t>
  </si>
  <si>
    <t>15,56</t>
  </si>
  <si>
    <t>"m.č. 2.7 - Obývací pokoj"</t>
  </si>
  <si>
    <t>24,04</t>
  </si>
  <si>
    <t>"m.č. 2.8 - Ložnice"</t>
  </si>
  <si>
    <t>26,58</t>
  </si>
  <si>
    <t>"Byt č. 3"</t>
  </si>
  <si>
    <t>"m.č. 2.9 - Předsíň"</t>
  </si>
  <si>
    <t>5,00</t>
  </si>
  <si>
    <t>"m.č. 2.11 - Kuchyň"</t>
  </si>
  <si>
    <t>22,48</t>
  </si>
  <si>
    <t>"m.č. 2.12 - Obývací pokoj"</t>
  </si>
  <si>
    <t>30,26</t>
  </si>
  <si>
    <t>"m.č. 2.13 - Ložnice"</t>
  </si>
  <si>
    <t>20,37</t>
  </si>
  <si>
    <t>"m.č. 2.14 - Technická místnost"</t>
  </si>
  <si>
    <t>3,57</t>
  </si>
  <si>
    <t>"m.č. 2.15 - Komora"</t>
  </si>
  <si>
    <t>3,33</t>
  </si>
  <si>
    <t>114</t>
  </si>
  <si>
    <t>763131452a</t>
  </si>
  <si>
    <t>Podhled ze sádrokartonových desek dvouvrstvá zavěšená spodní konstrukce z ocelových profilů CD, UD jednoduše opláštěná deskou impregnovanou H2, tl. 12,5 mm, s izolací tl. 15 cm</t>
  </si>
  <si>
    <t>814741865</t>
  </si>
  <si>
    <t>"m.č. 2.5 - Koupelna s WC"</t>
  </si>
  <si>
    <t>6,58</t>
  </si>
  <si>
    <t>"m.č. 2.10 - Koupelna s WC"</t>
  </si>
  <si>
    <t>3,41</t>
  </si>
  <si>
    <t>115</t>
  </si>
  <si>
    <t>-640646755</t>
  </si>
  <si>
    <t>185,795+9,99</t>
  </si>
  <si>
    <t>116</t>
  </si>
  <si>
    <t>-1858253785</t>
  </si>
  <si>
    <t>117</t>
  </si>
  <si>
    <t>1803665643</t>
  </si>
  <si>
    <t>195,785*1,1235 'Přepočtené koeficientem množství</t>
  </si>
  <si>
    <t>118</t>
  </si>
  <si>
    <t>1380357037</t>
  </si>
  <si>
    <t>119</t>
  </si>
  <si>
    <t>63152108</t>
  </si>
  <si>
    <t>pás tepelně izolační univerzální λ=0,032-0,033 tl 200mm</t>
  </si>
  <si>
    <t>-1242459129</t>
  </si>
  <si>
    <t>195,785*1,02 'Přepočtené koeficientem množství</t>
  </si>
  <si>
    <t>120</t>
  </si>
  <si>
    <t>1363019334</t>
  </si>
  <si>
    <t>764</t>
  </si>
  <si>
    <t>Konstrukce klempířské</t>
  </si>
  <si>
    <t>764-01</t>
  </si>
  <si>
    <t>Hliníkový plech</t>
  </si>
  <si>
    <t>121</t>
  </si>
  <si>
    <t>764226404</t>
  </si>
  <si>
    <t>Oplechování parapetů z hliníkového plechu rovných mechanicky kotvené, bez rohů rš 330 mm</t>
  </si>
  <si>
    <t>-1598337720</t>
  </si>
  <si>
    <t>https://podminky.urs.cz/item/CS_URS_2025_01/764226404</t>
  </si>
  <si>
    <t>0,60</t>
  </si>
  <si>
    <t>1,10*11</t>
  </si>
  <si>
    <t>1,50</t>
  </si>
  <si>
    <t>"2.NP"</t>
  </si>
  <si>
    <t>1,10*13</t>
  </si>
  <si>
    <t>122</t>
  </si>
  <si>
    <t>764223455</t>
  </si>
  <si>
    <t>Oplechování střešních prvků z hliníkového plechu sněhový zachytávač průbežný jednotrubkový</t>
  </si>
  <si>
    <t>1222393942</t>
  </si>
  <si>
    <t>https://podminky.urs.cz/item/CS_URS_2025_01/764223455</t>
  </si>
  <si>
    <t>123</t>
  </si>
  <si>
    <t>764521444</t>
  </si>
  <si>
    <t>Žlab podokapní z hliníkového plechu kotlík oválný (trychtýřový), rš žlabu/průměr svodu 330/100 mm</t>
  </si>
  <si>
    <t>-2085053867</t>
  </si>
  <si>
    <t>https://podminky.urs.cz/item/CS_URS_2025_01/764521444</t>
  </si>
  <si>
    <t>124</t>
  </si>
  <si>
    <t>764523406</t>
  </si>
  <si>
    <t>Žlab nadokapní (nástřešní) z hliníkového plechu oblého tvaru, včetně háků, čel a hrdel rš 500 mm</t>
  </si>
  <si>
    <t>671520647</t>
  </si>
  <si>
    <t>https://podminky.urs.cz/item/CS_URS_2025_01/764523406</t>
  </si>
  <si>
    <t>19,61*2</t>
  </si>
  <si>
    <t>125</t>
  </si>
  <si>
    <t>764523426</t>
  </si>
  <si>
    <t>Žlab nadokapní (nástřešní) z hliníkového plechu Příplatek k cenám za zvýšenou pracnost při provedení rohu nebo koutu rš 500 mm</t>
  </si>
  <si>
    <t>-1713145268</t>
  </si>
  <si>
    <t>https://podminky.urs.cz/item/CS_URS_2025_01/764523426</t>
  </si>
  <si>
    <t>126</t>
  </si>
  <si>
    <t>764528422</t>
  </si>
  <si>
    <t>Svod z hliníkového plechu včetně objímek, kolen a odskoků kruhový, průměru 100 mm</t>
  </si>
  <si>
    <t>1034981738</t>
  </si>
  <si>
    <t>https://podminky.urs.cz/item/CS_URS_2025_01/764528422</t>
  </si>
  <si>
    <t>127</t>
  </si>
  <si>
    <t>998764103</t>
  </si>
  <si>
    <t>Přesun hmot pro konstrukce klempířské stanovený z hmotnosti přesunovaného materiálu vodorovná dopravní vzdálenost do 50 m základní v objektech výšky přes 12 do 24 m</t>
  </si>
  <si>
    <t>-374429965</t>
  </si>
  <si>
    <t>https://podminky.urs.cz/item/CS_URS_2025_01/998764103</t>
  </si>
  <si>
    <t>766</t>
  </si>
  <si>
    <t>Konstrukce truhlářské</t>
  </si>
  <si>
    <t>766-01</t>
  </si>
  <si>
    <t>Nové okno v m.č. 0.3; 1.13 a na půdě</t>
  </si>
  <si>
    <t>128</t>
  </si>
  <si>
    <t>766622131</t>
  </si>
  <si>
    <t>Montáž oken plastových včetně montáže rámu plochy přes 1 m2 otevíravých do zdiva, výšky do 1,5 m</t>
  </si>
  <si>
    <t>1770522043</t>
  </si>
  <si>
    <t>https://podminky.urs.cz/item/CS_URS_2025_01/766622131</t>
  </si>
  <si>
    <t>"viz PŮDORYS PŮDA, KROV - NOVÝ STAV + ŘEZ B-B + TECHNIKÁ ZPRÁVA"</t>
  </si>
  <si>
    <t>"ozn. 12"</t>
  </si>
  <si>
    <t>129</t>
  </si>
  <si>
    <t>61140051</t>
  </si>
  <si>
    <t>okno plastové otevíravé/sklopné dvojsklo přes plochu 1m2 do v 1,5m - přesný typ bude vybrán investorem!</t>
  </si>
  <si>
    <t>516245636</t>
  </si>
  <si>
    <t>130</t>
  </si>
  <si>
    <t>766622216</t>
  </si>
  <si>
    <t>Montáž oken plastových plochy do 1 m2 včetně montáže rámu otevíravých do zdiva</t>
  </si>
  <si>
    <t>1852584007</t>
  </si>
  <si>
    <t>https://podminky.urs.cz/item/CS_URS_2025_01/766622216</t>
  </si>
  <si>
    <t>"viz PŮDORYS 1.PP - NOVÝ STAV"</t>
  </si>
  <si>
    <t>"ozn. 10"</t>
  </si>
  <si>
    <t>131</t>
  </si>
  <si>
    <t>61140049</t>
  </si>
  <si>
    <t>okno plastové otevíravé/sklopné dvojsklo do plochy 1m2- přesný typ bude vybrán investorem!</t>
  </si>
  <si>
    <t>197511091</t>
  </si>
  <si>
    <t>132</t>
  </si>
  <si>
    <t>766622132</t>
  </si>
  <si>
    <t>Montáž oken plastových včetně montáže rámu plochy přes 1 m2 otevíravých do zdiva, výšky přes 1,5 do 2,5 m</t>
  </si>
  <si>
    <t>-788360360</t>
  </si>
  <si>
    <t>https://podminky.urs.cz/item/CS_URS_2025_01/766622132</t>
  </si>
  <si>
    <t>"viz PŮDORYS 1.NP - NOVÝ STAV + ŘEZ B-B - NOVÝ STAV + TECHNICKÁ ZPRÁVA"</t>
  </si>
  <si>
    <t>"nové okno v m.č. 1.13 - Pokoj"</t>
  </si>
  <si>
    <t>1,10*2,10</t>
  </si>
  <si>
    <t>133</t>
  </si>
  <si>
    <t>61140053</t>
  </si>
  <si>
    <t>okno plastové otevíravé/sklopné dvojsklo přes plochu 1m2 v 1,5-2,5m - přesný typ bude vybrán investorem!</t>
  </si>
  <si>
    <t>-1598379747</t>
  </si>
  <si>
    <t>134</t>
  </si>
  <si>
    <t>77794898</t>
  </si>
  <si>
    <t>"pro nové okno - půda"</t>
  </si>
  <si>
    <t>135</t>
  </si>
  <si>
    <t>1981157684</t>
  </si>
  <si>
    <t>136</t>
  </si>
  <si>
    <t>766694126</t>
  </si>
  <si>
    <t>Montáž ostatních truhlářských konstrukcí parapetních desek dřevěných nebo plastových šířky přes 300 mm</t>
  </si>
  <si>
    <t>-1434886033</t>
  </si>
  <si>
    <t>https://podminky.urs.cz/item/CS_URS_2025_01/766694126</t>
  </si>
  <si>
    <t>"pro nové okno v m.č. 1.13 - Pokoj"</t>
  </si>
  <si>
    <t>"pro nové okno - 1.PP"</t>
  </si>
  <si>
    <t>137</t>
  </si>
  <si>
    <t>60794106a</t>
  </si>
  <si>
    <t>parapet dřevotřískový vnitřní povrch laminátový š do 450mm - přesný typ bude vybrán investorem!</t>
  </si>
  <si>
    <t>1034958090</t>
  </si>
  <si>
    <t>138</t>
  </si>
  <si>
    <t>60794106b</t>
  </si>
  <si>
    <t>parapet dřevotřískový vnitřní povrch laminátový š přes 450mm - přesný typ bude vybrán investorem!</t>
  </si>
  <si>
    <t>944259877</t>
  </si>
  <si>
    <t>139</t>
  </si>
  <si>
    <t>998766103</t>
  </si>
  <si>
    <t>Přesun hmot pro konstrukce truhlářské stanovený z hmotnosti přesunovaného materiálu vodorovná dopravní vzdálenost do 50 m základní v objektech výšky přes 12 do 24 m</t>
  </si>
  <si>
    <t>-650811840</t>
  </si>
  <si>
    <t>https://podminky.urs.cz/item/CS_URS_2025_01/998766103</t>
  </si>
  <si>
    <t>766-02</t>
  </si>
  <si>
    <t>Osazení a úprava stávajících dveřních kříde, nové zárubně, nové dveře - 1.NP</t>
  </si>
  <si>
    <t>140</t>
  </si>
  <si>
    <t>766660001</t>
  </si>
  <si>
    <t>Montáž dveřních křídel dřevěných nebo plastových otevíravých do ocelové zárubně povrchově upravených jednokřídlových, šířky do 800 mm</t>
  </si>
  <si>
    <t>-2134887888</t>
  </si>
  <si>
    <t>https://podminky.urs.cz/item/CS_URS_2025_01/766660001</t>
  </si>
  <si>
    <t>"Klubovna SDH - nové dveře v m.č. 1.6 a 1.8-1.11"</t>
  </si>
  <si>
    <t>"ozn. 10/P,L"</t>
  </si>
  <si>
    <t>"ozn. 6/L"</t>
  </si>
  <si>
    <t>"ozn. 6/P,L"</t>
  </si>
  <si>
    <t>141</t>
  </si>
  <si>
    <t>61162085</t>
  </si>
  <si>
    <t>dveře jednokřídlé dřevotřískové povrch laminátový plné 700x1970-2100mm - přesný typ bude vybrán investorem!</t>
  </si>
  <si>
    <t>1994753599</t>
  </si>
  <si>
    <t>142</t>
  </si>
  <si>
    <t>61162086</t>
  </si>
  <si>
    <t>dveře jednokřídlé dřevotřískové povrch laminátový plné 800x1970-2100mm - přesný typ bude vybrán investorem!</t>
  </si>
  <si>
    <t>-1591220870</t>
  </si>
  <si>
    <t>143</t>
  </si>
  <si>
    <t>766660171</t>
  </si>
  <si>
    <t>Montáž dveřních křídel dřevěných nebo plastových otevíravých do obložkové zárubně povrchově upravených jednokřídlových, šířky do 800 mm</t>
  </si>
  <si>
    <t>777826155</t>
  </si>
  <si>
    <t>https://podminky.urs.cz/item/CS_URS_2025_01/766660171</t>
  </si>
  <si>
    <t>"Společné a ostatní prostory - nové dveře v m.č. 1.1 a 1.2"</t>
  </si>
  <si>
    <t>"ozn. 8/P,L"</t>
  </si>
  <si>
    <t>144</t>
  </si>
  <si>
    <t>61162086a</t>
  </si>
  <si>
    <t>dveře jednokřídlé dřevotřískové povrch laminátový plné, atypický rozměr 750x1950mm - přesný typ bude vybrán investorem!</t>
  </si>
  <si>
    <t>-790914696</t>
  </si>
  <si>
    <t>145</t>
  </si>
  <si>
    <t>766660022</t>
  </si>
  <si>
    <t>Montáž dveřních křídel dřevěných nebo plastových otevíravých do ocelové zárubně protipožárních jednokřídlových, šířky přes 800 mm</t>
  </si>
  <si>
    <t>-510089965</t>
  </si>
  <si>
    <t>https://podminky.urs.cz/item/CS_URS_2025_01/766660022</t>
  </si>
  <si>
    <t>146</t>
  </si>
  <si>
    <t>61165314</t>
  </si>
  <si>
    <t>dveře jednokřídlé dřevotřískové protipožární EI (EW) 30 D3 povrch laminátový plné 900x1970-2100mm</t>
  </si>
  <si>
    <t>-1366058130</t>
  </si>
  <si>
    <t>147</t>
  </si>
  <si>
    <t>766660751</t>
  </si>
  <si>
    <t>Montáž dveřních doplňků dveřního kování interiérového zámku</t>
  </si>
  <si>
    <t>802876626</t>
  </si>
  <si>
    <t>https://podminky.urs.cz/item/CS_URS_2025_01/766660751</t>
  </si>
  <si>
    <t>148</t>
  </si>
  <si>
    <t>54924002</t>
  </si>
  <si>
    <t>zámek zadlabací mezipokojový s dozickým klíčem rozteč 72x55mm - přesný typ bude vybrán investorem!</t>
  </si>
  <si>
    <t>396663668</t>
  </si>
  <si>
    <t>149</t>
  </si>
  <si>
    <t>766660730</t>
  </si>
  <si>
    <t>Montáž dveřních doplňků dveřního kování interiérového WC kliky se zámkem</t>
  </si>
  <si>
    <t>-1735353840</t>
  </si>
  <si>
    <t>https://podminky.urs.cz/item/CS_URS_2025_01/766660730</t>
  </si>
  <si>
    <t>"pro nové dveřní křídla"</t>
  </si>
  <si>
    <t>150</t>
  </si>
  <si>
    <t>54914128</t>
  </si>
  <si>
    <t>dveřní kování interiérové rozetové spodní pro WC - přesný typ bude vybrán investorem!</t>
  </si>
  <si>
    <t>-128161570</t>
  </si>
  <si>
    <t>151</t>
  </si>
  <si>
    <t>766682113a</t>
  </si>
  <si>
    <t>Montáž zárubní dřevěných nebo plastových obložkových, pro dveře jednokřídlové, tloušťky stěny přes 350 mm</t>
  </si>
  <si>
    <t>209688358</t>
  </si>
  <si>
    <t>152</t>
  </si>
  <si>
    <t>61182311a</t>
  </si>
  <si>
    <t>zárubeň jednokřídlá obložková s laminátovým povrchem tl stěny 600 mm rozměru 600-1100/1970mm - přesný typ bude vybrán investorem!</t>
  </si>
  <si>
    <t>589375445</t>
  </si>
  <si>
    <t>153</t>
  </si>
  <si>
    <t>642942611</t>
  </si>
  <si>
    <t>Osazování zárubní nebo rámů kovových dveřních lisovaných nebo z úhelníků bez dveřních křídel na montážní pěnu, plochy otvoru do 2,5 m2</t>
  </si>
  <si>
    <t>-1664600726</t>
  </si>
  <si>
    <t>https://podminky.urs.cz/item/CS_URS_2025_01/642942611</t>
  </si>
  <si>
    <t>154</t>
  </si>
  <si>
    <t>55331485</t>
  </si>
  <si>
    <t>zárubeň jednokřídlá ocelová pro zdění tl stěny 110-150mm rozměru 600/1970, 2100mm - přesný typ bude vybrán investorem!</t>
  </si>
  <si>
    <t>164145247</t>
  </si>
  <si>
    <t>155</t>
  </si>
  <si>
    <t>55331486</t>
  </si>
  <si>
    <t>zárubeň jednokřídlá ocelová pro zdění tl stěny 110-150mm rozměru 700/1970, 2100mm - přesný typ bude vybrán investorem!</t>
  </si>
  <si>
    <t>1753932089</t>
  </si>
  <si>
    <t>156</t>
  </si>
  <si>
    <t>55331589</t>
  </si>
  <si>
    <t>zárubeň jednokřídlá ocelová pro sádrokartonové příčky tl stěny 75-100mm rozměru 700/1970, 2100mm - přesný typ bude vybrán investorem!</t>
  </si>
  <si>
    <t>2047591515</t>
  </si>
  <si>
    <t>157</t>
  </si>
  <si>
    <t>55331481</t>
  </si>
  <si>
    <t>zárubeň jednokřídlá ocelová pro zdění tl stěny 75-100mm rozměru 700/1970, 2100mm - přesný typ bude vybrán investorem!</t>
  </si>
  <si>
    <t>410024093</t>
  </si>
  <si>
    <t>158</t>
  </si>
  <si>
    <t>55331487</t>
  </si>
  <si>
    <t>zárubeň jednokřídlá ocelová pro zdění tl stěny 110-150mm rozměru 800/1970, 2100mm - přesný typ bude vybrán investorem!</t>
  </si>
  <si>
    <t>-1564842030</t>
  </si>
  <si>
    <t>159</t>
  </si>
  <si>
    <t>55331488</t>
  </si>
  <si>
    <t>zárubeň jednokřídlá ocelová pro zdění tl stěny 110-150mm rozměru 900/1970, 2100mm - přesný typ bude vybrán investorem!</t>
  </si>
  <si>
    <t>-1972199619</t>
  </si>
  <si>
    <t>160</t>
  </si>
  <si>
    <t>55331489</t>
  </si>
  <si>
    <t>zárubeň jednokřídlá ocelová pro zdění tl stěny 110-150mm rozměru 1000/1970, 2100mm - přesný typ bude vybrán investorem!</t>
  </si>
  <si>
    <t>-531005997</t>
  </si>
  <si>
    <t>161</t>
  </si>
  <si>
    <t>642945111</t>
  </si>
  <si>
    <t>Osazování ocelových zárubní protipožárních nebo protiplynových dveří do vynechaného otvoru, s obetonováním, dveří jednokřídlových do 2,5 m2</t>
  </si>
  <si>
    <t>362955870</t>
  </si>
  <si>
    <t>https://podminky.urs.cz/item/CS_URS_2025_01/642945111</t>
  </si>
  <si>
    <t>162</t>
  </si>
  <si>
    <t>55331563</t>
  </si>
  <si>
    <t>zárubeň jednokřídlá ocelová pro zdění s protipožární úpravou tl stěny 110-150mm rozměru 900/1970, 2100mm - přesný typ bude vybrán investorem!</t>
  </si>
  <si>
    <t>1675681909</t>
  </si>
  <si>
    <t>163</t>
  </si>
  <si>
    <t>766691914</t>
  </si>
  <si>
    <t>Ostatní práce vyvěšení nebo zavěšení křídel dřevěných dveřních, plochy do 2 m2</t>
  </si>
  <si>
    <t>-654889697</t>
  </si>
  <si>
    <t>https://podminky.urs.cz/item/CS_URS_2025_01/766691914</t>
  </si>
  <si>
    <t>164</t>
  </si>
  <si>
    <t>766691915</t>
  </si>
  <si>
    <t>Ostatní práce vyvěšení nebo zavěšení křídel dřevěných dveřních, plochy přes 2 m2</t>
  </si>
  <si>
    <t>-1188968299</t>
  </si>
  <si>
    <t>https://podminky.urs.cz/item/CS_URS_2025_01/766691915</t>
  </si>
  <si>
    <t>165</t>
  </si>
  <si>
    <t>766691931</t>
  </si>
  <si>
    <t>Ostatní práce seřízení okenního nebo dveřního křídla otvíracího nebo sklápěcího dřevěného</t>
  </si>
  <si>
    <t>1172726114</t>
  </si>
  <si>
    <t>https://podminky.urs.cz/item/CS_URS_2025_01/766691931</t>
  </si>
  <si>
    <t>166</t>
  </si>
  <si>
    <t>766663915</t>
  </si>
  <si>
    <t>Oprava dveřních křídel dřevěných ruční seříznutí dveřních křídel z měkkého dřeva</t>
  </si>
  <si>
    <t>530690884</t>
  </si>
  <si>
    <t>https://podminky.urs.cz/item/CS_URS_2025_01/766663915</t>
  </si>
  <si>
    <t>"seříznutí stávajících dveřních křídel kvůli zvětšení tl. podlahové konstrukce"</t>
  </si>
  <si>
    <t xml:space="preserve">"Společné a ostatní prostory" </t>
  </si>
  <si>
    <t>167</t>
  </si>
  <si>
    <t>766663920</t>
  </si>
  <si>
    <t>Oprava dveřních křídel dřevěných přihoblováním křídla po obvodu</t>
  </si>
  <si>
    <t>-442686342</t>
  </si>
  <si>
    <t>https://podminky.urs.cz/item/CS_URS_2025_01/766663920</t>
  </si>
  <si>
    <t>"dohoblování seříznutí stávajících dveřních křídel kvůli zvětšení tl. podlahové konstrukce"</t>
  </si>
  <si>
    <t>0,80+1,45</t>
  </si>
  <si>
    <t>168</t>
  </si>
  <si>
    <t>664386475</t>
  </si>
  <si>
    <t>766-03</t>
  </si>
  <si>
    <t>Nová zárubeň a nové dveře - 2.NP</t>
  </si>
  <si>
    <t>169</t>
  </si>
  <si>
    <t>-1284838051</t>
  </si>
  <si>
    <t>"Společné a ostatní prostory - nové dveře v m.č. 2.3"</t>
  </si>
  <si>
    <t>"ozn. 5/P"</t>
  </si>
  <si>
    <t>170</t>
  </si>
  <si>
    <t>61162098</t>
  </si>
  <si>
    <t>dveře jednokřídlé dřevotřískové protipožární EI (EW) 30 D3 povrch laminátový plné 800x1970-2100mm</t>
  </si>
  <si>
    <t>1476002700</t>
  </si>
  <si>
    <t>171</t>
  </si>
  <si>
    <t>-968428156</t>
  </si>
  <si>
    <t>172</t>
  </si>
  <si>
    <t>-106804121</t>
  </si>
  <si>
    <t>173</t>
  </si>
  <si>
    <t>-968667243</t>
  </si>
  <si>
    <t>174</t>
  </si>
  <si>
    <t>55331557</t>
  </si>
  <si>
    <t>zárubeň jednokřídlá ocelová pro zdění s protipožární úpravou tl stěny 75-100mm rozměru 800/1970, 2100mm</t>
  </si>
  <si>
    <t>-718378455</t>
  </si>
  <si>
    <t>175</t>
  </si>
  <si>
    <t>-2142020761</t>
  </si>
  <si>
    <t>766-04</t>
  </si>
  <si>
    <t>Kuchyňská linka</t>
  </si>
  <si>
    <t>176</t>
  </si>
  <si>
    <t>766-04-001</t>
  </si>
  <si>
    <t>D+M kuchyňské linky bez spotřebičů - Klubovna SDH - dle návrhu investora!</t>
  </si>
  <si>
    <t>-2136832665</t>
  </si>
  <si>
    <t>177</t>
  </si>
  <si>
    <t>766-04-002</t>
  </si>
  <si>
    <t>D+M kuchyňské linky bez spotřebičů - byt č.1 - dle návrhu investora!</t>
  </si>
  <si>
    <t>-1056793589</t>
  </si>
  <si>
    <t>767</t>
  </si>
  <si>
    <t>Konstrukce zámečnické</t>
  </si>
  <si>
    <t>767-01</t>
  </si>
  <si>
    <t>Stříšky nad vstupními dveřmi</t>
  </si>
  <si>
    <t>178</t>
  </si>
  <si>
    <t>767893121</t>
  </si>
  <si>
    <t>Montáž stříšek nad venkovními vstupy z kovových profilů kotvených k nosné konstrukci pomocí konzol, výplň z umělých hmot rovná, šířky do 1,50 m</t>
  </si>
  <si>
    <t>-1916299534</t>
  </si>
  <si>
    <t>https://podminky.urs.cz/item/CS_URS_2025_01/767893121</t>
  </si>
  <si>
    <t>179</t>
  </si>
  <si>
    <t>28319019a</t>
  </si>
  <si>
    <t>stříška vchodová rovná, kotvená pomocí konzol, hliníkový rám, výplň dutinkový polykarbonát 1200x900mm - přesný typ bude vybrán investorem!</t>
  </si>
  <si>
    <t>-1843623615</t>
  </si>
  <si>
    <t>180</t>
  </si>
  <si>
    <t>28319020a</t>
  </si>
  <si>
    <t>stříška vchodová rovná, kotvená pomocí konzol, hliníkový rám, výplň dutinkový polykarbonát 2000x900mm - přesný typ bude vybrán investorem!</t>
  </si>
  <si>
    <t>-794921478</t>
  </si>
  <si>
    <t>181</t>
  </si>
  <si>
    <t>998767103</t>
  </si>
  <si>
    <t>Přesun hmot pro zámečnické konstrukce stanovený z hmotnosti přesunovaného materiálu vodorovná dopravní vzdálenost do 50 m základní v objektech výšky přes 12 do 24 m</t>
  </si>
  <si>
    <t>1653487178</t>
  </si>
  <si>
    <t>https://podminky.urs.cz/item/CS_URS_2025_01/998767103</t>
  </si>
  <si>
    <t>771</t>
  </si>
  <si>
    <t>Podlahy z dlaždic</t>
  </si>
  <si>
    <t>771-01</t>
  </si>
  <si>
    <t>Keramická dlažba - Společné a ostatní prostory</t>
  </si>
  <si>
    <t>182</t>
  </si>
  <si>
    <t>771111011</t>
  </si>
  <si>
    <t>Příprava podkladu před provedením dlažby vysátí podlah</t>
  </si>
  <si>
    <t>-755100109</t>
  </si>
  <si>
    <t>https://podminky.urs.cz/item/CS_URS_2025_01/771111011</t>
  </si>
  <si>
    <t>16,65</t>
  </si>
  <si>
    <t>183</t>
  </si>
  <si>
    <t>771121011</t>
  </si>
  <si>
    <t>Příprava podkladu před provedením dlažby nátěr penetrační na podlahu</t>
  </si>
  <si>
    <t>-771506679</t>
  </si>
  <si>
    <t>https://podminky.urs.cz/item/CS_URS_2025_01/771121011</t>
  </si>
  <si>
    <t>184</t>
  </si>
  <si>
    <t>771121022</t>
  </si>
  <si>
    <t>Příprava podkladu před provedením dlažby broušení podlah nového podkladu betonového</t>
  </si>
  <si>
    <t>-1503075512</t>
  </si>
  <si>
    <t>https://podminky.urs.cz/item/CS_URS_2025_01/771121022</t>
  </si>
  <si>
    <t>185</t>
  </si>
  <si>
    <t>771474112</t>
  </si>
  <si>
    <t>Montáž soklů z dlaždic keramických lepených cementovým flexibilním lepidlem rovných, výšky přes 65 do 90 mm</t>
  </si>
  <si>
    <t>-648128997</t>
  </si>
  <si>
    <t>https://podminky.urs.cz/item/CS_URS_2025_01/771474112</t>
  </si>
  <si>
    <t>6,03-0,85-0,60*2</t>
  </si>
  <si>
    <t>25,985-0,85*2-1,10*2-1,20-1,00-1,65-0,90</t>
  </si>
  <si>
    <t>186</t>
  </si>
  <si>
    <t>771574413</t>
  </si>
  <si>
    <t>Montáž podlah z dlaždic keramických lepených cementovým flexibilním lepidlem hladkých, tloušťky do 10 mm přes 2 do 4 ks/m2</t>
  </si>
  <si>
    <t>-476718273</t>
  </si>
  <si>
    <t>https://podminky.urs.cz/item/CS_URS_2025_01/771574413</t>
  </si>
  <si>
    <t>187</t>
  </si>
  <si>
    <t>59761152</t>
  </si>
  <si>
    <t>dlažba keramická slinutá mrazuvzdorná R10/A povrch hladký/matný tl do 10mm přes 2 do 4ks/m2 - přesný typ bude vybrán investorem!</t>
  </si>
  <si>
    <t>-808449298</t>
  </si>
  <si>
    <t>"sokl"</t>
  </si>
  <si>
    <t>25,295*0,09</t>
  </si>
  <si>
    <t>"dlažba"</t>
  </si>
  <si>
    <t>20,41</t>
  </si>
  <si>
    <t>22,687*1,15 'Přepočtené koeficientem množství</t>
  </si>
  <si>
    <t>188</t>
  </si>
  <si>
    <t>998771103</t>
  </si>
  <si>
    <t>Přesun hmot pro podlahy z dlaždic stanovený z hmotnosti přesunovaného materiálu vodorovná dopravní vzdálenost do 50 m základní v objektech výšky přes 12 do 24 m</t>
  </si>
  <si>
    <t>1189960704</t>
  </si>
  <si>
    <t>https://podminky.urs.cz/item/CS_URS_2025_01/998771103</t>
  </si>
  <si>
    <t>771-02</t>
  </si>
  <si>
    <t>Keramická dlažba - Klubovna SDH</t>
  </si>
  <si>
    <t>189</t>
  </si>
  <si>
    <t>158836024</t>
  </si>
  <si>
    <t>49,70</t>
  </si>
  <si>
    <t>2,56</t>
  </si>
  <si>
    <t>190</t>
  </si>
  <si>
    <t>-771727560</t>
  </si>
  <si>
    <t>191</t>
  </si>
  <si>
    <t>-172139418</t>
  </si>
  <si>
    <t>192</t>
  </si>
  <si>
    <t>771591264</t>
  </si>
  <si>
    <t>Izolace podlahy pod dlažbu těsnícími izolačními pásy mezi podlahou a stěnu</t>
  </si>
  <si>
    <t>-1569857378</t>
  </si>
  <si>
    <t>https://podminky.urs.cz/item/CS_URS_2025_01/771591264</t>
  </si>
  <si>
    <t>0,90*2+1,55*2-0,80</t>
  </si>
  <si>
    <t>1,90*2+1,15*2-0,90-0,80*3</t>
  </si>
  <si>
    <t>1,90*2+0,90*2-0,80</t>
  </si>
  <si>
    <t>193</t>
  </si>
  <si>
    <t>-181179409</t>
  </si>
  <si>
    <t>29,39-1,10-1,00-0,15*2</t>
  </si>
  <si>
    <t>14,495-1,10-1,00-0,90</t>
  </si>
  <si>
    <t>14,70-1,20-1,10-0,15*4</t>
  </si>
  <si>
    <t>194</t>
  </si>
  <si>
    <t>-1707859334</t>
  </si>
  <si>
    <t>195</t>
  </si>
  <si>
    <t>852463869</t>
  </si>
  <si>
    <t>50,285*0,09</t>
  </si>
  <si>
    <t>78,48</t>
  </si>
  <si>
    <t>83,006*1,15 'Přepočtené koeficientem množství</t>
  </si>
  <si>
    <t>196</t>
  </si>
  <si>
    <t>-846642932</t>
  </si>
  <si>
    <t>771-03</t>
  </si>
  <si>
    <t>Keramická dlažba - Byt č.1</t>
  </si>
  <si>
    <t>197</t>
  </si>
  <si>
    <t>-445198076</t>
  </si>
  <si>
    <t>6,42</t>
  </si>
  <si>
    <t>5,12</t>
  </si>
  <si>
    <t>198</t>
  </si>
  <si>
    <t>-332880448</t>
  </si>
  <si>
    <t>199</t>
  </si>
  <si>
    <t>-1927061256</t>
  </si>
  <si>
    <t>200</t>
  </si>
  <si>
    <t>771591112</t>
  </si>
  <si>
    <t>Izolace podlahy pod dlažbu nátěrem nebo stěrkou ve dvou vrstvách</t>
  </si>
  <si>
    <t>-477505664</t>
  </si>
  <si>
    <t>https://podminky.urs.cz/item/CS_URS_2025_01/771591112</t>
  </si>
  <si>
    <t>201</t>
  </si>
  <si>
    <t>90932059</t>
  </si>
  <si>
    <t>2,55*2+1,55*2-0,70</t>
  </si>
  <si>
    <t>202</t>
  </si>
  <si>
    <t>-279810380</t>
  </si>
  <si>
    <t>10,70-1,00-0,90-0,15*2-0,10*2</t>
  </si>
  <si>
    <t>11,40-0,90</t>
  </si>
  <si>
    <t>10,30-0,90*2-0,70-0,15*4</t>
  </si>
  <si>
    <t>203</t>
  </si>
  <si>
    <t>358754151</t>
  </si>
  <si>
    <t>204</t>
  </si>
  <si>
    <t>662584444</t>
  </si>
  <si>
    <t>26,00*0,09</t>
  </si>
  <si>
    <t>23,49</t>
  </si>
  <si>
    <t>25,83*1,15 'Přepočtené koeficientem množství</t>
  </si>
  <si>
    <t>205</t>
  </si>
  <si>
    <t>266060996</t>
  </si>
  <si>
    <t>775</t>
  </si>
  <si>
    <t>Podlahy skládané</t>
  </si>
  <si>
    <t>775-01</t>
  </si>
  <si>
    <t>Podlaha laminátová - Byt č.1</t>
  </si>
  <si>
    <t>206</t>
  </si>
  <si>
    <t>775121111</t>
  </si>
  <si>
    <t>Příprava podkladu skládaných podlah a stěn penetrace vodou ředitelná na savý podklad (válečkováním) podlah</t>
  </si>
  <si>
    <t>1093858588</t>
  </si>
  <si>
    <t>https://podminky.urs.cz/item/CS_URS_2025_01/775121111</t>
  </si>
  <si>
    <t>207</t>
  </si>
  <si>
    <t>775141111</t>
  </si>
  <si>
    <t>Příprava podkladu skládaných podlah a stěn vyrovnání samonivelační stěrkou podlah min.pevnosti 20 MPa, tloušťky do 3 mm</t>
  </si>
  <si>
    <t>961482459</t>
  </si>
  <si>
    <t>https://podminky.urs.cz/item/CS_URS_2025_01/775141111</t>
  </si>
  <si>
    <t>208</t>
  </si>
  <si>
    <t>775429124</t>
  </si>
  <si>
    <t>Montáž lišty přechodové (vyrovnávací) zaklapnuté</t>
  </si>
  <si>
    <t>-2104076038</t>
  </si>
  <si>
    <t>https://podminky.urs.cz/item/CS_URS_2025_01/775429124</t>
  </si>
  <si>
    <t>"mezi dlažbou a lamelou"</t>
  </si>
  <si>
    <t>0,80*2</t>
  </si>
  <si>
    <t>209</t>
  </si>
  <si>
    <t>59054102</t>
  </si>
  <si>
    <t>profil přechodový Al s pohyblivým ramenem 12,5x30mm - přesný typ bude vybrán investorem!</t>
  </si>
  <si>
    <t>-1192289330</t>
  </si>
  <si>
    <t>1,6*1,08 'Přepočtené koeficientem množství</t>
  </si>
  <si>
    <t>210</t>
  </si>
  <si>
    <t>775413315</t>
  </si>
  <si>
    <t>Montáž podlahového soklíku nebo lišty obvodové (soklové) dřevěné bez základního nátěru soklíku ze dřeva tvrdého nebo měkkého, v přírodní barvě lepeného</t>
  </si>
  <si>
    <t>-554458367</t>
  </si>
  <si>
    <t>https://podminky.urs.cz/item/CS_URS_2025_01/775413315</t>
  </si>
  <si>
    <t>20,00-0,90*3-0,80*2-0,15*4</t>
  </si>
  <si>
    <t>27,19-0,90*2</t>
  </si>
  <si>
    <t>211</t>
  </si>
  <si>
    <t>28411010</t>
  </si>
  <si>
    <t>lišta soklová PVC 20x100mm - přesný typ bude vybrán investorem!</t>
  </si>
  <si>
    <t>954192190</t>
  </si>
  <si>
    <t>63,99*1,08 'Přepočtené koeficientem množství</t>
  </si>
  <si>
    <t>212</t>
  </si>
  <si>
    <t>775541161</t>
  </si>
  <si>
    <t>Montáž podlah plovoucích z velkoplošných lamel vinylových na dřevovláknité nebo kompozitní desce, spojovaných zaklapnutím na zámek</t>
  </si>
  <si>
    <t>904797137</t>
  </si>
  <si>
    <t>https://podminky.urs.cz/item/CS_URS_2025_01/775541161</t>
  </si>
  <si>
    <t>213</t>
  </si>
  <si>
    <t>28412003</t>
  </si>
  <si>
    <t>dílec vinylový heterogenní plovoucí na P+D úprava PUR kompozitní podložka, třída zátěže 23/34, hořlavost Bfl-s1, nášlapná vrstva 0,55mm tl 5,5mm - přesný typ bude vybrán investorem!</t>
  </si>
  <si>
    <t>-1023869641</t>
  </si>
  <si>
    <t>70,32*1,08 'Přepočtené koeficientem množství</t>
  </si>
  <si>
    <t>214</t>
  </si>
  <si>
    <t>998775103</t>
  </si>
  <si>
    <t>Přesun hmot pro podlahy skládané stanovený z hmotnosti přesunovaného materiálu vodorovná dopravní vzdálenost do 50 m základní v objektech výšky přes 12 do 24 m</t>
  </si>
  <si>
    <t>-1333838257</t>
  </si>
  <si>
    <t>https://podminky.urs.cz/item/CS_URS_2025_01/998775103</t>
  </si>
  <si>
    <t>781</t>
  </si>
  <si>
    <t>Dokončovací práce - obklady</t>
  </si>
  <si>
    <t>781-01</t>
  </si>
  <si>
    <t>Keramické obklady - 1.NP</t>
  </si>
  <si>
    <t>215</t>
  </si>
  <si>
    <t>781111011</t>
  </si>
  <si>
    <t>Příprava podkladu před provedením obkladu oprášení (ometení) stěny</t>
  </si>
  <si>
    <t>-543864262</t>
  </si>
  <si>
    <t>https://podminky.urs.cz/item/CS_URS_2025_01/781111011</t>
  </si>
  <si>
    <t>(2,31+0,615)*0,60</t>
  </si>
  <si>
    <t>(0,90*2+1,55*2)*1,50</t>
  </si>
  <si>
    <t>"odpočet otvorů"</t>
  </si>
  <si>
    <t>(1,90*2+1,15*2)*1,50</t>
  </si>
  <si>
    <t>(1,90*2+0,90*2)*1,50</t>
  </si>
  <si>
    <t>(2,55*2+1,55*2)*1,80</t>
  </si>
  <si>
    <t>-0,70*1,80</t>
  </si>
  <si>
    <t>(2,70+0,615)*0,60</t>
  </si>
  <si>
    <t>25,455+15,489</t>
  </si>
  <si>
    <t>216</t>
  </si>
  <si>
    <t>781121011</t>
  </si>
  <si>
    <t>Příprava podkladu před provedením obkladu nátěr penetrační na stěnu</t>
  </si>
  <si>
    <t>-663447561</t>
  </si>
  <si>
    <t>https://podminky.urs.cz/item/CS_URS_2025_01/781121011</t>
  </si>
  <si>
    <t>217</t>
  </si>
  <si>
    <t>781131112</t>
  </si>
  <si>
    <t>Izolace stěny pod obklad izolace nátěrem nebo stěrkou ve dvou vrstvách</t>
  </si>
  <si>
    <t>-1726286730</t>
  </si>
  <si>
    <t>https://podminky.urs.cz/item/CS_URS_2025_01/781131112</t>
  </si>
  <si>
    <t>218</t>
  </si>
  <si>
    <t>781472213</t>
  </si>
  <si>
    <t>Montáž keramických obkladů stěn lepených cementovým flexibilním lepidlem hladkých přes 2 do 4 ks/m2</t>
  </si>
  <si>
    <t>2019192573</t>
  </si>
  <si>
    <t>https://podminky.urs.cz/item/CS_URS_2025_01/781472213</t>
  </si>
  <si>
    <t>219</t>
  </si>
  <si>
    <t>59761713</t>
  </si>
  <si>
    <t>obklad keramický nemrazuvzdorný povrch hladký/matný tl do 10mm přes 2 do 4ks/m2 - přesný typ bude vybrán investorem!</t>
  </si>
  <si>
    <t>1051379581</t>
  </si>
  <si>
    <t>40,944*1,15 'Přepočtené koeficientem množství</t>
  </si>
  <si>
    <t>220</t>
  </si>
  <si>
    <t>998781103</t>
  </si>
  <si>
    <t>Přesun hmot pro obklady keramické stanovený z hmotnosti přesunovaného materiálu vodorovná dopravní vzdálenost do 50 m základní v objektech výšky přes 12 do 24 m</t>
  </si>
  <si>
    <t>1129940578</t>
  </si>
  <si>
    <t>https://podminky.urs.cz/item/CS_URS_2025_01/998781103</t>
  </si>
  <si>
    <t>781-02</t>
  </si>
  <si>
    <t>Keramické obklady - 2.NP</t>
  </si>
  <si>
    <t>221</t>
  </si>
  <si>
    <t>1333156204</t>
  </si>
  <si>
    <t>(1,85*2+1,65*2+0,35*2)*1,80</t>
  </si>
  <si>
    <t>222</t>
  </si>
  <si>
    <t>1942243930</t>
  </si>
  <si>
    <t>223</t>
  </si>
  <si>
    <t>77659669</t>
  </si>
  <si>
    <t>224</t>
  </si>
  <si>
    <t>-1184845800</t>
  </si>
  <si>
    <t>12,24*1,15 'Přepočtené koeficientem množství</t>
  </si>
  <si>
    <t>225</t>
  </si>
  <si>
    <t>395520228</t>
  </si>
  <si>
    <t>783</t>
  </si>
  <si>
    <t>Dokončovací práce - nátěry</t>
  </si>
  <si>
    <t>783-01</t>
  </si>
  <si>
    <t>Nátěr střešní krytiny</t>
  </si>
  <si>
    <t>226</t>
  </si>
  <si>
    <t>783401311</t>
  </si>
  <si>
    <t>Příprava podkladu klempířských konstrukcí před provedením nátěru odmaštěním odmašťovačem vodou ředitelným</t>
  </si>
  <si>
    <t>-1165246857</t>
  </si>
  <si>
    <t>https://podminky.urs.cz/item/CS_URS_2025_01/783401311</t>
  </si>
  <si>
    <t>227</t>
  </si>
  <si>
    <t>783401401</t>
  </si>
  <si>
    <t>Příprava podkladu klempířských konstrukcí před provedením nátěru ometením</t>
  </si>
  <si>
    <t>34914690</t>
  </si>
  <si>
    <t>https://podminky.urs.cz/item/CS_URS_2025_01/783401401</t>
  </si>
  <si>
    <t>228</t>
  </si>
  <si>
    <t>783414101</t>
  </si>
  <si>
    <t>Základní nátěr klempířských konstrukcí jednonásobný syntetický</t>
  </si>
  <si>
    <t>1477616266</t>
  </si>
  <si>
    <t>https://podminky.urs.cz/item/CS_URS_2025_01/783414101</t>
  </si>
  <si>
    <t>229</t>
  </si>
  <si>
    <t>783417101</t>
  </si>
  <si>
    <t>Krycí nátěr (email) klempířských konstrukcí jednonásobný syntetický standardní</t>
  </si>
  <si>
    <t>286541709</t>
  </si>
  <si>
    <t>https://podminky.urs.cz/item/CS_URS_2025_01/783417101</t>
  </si>
  <si>
    <t>230</t>
  </si>
  <si>
    <t>783491003</t>
  </si>
  <si>
    <t>Příplatek k ceně nátěru klempířských konstrukcí jednonásobného, za provedení ve sklonu střechy přes 30 do 60°</t>
  </si>
  <si>
    <t>1864263724</t>
  </si>
  <si>
    <t>https://podminky.urs.cz/item/CS_URS_2025_01/783491003</t>
  </si>
  <si>
    <t>784</t>
  </si>
  <si>
    <t>Dokončovací práce - malby a tapety</t>
  </si>
  <si>
    <t>784-01</t>
  </si>
  <si>
    <t>Malby - 1.NP</t>
  </si>
  <si>
    <t>231</t>
  </si>
  <si>
    <t>784111001</t>
  </si>
  <si>
    <t>Oprášení (ometení) podkladu v místnostech výšky do 3,80 m</t>
  </si>
  <si>
    <t>1331513762</t>
  </si>
  <si>
    <t>https://podminky.urs.cz/item/CS_URS_2025_01/784111001</t>
  </si>
  <si>
    <t>(1,50*2+0,915*2)*3,30</t>
  </si>
  <si>
    <t>-0,85*2,00</t>
  </si>
  <si>
    <t>-0,60*0,60</t>
  </si>
  <si>
    <t>"ostění a nadpraží"</t>
  </si>
  <si>
    <t>0,60*0,25*3</t>
  </si>
  <si>
    <t>"strop"</t>
  </si>
  <si>
    <t>1,37</t>
  </si>
  <si>
    <t>(2,15*2+2,50+1,10+0,10+0,30)*2,00</t>
  </si>
  <si>
    <t>9,49</t>
  </si>
  <si>
    <t>(2,55*2+0,300+2,50)*3,70</t>
  </si>
  <si>
    <t>"strop, mezipodesta a schodišťové rameno"</t>
  </si>
  <si>
    <t>6,37+5,23+3,90*1,10</t>
  </si>
  <si>
    <t>"odpočet otvorů, přípočet ostění a nadpraží"</t>
  </si>
  <si>
    <t>-0,85*2,00*2</t>
  </si>
  <si>
    <t>-0,90*2,00+(0,90+2,00*2)*0,30</t>
  </si>
  <si>
    <t>-0,90*1,75</t>
  </si>
  <si>
    <t>-1,65*2,60+(1,65+2,60*2)*0,40</t>
  </si>
  <si>
    <t>-1,20*2,10+(1,20+2,10*2)*0,50</t>
  </si>
  <si>
    <t>-0,90*2,02</t>
  </si>
  <si>
    <t>(9,10*2+5,45*2)*3,30</t>
  </si>
  <si>
    <t>-1,10*2,02</t>
  </si>
  <si>
    <t>(3,45*2+3,80*2)*3,30</t>
  </si>
  <si>
    <t>"odpočet plochy keramického obkladu u kuchyňské linky"</t>
  </si>
  <si>
    <t>-(2,31+0,615)*0,60</t>
  </si>
  <si>
    <t>(5,50*2+1,50*2)*3,30</t>
  </si>
  <si>
    <t>-1,20*2,02</t>
  </si>
  <si>
    <t>-1,10*2,02*2</t>
  </si>
  <si>
    <t>(0,90*2+1,55*2)*(3,30-1,50)</t>
  </si>
  <si>
    <t>-0,80*2,02</t>
  </si>
  <si>
    <t>(1,90*2+1,15*2)*(3,30-1,50)</t>
  </si>
  <si>
    <t>-0,80*2,02*3</t>
  </si>
  <si>
    <t>(1,90*2+0,90*2)*(3,30-1,50)</t>
  </si>
  <si>
    <t>(2,50*2+2,15*2)*3,30</t>
  </si>
  <si>
    <t>-1,00*2,02+2,20*0,30+0,30*3,40</t>
  </si>
  <si>
    <t>(2,50*2+3,20*2)*3,30</t>
  </si>
  <si>
    <t>(2,80*2+1,55*2)*3,30</t>
  </si>
  <si>
    <t>-0,90*2,02+0,55+0,625*3,30</t>
  </si>
  <si>
    <t>-0,70*2,02</t>
  </si>
  <si>
    <t>(2,55*2+1,55*2)*(3,30-1,80)</t>
  </si>
  <si>
    <t>(5,65*2+3,75*2)*3,30</t>
  </si>
  <si>
    <t>-0,90*2,02*3+0,39+0,90*3,30</t>
  </si>
  <si>
    <t>-0,80*2,02*2</t>
  </si>
  <si>
    <t>(0,95*2+1,025*2)*3,30</t>
  </si>
  <si>
    <t>(5,35*2+5,45*2)*3,30</t>
  </si>
  <si>
    <t>2,80*3,30*2</t>
  </si>
  <si>
    <t>-0,90*2,02*2</t>
  </si>
  <si>
    <t>(3,75*2+5,45*2)*3,30</t>
  </si>
  <si>
    <t>94,115+196,711+324,741</t>
  </si>
  <si>
    <t>232</t>
  </si>
  <si>
    <t>784171101</t>
  </si>
  <si>
    <t>Zakrytí nemalovaných ploch (materiál ve specifikaci) včetně pozdějšího odkrytí podlah</t>
  </si>
  <si>
    <t>158382370</t>
  </si>
  <si>
    <t>https://podminky.urs.cz/item/CS_URS_2025_01/784171101</t>
  </si>
  <si>
    <t>16,76</t>
  </si>
  <si>
    <t>6,03</t>
  </si>
  <si>
    <t>4,88</t>
  </si>
  <si>
    <t>19,42</t>
  </si>
  <si>
    <t>233</t>
  </si>
  <si>
    <t>28323153</t>
  </si>
  <si>
    <t>fólie pro malířské potřeby samolepicí 0,5mx100m</t>
  </si>
  <si>
    <t>1045159775</t>
  </si>
  <si>
    <t>189,74*1,05 'Přepočtené koeficientem množství</t>
  </si>
  <si>
    <t>234</t>
  </si>
  <si>
    <t>784171111</t>
  </si>
  <si>
    <t>Zakrytí nemalovaných ploch (materiál ve specifikaci) včetně pozdějšího odkrytí svislých ploch např. stěn, oken, dveří v místnostech výšky do 3,80</t>
  </si>
  <si>
    <t>1671592051</t>
  </si>
  <si>
    <t>https://podminky.urs.cz/item/CS_URS_2025_01/784171111</t>
  </si>
  <si>
    <t>"zakrytí oken a parapetů"</t>
  </si>
  <si>
    <t>1,10*2,10*11+0,40*1,10*11</t>
  </si>
  <si>
    <t>1,50*2,10+0,40*1,50</t>
  </si>
  <si>
    <t>0,60*0,60*2+0,25*0,60*2</t>
  </si>
  <si>
    <t>"zakrytí venkovních dveří"</t>
  </si>
  <si>
    <t>235</t>
  </si>
  <si>
    <t>-2058490074</t>
  </si>
  <si>
    <t>41,11*1,05 'Přepočtené koeficientem množství</t>
  </si>
  <si>
    <t>236</t>
  </si>
  <si>
    <t>784181101</t>
  </si>
  <si>
    <t>Penetrace podkladu jednonásobná základní akrylátová bezbarvá v místnostech výšky do 3,80 m</t>
  </si>
  <si>
    <t>-599601698</t>
  </si>
  <si>
    <t>https://podminky.urs.cz/item/CS_URS_2025_01/784181101</t>
  </si>
  <si>
    <t>"viz oprášení"</t>
  </si>
  <si>
    <t>615,567</t>
  </si>
  <si>
    <t>237</t>
  </si>
  <si>
    <t>784221101</t>
  </si>
  <si>
    <t>Malby z malířských směsí otěruvzdorných za sucha dvojnásobné, bílé za sucha otěruvzdorné dobře v místnostech výšky do 3,80 m</t>
  </si>
  <si>
    <t>290258416</t>
  </si>
  <si>
    <t>https://podminky.urs.cz/item/CS_URS_2025_01/784221101</t>
  </si>
  <si>
    <t>"viz penetrace"</t>
  </si>
  <si>
    <t>"SDK podhledy"</t>
  </si>
  <si>
    <t>168,64</t>
  </si>
  <si>
    <t>784-02</t>
  </si>
  <si>
    <t>Malby - 2.NP</t>
  </si>
  <si>
    <t>238</t>
  </si>
  <si>
    <t>-1944258921</t>
  </si>
  <si>
    <t>(1,85+1,65*2+0,90)*(3,00-1,80)+1,85*3,30</t>
  </si>
  <si>
    <t>-0,90*(2,02-1,80)-0,90*2,02</t>
  </si>
  <si>
    <t>239</t>
  </si>
  <si>
    <t>-1261990173</t>
  </si>
  <si>
    <t>240</t>
  </si>
  <si>
    <t>970564146</t>
  </si>
  <si>
    <t>195,785*1,05 'Přepočtené koeficientem množství</t>
  </si>
  <si>
    <t>241</t>
  </si>
  <si>
    <t>-744029823</t>
  </si>
  <si>
    <t>0,60*0,90*2+0,60*0,25*2</t>
  </si>
  <si>
    <t>242</t>
  </si>
  <si>
    <t>89183583</t>
  </si>
  <si>
    <t>1,38*1,05 'Přepočtené koeficientem množství</t>
  </si>
  <si>
    <t>243</t>
  </si>
  <si>
    <t>-2001775547</t>
  </si>
  <si>
    <t>11,469</t>
  </si>
  <si>
    <t>244</t>
  </si>
  <si>
    <t>-1887131244</t>
  </si>
  <si>
    <t>195,785</t>
  </si>
  <si>
    <t>03 - SO 03 - TZB</t>
  </si>
  <si>
    <t>Soupis:</t>
  </si>
  <si>
    <t>03a - SO 03a - ZTI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</si>
  <si>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</si>
  <si>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</si>
  <si>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</si>
  <si>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</si>
  <si>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721-01 - Ostatní</t>
  </si>
  <si>
    <t>721</t>
  </si>
  <si>
    <t>Zdravotechnika - vnitřní kanalizace</t>
  </si>
  <si>
    <t>721173401</t>
  </si>
  <si>
    <t>Potrubí z trub PVC SN4 svodné (ležaté) DN 110</t>
  </si>
  <si>
    <t>-1330594700</t>
  </si>
  <si>
    <t>https://podminky.urs.cz/item/CS_URS_2025_01/721173401</t>
  </si>
  <si>
    <t>721173403</t>
  </si>
  <si>
    <t>Potrubí z trub PVC SN4 svodné (ležaté) DN 160</t>
  </si>
  <si>
    <t>1533313581</t>
  </si>
  <si>
    <t>https://podminky.urs.cz/item/CS_URS_2025_01/721173403</t>
  </si>
  <si>
    <t>721173708</t>
  </si>
  <si>
    <t>Potrubí z trub polyetylenových svařované odpadní (svislé) DN 150</t>
  </si>
  <si>
    <t>-1842972587</t>
  </si>
  <si>
    <t>https://podminky.urs.cz/item/CS_URS_2025_01/721173708</t>
  </si>
  <si>
    <t>721173723</t>
  </si>
  <si>
    <t>Potrubí z trub polyetylenových svařované připojovací DN 50</t>
  </si>
  <si>
    <t>-1697298023</t>
  </si>
  <si>
    <t>https://podminky.urs.cz/item/CS_URS_2025_01/721173723</t>
  </si>
  <si>
    <t>721173726</t>
  </si>
  <si>
    <t>Potrubí z trub polyetylenových svařované připojovací DN 100</t>
  </si>
  <si>
    <t>614318934</t>
  </si>
  <si>
    <t>https://podminky.urs.cz/item/CS_URS_2025_01/721173726</t>
  </si>
  <si>
    <t>721194105</t>
  </si>
  <si>
    <t>Vyměření přípojek na potrubí vyvedení a upevnění odpadních výpustek DN 50</t>
  </si>
  <si>
    <t>630802373</t>
  </si>
  <si>
    <t>https://podminky.urs.cz/item/CS_URS_2025_01/721194105</t>
  </si>
  <si>
    <t>721194109</t>
  </si>
  <si>
    <t>Vyměření přípojek na potrubí vyvedení a upevnění odpadních výpustek DN 110</t>
  </si>
  <si>
    <t>1737490489</t>
  </si>
  <si>
    <t>https://podminky.urs.cz/item/CS_URS_2025_01/721194109</t>
  </si>
  <si>
    <t>721226511</t>
  </si>
  <si>
    <t>Zápachové uzávěrky podomítkové (Pe) s krycí deskou pro pračku a myčku DN 40</t>
  </si>
  <si>
    <t>-2109382907</t>
  </si>
  <si>
    <t>https://podminky.urs.cz/item/CS_URS_2025_01/721226511</t>
  </si>
  <si>
    <t>721273153</t>
  </si>
  <si>
    <t>Ventilační hlavice z polypropylenu (PP) DN 110</t>
  </si>
  <si>
    <t>-1137131597</t>
  </si>
  <si>
    <t>https://podminky.urs.cz/item/CS_URS_2025_01/721273153</t>
  </si>
  <si>
    <t>721273153.HLE</t>
  </si>
  <si>
    <t>Hlavice ventilační HL 810 polypropylen PP DN 110</t>
  </si>
  <si>
    <t>-902200048</t>
  </si>
  <si>
    <t>721274121</t>
  </si>
  <si>
    <t>Ventily přivzdušňovací odpadních potrubí vnitřní od DN 32 do DN 50</t>
  </si>
  <si>
    <t>543879687</t>
  </si>
  <si>
    <t>https://podminky.urs.cz/item/CS_URS_2025_01/721274121</t>
  </si>
  <si>
    <t>721290111</t>
  </si>
  <si>
    <t>Zkouška těsnosti kanalizace v objektech vodou do DN 125</t>
  </si>
  <si>
    <t>-1105384283</t>
  </si>
  <si>
    <t>https://podminky.urs.cz/item/CS_URS_2025_01/721290111</t>
  </si>
  <si>
    <t>721290112</t>
  </si>
  <si>
    <t>Zkouška těsnosti kanalizace v objektech vodou DN 150 nebo DN 200</t>
  </si>
  <si>
    <t>418327839</t>
  </si>
  <si>
    <t>https://podminky.urs.cz/item/CS_URS_2025_01/721290112</t>
  </si>
  <si>
    <t>998721103</t>
  </si>
  <si>
    <t>Přesun hmot pro vnitřní kanalizaci stanovený z hmotnosti přesunovaného materiálu vodorovná dopravní vzdálenost do 50 m základní v objektech výšky přes 12 do 24 m</t>
  </si>
  <si>
    <t>-1122599058</t>
  </si>
  <si>
    <t>https://podminky.urs.cz/item/CS_URS_2025_01/998721103</t>
  </si>
  <si>
    <t>722</t>
  </si>
  <si>
    <t>Zdravotechnika - vnitřní vodovod</t>
  </si>
  <si>
    <t>722173112</t>
  </si>
  <si>
    <t>Potrubí z plastových trubek ze síťovaného polyethylenu (PE-Xa) spojované mechanicky násuvnou objímkou plastovou D 16/2,2</t>
  </si>
  <si>
    <t>540202569</t>
  </si>
  <si>
    <t>https://podminky.urs.cz/item/CS_URS_2025_01/722173112</t>
  </si>
  <si>
    <t>15,70</t>
  </si>
  <si>
    <t>722173113</t>
  </si>
  <si>
    <t>Potrubí z plastových trubek ze síťovaného polyethylenu (PE-Xa) spojované mechanicky násuvnou objímkou plastovou D 20/2,8</t>
  </si>
  <si>
    <t>547703934</t>
  </si>
  <si>
    <t>https://podminky.urs.cz/item/CS_URS_2025_01/722173113</t>
  </si>
  <si>
    <t>9,00</t>
  </si>
  <si>
    <t>"TM"</t>
  </si>
  <si>
    <t>1,00</t>
  </si>
  <si>
    <t>722173312</t>
  </si>
  <si>
    <t>Potrubí z plastových trubek Příplatek k ceně za členitý rozvod (v koupelnách, WC a pod.) trubek spojovaných násuvnou objímkou plastovou D 16/2,2</t>
  </si>
  <si>
    <t>-2137466897</t>
  </si>
  <si>
    <t>https://podminky.urs.cz/item/CS_URS_2025_01/722173312</t>
  </si>
  <si>
    <t>722173313</t>
  </si>
  <si>
    <t>Potrubí z plastových trubek Příplatek k ceně za členitý rozvod (v koupelnách, WC a pod.) trubek spojovaných násuvnou objímkou plastovou D 20/2,8</t>
  </si>
  <si>
    <t>-1823074478</t>
  </si>
  <si>
    <t>https://podminky.urs.cz/item/CS_URS_2025_01/722173313</t>
  </si>
  <si>
    <t>722190401</t>
  </si>
  <si>
    <t>Zřízení přípojek na potrubí vyvedení a upevnění výpustek do DN 25</t>
  </si>
  <si>
    <t>1600549802</t>
  </si>
  <si>
    <t>https://podminky.urs.cz/item/CS_URS_2025_01/722190401</t>
  </si>
  <si>
    <t>"KD"</t>
  </si>
  <si>
    <t>"WC"</t>
  </si>
  <si>
    <t>"U"</t>
  </si>
  <si>
    <t>"Výl"</t>
  </si>
  <si>
    <t>"TČ"</t>
  </si>
  <si>
    <t>722231083</t>
  </si>
  <si>
    <t>Armatury se dvěma závity ventily zpětné mosazné PN 16 do 90°C vnitřní závit G 3/4"</t>
  </si>
  <si>
    <t>-1868193757</t>
  </si>
  <si>
    <t>https://podminky.urs.cz/item/CS_URS_2025_01/722231083</t>
  </si>
  <si>
    <t>722231142</t>
  </si>
  <si>
    <t>Armatury se dvěma závity ventily pojistné rohové G 3/4"</t>
  </si>
  <si>
    <t>-1105782212</t>
  </si>
  <si>
    <t>https://podminky.urs.cz/item/CS_URS_2025_01/722231142</t>
  </si>
  <si>
    <t>722240122</t>
  </si>
  <si>
    <t>Armatury z plastických hmot kohouty (PPR) kulové DN 20</t>
  </si>
  <si>
    <t>622282283</t>
  </si>
  <si>
    <t>https://podminky.urs.cz/item/CS_URS_2025_01/722240122</t>
  </si>
  <si>
    <t>722263207</t>
  </si>
  <si>
    <t>Vodoměry pro vodu do 100°C závitové horizontální jednovtokové suchoběžné G 3/4"x 130 mm Qn 1,5</t>
  </si>
  <si>
    <t>-835467195</t>
  </si>
  <si>
    <t>https://podminky.urs.cz/item/CS_URS_2025_01/722263207</t>
  </si>
  <si>
    <t>722290226</t>
  </si>
  <si>
    <t>Zkoušky, proplach a desinfekce vodovodního potrubí zkoušky těsnosti vodovodního potrubí závitového do DN 50</t>
  </si>
  <si>
    <t>1345706250</t>
  </si>
  <si>
    <t>https://podminky.urs.cz/item/CS_URS_2025_01/722290226</t>
  </si>
  <si>
    <t>722290234</t>
  </si>
  <si>
    <t>Zkoušky, proplach a desinfekce vodovodního potrubí proplach a desinfekce vodovodního potrubí do DN 80</t>
  </si>
  <si>
    <t>1105725439</t>
  </si>
  <si>
    <t>https://podminky.urs.cz/item/CS_URS_2025_01/722290234</t>
  </si>
  <si>
    <t>998722103</t>
  </si>
  <si>
    <t>Přesun hmot pro vnitřní vodovod stanovený z hmotnosti přesunovaného materiálu vodorovná dopravní vzdálenost do 50 m základní v objektech výšky přes 12 do 24 m</t>
  </si>
  <si>
    <t>-1446596381</t>
  </si>
  <si>
    <t>https://podminky.urs.cz/item/CS_URS_2025_01/998722103</t>
  </si>
  <si>
    <t>723</t>
  </si>
  <si>
    <t>Zdravotechnika - vnitřní plynovod</t>
  </si>
  <si>
    <t>723230232</t>
  </si>
  <si>
    <t>Armatury se dvěma závity kulové uzávěry s integrovanou tlakovou zátkou pro měření provozního přetlaku a zkoušku těsnosti G 1" FF</t>
  </si>
  <si>
    <t>-1345487845</t>
  </si>
  <si>
    <t>https://podminky.urs.cz/item/CS_URS_2025_01/723230232</t>
  </si>
  <si>
    <t>725</t>
  </si>
  <si>
    <t>Zdravotechnika - zařizovací předměty</t>
  </si>
  <si>
    <t>725111132</t>
  </si>
  <si>
    <t>Zařízení záchodů splachovače nádržkové plastové nízkopoložené nebo vysokopoložené</t>
  </si>
  <si>
    <t>-774122360</t>
  </si>
  <si>
    <t>https://podminky.urs.cz/item/CS_URS_2025_01/725111132</t>
  </si>
  <si>
    <t>725112011</t>
  </si>
  <si>
    <t>Zařízení záchodů klozety keramické standardní samostatně stojící s plochým splachováním odpad vodorovný</t>
  </si>
  <si>
    <t>-1034478471</t>
  </si>
  <si>
    <t>https://podminky.urs.cz/item/CS_URS_2025_01/725112011</t>
  </si>
  <si>
    <t>725211601</t>
  </si>
  <si>
    <t>Umyvadla keramická bílá bez výtokových armatur připevněná na stěnu šrouby bez sloupu nebo krytu na sifon, šířka umyvadla 500 mm</t>
  </si>
  <si>
    <t>1088583587</t>
  </si>
  <si>
    <t>https://podminky.urs.cz/item/CS_URS_2025_01/725211601</t>
  </si>
  <si>
    <t>725211602</t>
  </si>
  <si>
    <t>Umyvadla keramická bílá bez výtokových armatur připevněná na stěnu šrouby bez sloupu nebo krytu na sifon, šířka umyvadla 550 mm</t>
  </si>
  <si>
    <t>-2116724313</t>
  </si>
  <si>
    <t>https://podminky.urs.cz/item/CS_URS_2025_01/725211602</t>
  </si>
  <si>
    <t>725222113</t>
  </si>
  <si>
    <t>Vany bez výtokových armatur akrylátové se zápachovou uzávěrkou klasické 1500x700 mm</t>
  </si>
  <si>
    <t>1360074468</t>
  </si>
  <si>
    <t>https://podminky.urs.cz/item/CS_URS_2025_01/725222113</t>
  </si>
  <si>
    <t>725311121</t>
  </si>
  <si>
    <t>Dřezy bez výtokových armatur jednoduché se zápachovou uzávěrkou nerezové s odkapávací plochou 560x480 mm a miskou</t>
  </si>
  <si>
    <t>1730447646</t>
  </si>
  <si>
    <t>https://podminky.urs.cz/item/CS_URS_2025_01/725311121</t>
  </si>
  <si>
    <t>725331111</t>
  </si>
  <si>
    <t>Výlevky bez výtokových armatur a splachovací nádrže keramické se sklopnou plastovou mřížkou stojící, výšky 460 mm</t>
  </si>
  <si>
    <t>647687751</t>
  </si>
  <si>
    <t>https://podminky.urs.cz/item/CS_URS_2025_01/725331111</t>
  </si>
  <si>
    <t>725532114</t>
  </si>
  <si>
    <t>Elektrické ohřívače zásobníkové beztlakové přepadové akumulační s pojistným ventilem závěsné svislé objem nádrže (příkon) 80 l (3,0 kW) rychloohřev 220 V</t>
  </si>
  <si>
    <t>-1808279881</t>
  </si>
  <si>
    <t>https://podminky.urs.cz/item/CS_URS_2025_01/725532114</t>
  </si>
  <si>
    <t>725813111</t>
  </si>
  <si>
    <t>Ventily rohové bez připojovací trubičky nebo flexi hadičky G 1/2"</t>
  </si>
  <si>
    <t>1675027001</t>
  </si>
  <si>
    <t>https://podminky.urs.cz/item/CS_URS_2025_01/725813111</t>
  </si>
  <si>
    <t>725813112</t>
  </si>
  <si>
    <t>Ventily rohové bez připojovací trubičky nebo flexi hadičky pračkové G 3/4"</t>
  </si>
  <si>
    <t>667495682</t>
  </si>
  <si>
    <t>https://podminky.urs.cz/item/CS_URS_2025_01/725813112</t>
  </si>
  <si>
    <t>725821325</t>
  </si>
  <si>
    <t>Baterie dřezové stojánkové pákové s otáčivým ústím a délkou ramínka 220 mm</t>
  </si>
  <si>
    <t>1995518330</t>
  </si>
  <si>
    <t>https://podminky.urs.cz/item/CS_URS_2025_01/725821325</t>
  </si>
  <si>
    <t>725822613</t>
  </si>
  <si>
    <t>Baterie umyvadlové stojánkové pákové s výpustí</t>
  </si>
  <si>
    <t>-238163763</t>
  </si>
  <si>
    <t>https://podminky.urs.cz/item/CS_URS_2025_01/725822613</t>
  </si>
  <si>
    <t>725831315</t>
  </si>
  <si>
    <t>Baterie vanové nástěnné pákové s automatickým přepínačem a sprchou</t>
  </si>
  <si>
    <t>-1936231463</t>
  </si>
  <si>
    <t>https://podminky.urs.cz/item/CS_URS_2025_01/725831315</t>
  </si>
  <si>
    <t>725851315</t>
  </si>
  <si>
    <t>Ventily odpadní pro zařizovací předměty dřezové s přepadem G 6/4"</t>
  </si>
  <si>
    <t>-1676376849</t>
  </si>
  <si>
    <t>https://podminky.urs.cz/item/CS_URS_2025_01/725851315</t>
  </si>
  <si>
    <t>725851325</t>
  </si>
  <si>
    <t>Ventily odpadní pro zařizovací předměty umyvadlové bez přepadu G 5/4"</t>
  </si>
  <si>
    <t>398396861</t>
  </si>
  <si>
    <t>https://podminky.urs.cz/item/CS_URS_2025_01/725851325</t>
  </si>
  <si>
    <t>725864311</t>
  </si>
  <si>
    <t>Zápachové uzávěrky zařizovacích předmětů pro koupací vany s kulovým kloubem na odtoku DN 40/50</t>
  </si>
  <si>
    <t>268127841</t>
  </si>
  <si>
    <t>https://podminky.urs.cz/item/CS_URS_2025_01/725864311</t>
  </si>
  <si>
    <t>725980121</t>
  </si>
  <si>
    <t>Dvířka 15/15</t>
  </si>
  <si>
    <t>1255506511</t>
  </si>
  <si>
    <t>https://podminky.urs.cz/item/CS_URS_2025_01/725980121</t>
  </si>
  <si>
    <t>725980123</t>
  </si>
  <si>
    <t>Dvířka 30/30</t>
  </si>
  <si>
    <t>1486005508</t>
  </si>
  <si>
    <t>https://podminky.urs.cz/item/CS_URS_2025_01/725980123</t>
  </si>
  <si>
    <t>998725103</t>
  </si>
  <si>
    <t>Přesun hmot pro zařizovací předměty stanovený z hmotnosti přesunovaného materiálu vodorovná dopravní vzdálenost do 50 m základní v objektech výšky přes 12 do 24 m</t>
  </si>
  <si>
    <t>1031112457</t>
  </si>
  <si>
    <t>https://podminky.urs.cz/item/CS_URS_2025_01/998725103</t>
  </si>
  <si>
    <t>721-01</t>
  </si>
  <si>
    <t>Ostatní</t>
  </si>
  <si>
    <t>721-01-001</t>
  </si>
  <si>
    <t>Stavební přípomoce</t>
  </si>
  <si>
    <t>-233195783</t>
  </si>
  <si>
    <t>03b - SO 03b - ÚT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</si>
  <si>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</si>
  <si>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</si>
  <si>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</si>
  <si>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</si>
  <si>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</si>
  <si>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</si>
  <si>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 xml:space="preserve">    731-01 - Ostatní</t>
  </si>
  <si>
    <t>731</t>
  </si>
  <si>
    <t>Ústřední vytápění - kotelny</t>
  </si>
  <si>
    <t>731-01</t>
  </si>
  <si>
    <t>D+M nosné konstrukce pro uchycení tepelného čerpadla vč. pozinkování a kotevních prvků</t>
  </si>
  <si>
    <t>kg</t>
  </si>
  <si>
    <t>680181622</t>
  </si>
  <si>
    <t>731-02</t>
  </si>
  <si>
    <t>Oběhové čerpadlo tepelného čerpadla</t>
  </si>
  <si>
    <t>748976989</t>
  </si>
  <si>
    <t>731-03</t>
  </si>
  <si>
    <t>Ohřev odvodu kondenzátu pro tepelné čerpadlo</t>
  </si>
  <si>
    <t>1389985673</t>
  </si>
  <si>
    <t>731-04</t>
  </si>
  <si>
    <t>Průtokový elektrokotel - popis dle PD</t>
  </si>
  <si>
    <t>852515897</t>
  </si>
  <si>
    <t>731-05</t>
  </si>
  <si>
    <t>Řídící modul tepelného čerpadla - popis dle PD</t>
  </si>
  <si>
    <t>-1690231657</t>
  </si>
  <si>
    <t>731-06</t>
  </si>
  <si>
    <t>Tepelné čerpadlo výkon při 2/35 °C 9,95 kW - popis dle PD</t>
  </si>
  <si>
    <t>-1639125492</t>
  </si>
  <si>
    <t>731341130</t>
  </si>
  <si>
    <t>Hadice napouštěcí pryžové Ø 16/23</t>
  </si>
  <si>
    <t>406025620</t>
  </si>
  <si>
    <t>https://podminky.urs.cz/item/CS_URS_2025_01/731341130</t>
  </si>
  <si>
    <t>732</t>
  </si>
  <si>
    <t>Ústřední vytápění - strojovny</t>
  </si>
  <si>
    <t>732231231</t>
  </si>
  <si>
    <t>Akumulační nádrže s přípravou TUV s vnořeným výměníkem TV a dalšího zdroje tepla PN 0,3 MPa/0,6 MPa/1,0 MPa / t = 90°C objem nádrže / v. pl. m2 zásobníku / výměníku 300 l / 4,5 m2/1,6 m2</t>
  </si>
  <si>
    <t>30926010</t>
  </si>
  <si>
    <t>https://podminky.urs.cz/item/CS_URS_2025_01/732231231</t>
  </si>
  <si>
    <t>732331106</t>
  </si>
  <si>
    <t>Nádoby expanzní tlakové pro solární, topné a chladicí soustavy s membránou bez pojistného ventilu se závitovým připojením PN 1,0 o objemu 50 l</t>
  </si>
  <si>
    <t>-650338756</t>
  </si>
  <si>
    <t>https://podminky.urs.cz/item/CS_URS_2025_01/732331106</t>
  </si>
  <si>
    <t>732421210</t>
  </si>
  <si>
    <t>Čerpadla teplovodní mokroběžná závitová cirkulační pro TUV (elektronicky řízená) PN 10, do 80°C DN přípojky/dopravní výška H (m) - čerpací výkon Q (m3/h) DN 32 / do 8,0 m / 10,0 m3/h</t>
  </si>
  <si>
    <t>973531094</t>
  </si>
  <si>
    <t>https://podminky.urs.cz/item/CS_URS_2025_01/732421210</t>
  </si>
  <si>
    <t>732511301</t>
  </si>
  <si>
    <t>Automatické odvzdušňovací ventily a separátory vzduchu solárních systémů odvzdušňovací ventily PN 10, T=-30 až +150°C G 3/8" M</t>
  </si>
  <si>
    <t>-992049186</t>
  </si>
  <si>
    <t>https://podminky.urs.cz/item/CS_URS_2025_01/732511301</t>
  </si>
  <si>
    <t>998732102</t>
  </si>
  <si>
    <t>Přesun hmot pro strojovny stanovený z hmotnosti přesunovaného materiálu vodorovná dopravní vzdálenost do 50 m základní v objektech výšky přes 6 do 12 m</t>
  </si>
  <si>
    <t>-555370090</t>
  </si>
  <si>
    <t>https://podminky.urs.cz/item/CS_URS_2025_01/998732102</t>
  </si>
  <si>
    <t>733</t>
  </si>
  <si>
    <t>Ústřední vytápění - rozvodné potrubí</t>
  </si>
  <si>
    <t>733221102</t>
  </si>
  <si>
    <t>Potrubí z trubek měděných měkkých spojovaných měkkým pájením Ø 15/1</t>
  </si>
  <si>
    <t>-1603554440</t>
  </si>
  <si>
    <t>https://podminky.urs.cz/item/CS_URS_2025_01/733221102</t>
  </si>
  <si>
    <t>733221103</t>
  </si>
  <si>
    <t>Potrubí z trubek měděných měkkých spojovaných měkkým pájením Ø 18/1</t>
  </si>
  <si>
    <t>1760049159</t>
  </si>
  <si>
    <t>https://podminky.urs.cz/item/CS_URS_2025_01/733221103</t>
  </si>
  <si>
    <t>733221104</t>
  </si>
  <si>
    <t>Potrubí z trubek měděných měkkých spojovaných měkkým pájením Ø 22/1</t>
  </si>
  <si>
    <t>-1220889212</t>
  </si>
  <si>
    <t>https://podminky.urs.cz/item/CS_URS_2025_01/733221104</t>
  </si>
  <si>
    <t>733223105</t>
  </si>
  <si>
    <t>Potrubí z trubek měděných tvrdých spojovaných měkkým pájením Ø 28/1,5</t>
  </si>
  <si>
    <t>-1799760314</t>
  </si>
  <si>
    <t>https://podminky.urs.cz/item/CS_URS_2025_01/733223105</t>
  </si>
  <si>
    <t>733231111</t>
  </si>
  <si>
    <t>Kompenzátory pro měděné potrubí tvaru U s hladkými ohyby s konci na vnitřní pájení D 15</t>
  </si>
  <si>
    <t>-1036738515</t>
  </si>
  <si>
    <t>https://podminky.urs.cz/item/CS_URS_2025_01/733231111</t>
  </si>
  <si>
    <t>733231112</t>
  </si>
  <si>
    <t>Kompenzátory pro měděné potrubí tvaru U s hladkými ohyby s konci na vnitřní pájení D 18</t>
  </si>
  <si>
    <t>-968017513</t>
  </si>
  <si>
    <t>https://podminky.urs.cz/item/CS_URS_2025_01/733231112</t>
  </si>
  <si>
    <t>733291101</t>
  </si>
  <si>
    <t>Zkoušky těsnosti potrubí z trubek měděných Ø do 35/1,5</t>
  </si>
  <si>
    <t>-1168213476</t>
  </si>
  <si>
    <t>https://podminky.urs.cz/item/CS_URS_2025_01/733291101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</si>
  <si>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</si>
  <si>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</si>
  <si>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-1468213714</t>
  </si>
  <si>
    <t>https://podminky.urs.cz/item/CS_URS_2025_01/733811241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</si>
  <si>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</si>
  <si>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</si>
  <si>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-238334370</t>
  </si>
  <si>
    <t>https://podminky.urs.cz/item/CS_URS_2025_01/733811242</t>
  </si>
  <si>
    <t>998733103</t>
  </si>
  <si>
    <t>Přesun hmot pro rozvody potrubí stanovený z hmotnosti přesunovaného materiálu vodorovná dopravní vzdálenost do 50 m základní v objektech výšky přes 12 do 24 m</t>
  </si>
  <si>
    <t>-676887372</t>
  </si>
  <si>
    <t>https://podminky.urs.cz/item/CS_URS_2025_01/998733103</t>
  </si>
  <si>
    <t>734</t>
  </si>
  <si>
    <t>Ústřední vytápění - armatury</t>
  </si>
  <si>
    <t>734-001</t>
  </si>
  <si>
    <t>Adaptér vekolux 1/2" x ek</t>
  </si>
  <si>
    <t>-624567813</t>
  </si>
  <si>
    <t>734163443</t>
  </si>
  <si>
    <t>Filtry z uhlíkové oceli s čístícím víkem nebo vypouštěcí zátkou PN 40 do 400°C DN 25</t>
  </si>
  <si>
    <t>1562981416</t>
  </si>
  <si>
    <t>https://podminky.urs.cz/item/CS_URS_2025_01/734163443</t>
  </si>
  <si>
    <t>734163444</t>
  </si>
  <si>
    <t>Filtry z uhlíkové oceli s čístícím víkem nebo vypouštěcí zátkou PN 40 do 400°C DN 32</t>
  </si>
  <si>
    <t>-480297427</t>
  </si>
  <si>
    <t>https://podminky.urs.cz/item/CS_URS_2025_01/734163444</t>
  </si>
  <si>
    <t>734221536</t>
  </si>
  <si>
    <t>Ventily regulační závitové termostatické bez hlavice ovládání PN 16 do 110°C rohové dvouregulační G 1/2</t>
  </si>
  <si>
    <t>-659359560</t>
  </si>
  <si>
    <t>https://podminky.urs.cz/item/CS_URS_2025_01/734221536</t>
  </si>
  <si>
    <t>734221682</t>
  </si>
  <si>
    <t>Ventily regulační závitové hlavice termostatické pro ovládání ventilů PN 10 do 110°C kapalinové otopných těles VK</t>
  </si>
  <si>
    <t>1278381716</t>
  </si>
  <si>
    <t>https://podminky.urs.cz/item/CS_URS_2025_01/734221682</t>
  </si>
  <si>
    <t>734251133</t>
  </si>
  <si>
    <t>Ventily pojistné závitové a čepové rohové PN 16 do 200°C (P 10 287 616) G 1/2</t>
  </si>
  <si>
    <t>1350255584</t>
  </si>
  <si>
    <t>https://podminky.urs.cz/item/CS_URS_2025_01/734251133</t>
  </si>
  <si>
    <t>734261333</t>
  </si>
  <si>
    <t>Šroubení topenářské PN 16 do 120°C rohové G 1/2</t>
  </si>
  <si>
    <t>455427703</t>
  </si>
  <si>
    <t>https://podminky.urs.cz/item/CS_URS_2025_01/734261333</t>
  </si>
  <si>
    <t>734261402</t>
  </si>
  <si>
    <t>Šroubení připojovací armatury radiátorů VK PN 10 do 110°C, regulační uzavíratelné rohové G 1/2 x 18</t>
  </si>
  <si>
    <t>-129348005</t>
  </si>
  <si>
    <t>https://podminky.urs.cz/item/CS_URS_2025_01/734261402</t>
  </si>
  <si>
    <t>734291122</t>
  </si>
  <si>
    <t>Ostatní armatury kohouty plnicí a vypouštěcí PN 10 do 90°C G 3/8</t>
  </si>
  <si>
    <t>1023523245</t>
  </si>
  <si>
    <t>https://podminky.urs.cz/item/CS_URS_2025_01/734291122</t>
  </si>
  <si>
    <t>734292714</t>
  </si>
  <si>
    <t>Ostatní armatury kulové kohouty PN 42 do 185°C přímé vnitřní závit G 3/4</t>
  </si>
  <si>
    <t>1756633733</t>
  </si>
  <si>
    <t>https://podminky.urs.cz/item/CS_URS_2025_01/734292714</t>
  </si>
  <si>
    <t>734292714.GCM</t>
  </si>
  <si>
    <t>Kohout kulový Giacomini R250D přímý G 3/4 PN 42 do 185°C vnitřní závit</t>
  </si>
  <si>
    <t>-1205644992</t>
  </si>
  <si>
    <t>734411101</t>
  </si>
  <si>
    <t>Teploměry technické s pevným stonkem a jímkou zadní připojení (axiální) průměr 63 mm délka stonku 50 mm</t>
  </si>
  <si>
    <t>257122845</t>
  </si>
  <si>
    <t>https://podminky.urs.cz/item/CS_URS_2025_01/734411101</t>
  </si>
  <si>
    <t>734412111</t>
  </si>
  <si>
    <t>Teploměry technické kompaktní měřiče tepla jmenovitý průtok Qn (m3/h) 0,6 1/2"</t>
  </si>
  <si>
    <t>-106368617</t>
  </si>
  <si>
    <t>https://podminky.urs.cz/item/CS_URS_2025_01/734412111</t>
  </si>
  <si>
    <t>734421101</t>
  </si>
  <si>
    <t>Tlakoměry s pevným stonkem a zpětnou klapkou spodní připojení (radiální) tlaku 0-16 bar průměru 50 mm</t>
  </si>
  <si>
    <t>1489435713</t>
  </si>
  <si>
    <t>https://podminky.urs.cz/item/CS_URS_2025_01/734421101</t>
  </si>
  <si>
    <t>998734103</t>
  </si>
  <si>
    <t>Přesun hmot pro armatury stanovený z hmotnosti přesunovaného materiálu vodorovná dopravní vzdálenost do 50 m základní v objektech výšky přes 12 do 24 m</t>
  </si>
  <si>
    <t>-1247826087</t>
  </si>
  <si>
    <t>https://podminky.urs.cz/item/CS_URS_2025_01/998734103</t>
  </si>
  <si>
    <t>735</t>
  </si>
  <si>
    <t>Ústřední vytápění - otopná tělesa</t>
  </si>
  <si>
    <t>735151232.KRD</t>
  </si>
  <si>
    <t>Otopné těleso panelové jednodeskové 1 přídavná přestupní plocha KORADO Radik Klasik typ 11 výška/délka 400/500 mm výkon 354 W</t>
  </si>
  <si>
    <t>695797219</t>
  </si>
  <si>
    <t>735151576.KRD</t>
  </si>
  <si>
    <t>Otopné těleso panelové dvoudeskové 2 přídavné přestupní plochy KORADO Radik Klasik typ 22 výška/délka 600/900 mm výkon 1511 W</t>
  </si>
  <si>
    <t>2027671802</t>
  </si>
  <si>
    <t>735151578.KRD</t>
  </si>
  <si>
    <t>Otopné těleso panelové dvoudeskové 2 přídavné přestupní plochy KORADO Radik Klasik typ 22 výška/délka 600/1100 mm výkon 1847 W</t>
  </si>
  <si>
    <t>-289123004</t>
  </si>
  <si>
    <t>735151581.KRD</t>
  </si>
  <si>
    <t>Otopné těleso panelové dvoudeskové 2 přídavné přestupní plochy KORADO Radik Klasik typ 22 výška/délka 600/1600 mm výkon 2686 W</t>
  </si>
  <si>
    <t>1465740737</t>
  </si>
  <si>
    <t>735151582.KRD</t>
  </si>
  <si>
    <t>Otopné těleso panelové dvoudeskové 2 přídavné přestupní plochy KORADO Radik Klasik typ 22 výška/délka 600/1800 mm výkon 3022 W</t>
  </si>
  <si>
    <t>1474625224</t>
  </si>
  <si>
    <t>735151679.KRD</t>
  </si>
  <si>
    <t>Otopné těleso panelové třídeskové 3 přídavné přestupní plochy KORADO Radik Klasik typ 33 výška/délka 600/1200 mm výkon 2887 W</t>
  </si>
  <si>
    <t>-1857800089</t>
  </si>
  <si>
    <t>735151680.KRD</t>
  </si>
  <si>
    <t>Otopné těleso panelové třídeskové 3 přídavné přestupní plochy KORADO Radik Klasik typ 33 výška/délka 600/1400 mm výkon 3368 W</t>
  </si>
  <si>
    <t>1623985450</t>
  </si>
  <si>
    <t>735160143.KRD</t>
  </si>
  <si>
    <t>Otopné těleso trubkové teplovodní Koralux Linear classic výška/délka 1 820/600 mm</t>
  </si>
  <si>
    <t>380312388</t>
  </si>
  <si>
    <t>735164273.KRD</t>
  </si>
  <si>
    <t>Otopné těleso trubkové elektrické přímotopné KORADO Koralux Linear Max-E výška/délka 1810/750 mm</t>
  </si>
  <si>
    <t>-634841191</t>
  </si>
  <si>
    <t>998735103</t>
  </si>
  <si>
    <t>Přesun hmot pro otopná tělesa stanovený z hmotnosti přesunovaného materiálu vodorovná dopravní vzdálenost do 50 m základní v objektech výšky přes 12 do 24 m</t>
  </si>
  <si>
    <t>-2104652006</t>
  </si>
  <si>
    <t>https://podminky.urs.cz/item/CS_URS_2025_01/998735103</t>
  </si>
  <si>
    <t>736</t>
  </si>
  <si>
    <t>Ústřední vytápění - plošné vytápění a chlazení</t>
  </si>
  <si>
    <t>736111004</t>
  </si>
  <si>
    <t>Trubkové teplovodní podlahové vytápění rozdělovače mosazné s průtokoměry pětiokruhové</t>
  </si>
  <si>
    <t>1658812901</t>
  </si>
  <si>
    <t>https://podminky.urs.cz/item/CS_URS_2025_01/736111004</t>
  </si>
  <si>
    <t>736111032</t>
  </si>
  <si>
    <t>Trubkové teplovodní podlahové vytápění připojovací šroubení rozdělovače, potrubí 14x1,5 mm</t>
  </si>
  <si>
    <t>1145336011</t>
  </si>
  <si>
    <t>https://podminky.urs.cz/item/CS_URS_2025_01/736111032</t>
  </si>
  <si>
    <t>736111035</t>
  </si>
  <si>
    <t>Trubkové teplovodní podlahové vytápění připojovací šroubení rozdělovače, potrubí 18x2,0 mm</t>
  </si>
  <si>
    <t>435149204</t>
  </si>
  <si>
    <t>https://podminky.urs.cz/item/CS_URS_2025_01/736111035</t>
  </si>
  <si>
    <t>736111101</t>
  </si>
  <si>
    <t>Trubkové teplovodní podlahové vytápění skříně rozdělovače pod omítku, pro rozdělovač s počtem okruhů 2-5</t>
  </si>
  <si>
    <t>-203725586</t>
  </si>
  <si>
    <t>https://podminky.urs.cz/item/CS_URS_2025_01/736111101</t>
  </si>
  <si>
    <t>731-01-001</t>
  </si>
  <si>
    <t>247179775</t>
  </si>
  <si>
    <t>03c - SO 03c - EL</t>
  </si>
  <si>
    <t xml:space="preserve">    741 - Elektroinstalace - silnoproud</t>
  </si>
  <si>
    <t xml:space="preserve">    742 - Elektroinstalace - slaboproud</t>
  </si>
  <si>
    <t xml:space="preserve">    741-01 - Ostatní</t>
  </si>
  <si>
    <t>741</t>
  </si>
  <si>
    <t>Elektroinstalace - silnoproud</t>
  </si>
  <si>
    <t>741-001</t>
  </si>
  <si>
    <t>Elektroinstalace - viz samostatný rozpočet</t>
  </si>
  <si>
    <t>-1327107296</t>
  </si>
  <si>
    <t>741-01</t>
  </si>
  <si>
    <t>Demontáž stávajících svítidel včetně likvidace - rozsah demontážních prací určí investor!</t>
  </si>
  <si>
    <t>-1178799953</t>
  </si>
  <si>
    <t>741-02</t>
  </si>
  <si>
    <t>Stavební přípomoce - prostupy konstrukcemi, drážky pro kabeláž včetně zapravení, ostatní práce</t>
  </si>
  <si>
    <t>-1064891761</t>
  </si>
  <si>
    <t>741410021</t>
  </si>
  <si>
    <t>Montáž uzemňovacího vedení s upevněním, propojením a připojením pomocí svorek v zemi s izolací spojů pásku průřezu do 120 mm2 v městské zástavbě</t>
  </si>
  <si>
    <t>1365651099</t>
  </si>
  <si>
    <t>https://podminky.urs.cz/item/CS_URS_2025_01/741410021</t>
  </si>
  <si>
    <t>35442062</t>
  </si>
  <si>
    <t>pás zemnící 30x4mm FeZn</t>
  </si>
  <si>
    <t>595220665</t>
  </si>
  <si>
    <t>69*2,5 'Přepočtené koeficientem množství</t>
  </si>
  <si>
    <t>742</t>
  </si>
  <si>
    <t>Elektroinstalace - slaboproud</t>
  </si>
  <si>
    <t>742420021</t>
  </si>
  <si>
    <t>Montáž společné televizní antény antenního stožáru včetně upevňovacího materiálu</t>
  </si>
  <si>
    <t>248417322</t>
  </si>
  <si>
    <t>https://podminky.urs.cz/item/CS_URS_2025_01/742420021</t>
  </si>
  <si>
    <t>31686017 - Z34</t>
  </si>
  <si>
    <t>typový anténní stožár tr 50 dl. 3,0 m včetně nátěru</t>
  </si>
  <si>
    <t>-44362267</t>
  </si>
  <si>
    <t>742-01</t>
  </si>
  <si>
    <t>Demontáž stávajících konstrukcí slaboproudu včetně likvidace - rozsah demontážních prací určí investor!</t>
  </si>
  <si>
    <t>1954910133</t>
  </si>
  <si>
    <t>741-01-001</t>
  </si>
  <si>
    <t>50531540</t>
  </si>
  <si>
    <t>03d - SO 03d - VZT</t>
  </si>
  <si>
    <t xml:space="preserve">    751 - Vzduchotechnika</t>
  </si>
  <si>
    <t xml:space="preserve">    751-01 - Ostatní</t>
  </si>
  <si>
    <t>751</t>
  </si>
  <si>
    <t>Vzduchotechnika</t>
  </si>
  <si>
    <t>751111052</t>
  </si>
  <si>
    <t>Montáž ventilátoru axiálního nízkotlakého podhledového, průměru přes 100 do 200 mm</t>
  </si>
  <si>
    <t>-1342924608</t>
  </si>
  <si>
    <t>https://podminky.urs.cz/item/CS_URS_2025_01/751111052</t>
  </si>
  <si>
    <t>42914104</t>
  </si>
  <si>
    <t>ventilátor axiální potrubní skříň z plastu průtok 270m3/h IP44 25W D 160mm</t>
  </si>
  <si>
    <t>-1858743355</t>
  </si>
  <si>
    <t>751322111</t>
  </si>
  <si>
    <t>Montáž talířových ventilů, anemostatů, dýz anemostatu kruhového bez skříně, průměru do 300 mm</t>
  </si>
  <si>
    <t>-544014526</t>
  </si>
  <si>
    <t>https://podminky.urs.cz/item/CS_URS_2025_01/751322111</t>
  </si>
  <si>
    <t>42972809a</t>
  </si>
  <si>
    <t>anemostat kruhový s nastavitelným kuželem pro přívod/odvod vzduchu ocelový D 150mm</t>
  </si>
  <si>
    <t>787735740</t>
  </si>
  <si>
    <t>751398012</t>
  </si>
  <si>
    <t>Montáž ostatních zařízení větrací mřížky na kruhové potrubí, průměru přes 100 do 200 mm</t>
  </si>
  <si>
    <t>-704090986</t>
  </si>
  <si>
    <t>https://podminky.urs.cz/item/CS_URS_2025_01/751398012</t>
  </si>
  <si>
    <t>56245640</t>
  </si>
  <si>
    <t>mřížka větrací kruhová plast se síťovinou 160mm</t>
  </si>
  <si>
    <t>-2025645064</t>
  </si>
  <si>
    <t>751510042</t>
  </si>
  <si>
    <t>Vzduchotechnické potrubí z pozinkovaného plechu kruhové, trouba spirálně vinutá bez příruby, průměru přes 100 do 200 mm</t>
  </si>
  <si>
    <t>1105537497</t>
  </si>
  <si>
    <t>https://podminky.urs.cz/item/CS_URS_2025_01/751510042</t>
  </si>
  <si>
    <t>751514762</t>
  </si>
  <si>
    <t>Montáž protidešťové stříšky nebo výfukové hlavice do plechového potrubí kruhové s přírubou, průměru přes 100 do 200 mm</t>
  </si>
  <si>
    <t>-405825265</t>
  </si>
  <si>
    <t>https://podminky.urs.cz/item/CS_URS_2025_01/751514762</t>
  </si>
  <si>
    <t>59884073</t>
  </si>
  <si>
    <t>protidešťový kryt krycí hlavy nerez komínu s TI a izostatickou vložkou D 16cm</t>
  </si>
  <si>
    <t>346069027</t>
  </si>
  <si>
    <t>998751102</t>
  </si>
  <si>
    <t>Přesun hmot pro vzduchotechniku stanovený z hmotnosti přesunovaného materiálu vodorovná dopravní vzdálenost do 100 m základní v objektech výšky přes 12 do 24 m</t>
  </si>
  <si>
    <t>-1960311546</t>
  </si>
  <si>
    <t>https://podminky.urs.cz/item/CS_URS_2025_01/998751102</t>
  </si>
  <si>
    <t>751-01</t>
  </si>
  <si>
    <t>751-01-001</t>
  </si>
  <si>
    <t>-386861416</t>
  </si>
  <si>
    <t>04 - SO 04 -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</si>
  <si>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</si>
  <si>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</si>
  <si>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</si>
  <si>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</si>
  <si>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</si>
  <si>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</si>
  <si>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</si>
  <si>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</si>
  <si>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</si>
  <si>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012334000</t>
  </si>
  <si>
    <t>Kontrola vytyčovacích sítí</t>
  </si>
  <si>
    <t>…</t>
  </si>
  <si>
    <t>1024</t>
  </si>
  <si>
    <t>-1833216710</t>
  </si>
  <si>
    <t>https://podminky.urs.cz/item/CS_URS_2025_01/012334000</t>
  </si>
  <si>
    <t>VRN3</t>
  </si>
  <si>
    <t>Zařízení staveniště</t>
  </si>
  <si>
    <t>030001000</t>
  </si>
  <si>
    <t>1710902338</t>
  </si>
  <si>
    <t>https://podminky.urs.cz/item/CS_URS_2025_01/030001000</t>
  </si>
  <si>
    <t>VRN4</t>
  </si>
  <si>
    <t>Inženýrská činnost</t>
  </si>
  <si>
    <t>045203000</t>
  </si>
  <si>
    <t>Kompletační činnost</t>
  </si>
  <si>
    <t>2144769664</t>
  </si>
  <si>
    <t>https://podminky.urs.cz/item/CS_URS_2025_01/045203000</t>
  </si>
  <si>
    <t>045303000</t>
  </si>
  <si>
    <t>Koordinační činnost</t>
  </si>
  <si>
    <t>-1521414837</t>
  </si>
  <si>
    <t>https://podminky.urs.cz/item/CS_URS_2025_01/045303000</t>
  </si>
  <si>
    <t>VRN9</t>
  </si>
  <si>
    <t>Ostatní náklady</t>
  </si>
  <si>
    <t>094002000</t>
  </si>
  <si>
    <t>Ostatní náklady související s výstavbou - ochrana stávajících konstrukcí proti prachu a poškození</t>
  </si>
  <si>
    <t>-2025242183</t>
  </si>
  <si>
    <t>https://podminky.urs.cz/item/CS_URS_2025_01/094002000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</si>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</sst>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7234410" TargetMode="External" /><Relationship Id="rId2" Type="http://schemas.openxmlformats.org/officeDocument/2006/relationships/hyperlink" Target="https://podminky.urs.cz/item/CS_URS_2025_01/317944323" TargetMode="External" /><Relationship Id="rId3" Type="http://schemas.openxmlformats.org/officeDocument/2006/relationships/hyperlink" Target="https://podminky.urs.cz/item/CS_URS_2025_01/974031666" TargetMode="External" /><Relationship Id="rId4" Type="http://schemas.openxmlformats.org/officeDocument/2006/relationships/hyperlink" Target="https://podminky.urs.cz/item/CS_URS_2025_01/965041341" TargetMode="External" /><Relationship Id="rId5" Type="http://schemas.openxmlformats.org/officeDocument/2006/relationships/hyperlink" Target="https://podminky.urs.cz/item/CS_URS_2025_01/965042241" TargetMode="External" /><Relationship Id="rId6" Type="http://schemas.openxmlformats.org/officeDocument/2006/relationships/hyperlink" Target="https://podminky.urs.cz/item/CS_URS_2025_01/965049112" TargetMode="External" /><Relationship Id="rId7" Type="http://schemas.openxmlformats.org/officeDocument/2006/relationships/hyperlink" Target="https://podminky.urs.cz/item/CS_URS_2025_01/965082923" TargetMode="External" /><Relationship Id="rId8" Type="http://schemas.openxmlformats.org/officeDocument/2006/relationships/hyperlink" Target="https://podminky.urs.cz/item/CS_URS_2025_01/711141811" TargetMode="External" /><Relationship Id="rId9" Type="http://schemas.openxmlformats.org/officeDocument/2006/relationships/hyperlink" Target="https://podminky.urs.cz/item/CS_URS_2025_01/762511827" TargetMode="External" /><Relationship Id="rId10" Type="http://schemas.openxmlformats.org/officeDocument/2006/relationships/hyperlink" Target="https://podminky.urs.cz/item/CS_URS_2025_01/762521811" TargetMode="External" /><Relationship Id="rId11" Type="http://schemas.openxmlformats.org/officeDocument/2006/relationships/hyperlink" Target="https://podminky.urs.cz/item/CS_URS_2025_01/771471810" TargetMode="External" /><Relationship Id="rId12" Type="http://schemas.openxmlformats.org/officeDocument/2006/relationships/hyperlink" Target="https://podminky.urs.cz/item/CS_URS_2025_01/771571810" TargetMode="External" /><Relationship Id="rId13" Type="http://schemas.openxmlformats.org/officeDocument/2006/relationships/hyperlink" Target="https://podminky.urs.cz/item/CS_URS_2025_01/775411810" TargetMode="External" /><Relationship Id="rId14" Type="http://schemas.openxmlformats.org/officeDocument/2006/relationships/hyperlink" Target="https://podminky.urs.cz/item/CS_URS_2025_01/775511810" TargetMode="External" /><Relationship Id="rId15" Type="http://schemas.openxmlformats.org/officeDocument/2006/relationships/hyperlink" Target="https://podminky.urs.cz/item/CS_URS_2025_01/776201811" TargetMode="External" /><Relationship Id="rId16" Type="http://schemas.openxmlformats.org/officeDocument/2006/relationships/hyperlink" Target="https://podminky.urs.cz/item/CS_URS_2025_01/776410811" TargetMode="External" /><Relationship Id="rId17" Type="http://schemas.openxmlformats.org/officeDocument/2006/relationships/hyperlink" Target="https://podminky.urs.cz/item/CS_URS_2025_01/971033621" TargetMode="External" /><Relationship Id="rId18" Type="http://schemas.openxmlformats.org/officeDocument/2006/relationships/hyperlink" Target="https://podminky.urs.cz/item/CS_URS_2025_01/968062374" TargetMode="External" /><Relationship Id="rId19" Type="http://schemas.openxmlformats.org/officeDocument/2006/relationships/hyperlink" Target="https://podminky.urs.cz/item/CS_URS_2025_01/968072455" TargetMode="External" /><Relationship Id="rId20" Type="http://schemas.openxmlformats.org/officeDocument/2006/relationships/hyperlink" Target="https://podminky.urs.cz/item/CS_URS_2025_01/968072456" TargetMode="External" /><Relationship Id="rId21" Type="http://schemas.openxmlformats.org/officeDocument/2006/relationships/hyperlink" Target="https://podminky.urs.cz/item/CS_URS_2025_01/766491851" TargetMode="External" /><Relationship Id="rId22" Type="http://schemas.openxmlformats.org/officeDocument/2006/relationships/hyperlink" Target="https://podminky.urs.cz/item/CS_URS_2025_01/766491853" TargetMode="External" /><Relationship Id="rId23" Type="http://schemas.openxmlformats.org/officeDocument/2006/relationships/hyperlink" Target="https://podminky.urs.cz/item/CS_URS_2025_01/974031121" TargetMode="External" /><Relationship Id="rId24" Type="http://schemas.openxmlformats.org/officeDocument/2006/relationships/hyperlink" Target="https://podminky.urs.cz/item/CS_URS_2025_01/974031142" TargetMode="External" /><Relationship Id="rId25" Type="http://schemas.openxmlformats.org/officeDocument/2006/relationships/hyperlink" Target="https://podminky.urs.cz/item/CS_URS_2025_01/977151123" TargetMode="External" /><Relationship Id="rId26" Type="http://schemas.openxmlformats.org/officeDocument/2006/relationships/hyperlink" Target="https://podminky.urs.cz/item/CS_URS_2025_01/781471810" TargetMode="External" /><Relationship Id="rId27" Type="http://schemas.openxmlformats.org/officeDocument/2006/relationships/hyperlink" Target="https://podminky.urs.cz/item/CS_URS_2025_01/725110811" TargetMode="External" /><Relationship Id="rId28" Type="http://schemas.openxmlformats.org/officeDocument/2006/relationships/hyperlink" Target="https://podminky.urs.cz/item/CS_URS_2025_01/725210821" TargetMode="External" /><Relationship Id="rId29" Type="http://schemas.openxmlformats.org/officeDocument/2006/relationships/hyperlink" Target="https://podminky.urs.cz/item/CS_URS_2025_01/725220841" TargetMode="External" /><Relationship Id="rId30" Type="http://schemas.openxmlformats.org/officeDocument/2006/relationships/hyperlink" Target="https://podminky.urs.cz/item/CS_URS_2025_01/725310823" TargetMode="External" /><Relationship Id="rId31" Type="http://schemas.openxmlformats.org/officeDocument/2006/relationships/hyperlink" Target="https://podminky.urs.cz/item/CS_URS_2025_01/725820801" TargetMode="External" /><Relationship Id="rId32" Type="http://schemas.openxmlformats.org/officeDocument/2006/relationships/hyperlink" Target="https://podminky.urs.cz/item/CS_URS_2025_01/725840850" TargetMode="External" /><Relationship Id="rId33" Type="http://schemas.openxmlformats.org/officeDocument/2006/relationships/hyperlink" Target="https://podminky.urs.cz/item/CS_URS_2025_01/725860811" TargetMode="External" /><Relationship Id="rId34" Type="http://schemas.openxmlformats.org/officeDocument/2006/relationships/hyperlink" Target="https://podminky.urs.cz/item/CS_URS_2025_01/978012191" TargetMode="External" /><Relationship Id="rId35" Type="http://schemas.openxmlformats.org/officeDocument/2006/relationships/hyperlink" Target="https://podminky.urs.cz/item/CS_URS_2025_01/763131821" TargetMode="External" /><Relationship Id="rId36" Type="http://schemas.openxmlformats.org/officeDocument/2006/relationships/hyperlink" Target="https://podminky.urs.cz/item/CS_URS_2025_01/963042819" TargetMode="External" /><Relationship Id="rId37" Type="http://schemas.openxmlformats.org/officeDocument/2006/relationships/hyperlink" Target="https://podminky.urs.cz/item/CS_URS_2025_01/978036191" TargetMode="External" /><Relationship Id="rId38" Type="http://schemas.openxmlformats.org/officeDocument/2006/relationships/hyperlink" Target="https://podminky.urs.cz/item/CS_URS_2025_01/741375801" TargetMode="External" /><Relationship Id="rId39" Type="http://schemas.openxmlformats.org/officeDocument/2006/relationships/hyperlink" Target="https://podminky.urs.cz/item/CS_URS_2025_01/741375821" TargetMode="External" /><Relationship Id="rId40" Type="http://schemas.openxmlformats.org/officeDocument/2006/relationships/hyperlink" Target="https://podminky.urs.cz/item/CS_URS_2025_01/762331911" TargetMode="External" /><Relationship Id="rId41" Type="http://schemas.openxmlformats.org/officeDocument/2006/relationships/hyperlink" Target="https://podminky.urs.cz/item/CS_URS_2025_01/762341811" TargetMode="External" /><Relationship Id="rId42" Type="http://schemas.openxmlformats.org/officeDocument/2006/relationships/hyperlink" Target="https://podminky.urs.cz/item/CS_URS_2025_01/762711810" TargetMode="External" /><Relationship Id="rId43" Type="http://schemas.openxmlformats.org/officeDocument/2006/relationships/hyperlink" Target="https://podminky.urs.cz/item/CS_URS_2025_01/997013501" TargetMode="External" /><Relationship Id="rId44" Type="http://schemas.openxmlformats.org/officeDocument/2006/relationships/hyperlink" Target="https://podminky.urs.cz/item/CS_URS_2025_01/997013509" TargetMode="External" /><Relationship Id="rId45" Type="http://schemas.openxmlformats.org/officeDocument/2006/relationships/hyperlink" Target="https://podminky.urs.cz/item/CS_URS_2025_01/997013812" TargetMode="External" /><Relationship Id="rId46" Type="http://schemas.openxmlformats.org/officeDocument/2006/relationships/hyperlink" Target="https://podminky.urs.cz/item/CS_URS_2025_01/997013814" TargetMode="External" /><Relationship Id="rId47" Type="http://schemas.openxmlformats.org/officeDocument/2006/relationships/hyperlink" Target="https://podminky.urs.cz/item/CS_URS_2025_01/997013861" TargetMode="External" /><Relationship Id="rId48" Type="http://schemas.openxmlformats.org/officeDocument/2006/relationships/hyperlink" Target="https://podminky.urs.cz/item/CS_URS_2025_01/997013862" TargetMode="External" /><Relationship Id="rId49" Type="http://schemas.openxmlformats.org/officeDocument/2006/relationships/hyperlink" Target="https://podminky.urs.cz/item/CS_URS_2025_01/997013863" TargetMode="External" /><Relationship Id="rId50" Type="http://schemas.openxmlformats.org/officeDocument/2006/relationships/hyperlink" Target="https://podminky.urs.cz/item/CS_URS_2025_01/997013867" TargetMode="External" /><Relationship Id="rId51" Type="http://schemas.openxmlformats.org/officeDocument/2006/relationships/hyperlink" Target="https://podminky.urs.cz/item/CS_URS_2025_01/997013871" TargetMode="External" /><Relationship Id="rId52" Type="http://schemas.openxmlformats.org/officeDocument/2006/relationships/hyperlink" Target="https://podminky.urs.cz/item/CS_URS_2025_01/319231213" TargetMode="External" /><Relationship Id="rId53" Type="http://schemas.openxmlformats.org/officeDocument/2006/relationships/hyperlink" Target="https://podminky.urs.cz/item/CS_URS_2025_01/941111121" TargetMode="External" /><Relationship Id="rId54" Type="http://schemas.openxmlformats.org/officeDocument/2006/relationships/hyperlink" Target="https://podminky.urs.cz/item/CS_URS_2025_01/941111221" TargetMode="External" /><Relationship Id="rId55" Type="http://schemas.openxmlformats.org/officeDocument/2006/relationships/hyperlink" Target="https://podminky.urs.cz/item/CS_URS_2025_01/998011003" TargetMode="External" /><Relationship Id="rId5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22211101" TargetMode="External" /><Relationship Id="rId2" Type="http://schemas.openxmlformats.org/officeDocument/2006/relationships/hyperlink" Target="https://podminky.urs.cz/item/CS_URS_2025_01/139001101" TargetMode="External" /><Relationship Id="rId3" Type="http://schemas.openxmlformats.org/officeDocument/2006/relationships/hyperlink" Target="https://podminky.urs.cz/item/CS_URS_2025_01/139711111" TargetMode="External" /><Relationship Id="rId4" Type="http://schemas.openxmlformats.org/officeDocument/2006/relationships/hyperlink" Target="https://podminky.urs.cz/item/CS_URS_2025_01/162751117" TargetMode="External" /><Relationship Id="rId5" Type="http://schemas.openxmlformats.org/officeDocument/2006/relationships/hyperlink" Target="https://podminky.urs.cz/item/CS_URS_2025_01/162751119" TargetMode="External" /><Relationship Id="rId6" Type="http://schemas.openxmlformats.org/officeDocument/2006/relationships/hyperlink" Target="https://podminky.urs.cz/item/CS_URS_2025_01/171152501" TargetMode="External" /><Relationship Id="rId7" Type="http://schemas.openxmlformats.org/officeDocument/2006/relationships/hyperlink" Target="https://podminky.urs.cz/item/CS_URS_2025_01/171201231" TargetMode="External" /><Relationship Id="rId8" Type="http://schemas.openxmlformats.org/officeDocument/2006/relationships/hyperlink" Target="https://podminky.urs.cz/item/CS_URS_2025_01/171251201" TargetMode="External" /><Relationship Id="rId9" Type="http://schemas.openxmlformats.org/officeDocument/2006/relationships/hyperlink" Target="https://podminky.urs.cz/item/CS_URS_2025_01/174111101" TargetMode="External" /><Relationship Id="rId10" Type="http://schemas.openxmlformats.org/officeDocument/2006/relationships/hyperlink" Target="https://podminky.urs.cz/item/CS_URS_2025_01/271542211" TargetMode="External" /><Relationship Id="rId11" Type="http://schemas.openxmlformats.org/officeDocument/2006/relationships/hyperlink" Target="https://podminky.urs.cz/item/CS_URS_2025_01/273321511" TargetMode="External" /><Relationship Id="rId12" Type="http://schemas.openxmlformats.org/officeDocument/2006/relationships/hyperlink" Target="https://podminky.urs.cz/item/CS_URS_2025_01/273325914" TargetMode="External" /><Relationship Id="rId13" Type="http://schemas.openxmlformats.org/officeDocument/2006/relationships/hyperlink" Target="https://podminky.urs.cz/item/CS_URS_2025_01/273362021" TargetMode="External" /><Relationship Id="rId14" Type="http://schemas.openxmlformats.org/officeDocument/2006/relationships/hyperlink" Target="https://podminky.urs.cz/item/CS_URS_2025_01/211971121" TargetMode="External" /><Relationship Id="rId15" Type="http://schemas.openxmlformats.org/officeDocument/2006/relationships/hyperlink" Target="https://podminky.urs.cz/item/CS_URS_2025_01/212750101" TargetMode="External" /><Relationship Id="rId16" Type="http://schemas.openxmlformats.org/officeDocument/2006/relationships/hyperlink" Target="https://podminky.urs.cz/item/CS_URS_2025_01/310238211" TargetMode="External" /><Relationship Id="rId17" Type="http://schemas.openxmlformats.org/officeDocument/2006/relationships/hyperlink" Target="https://podminky.urs.cz/item/CS_URS_2025_01/340239211" TargetMode="External" /><Relationship Id="rId18" Type="http://schemas.openxmlformats.org/officeDocument/2006/relationships/hyperlink" Target="https://podminky.urs.cz/item/CS_URS_2025_01/342244201" TargetMode="External" /><Relationship Id="rId19" Type="http://schemas.openxmlformats.org/officeDocument/2006/relationships/hyperlink" Target="https://podminky.urs.cz/item/CS_URS_2025_01/342244221" TargetMode="External" /><Relationship Id="rId20" Type="http://schemas.openxmlformats.org/officeDocument/2006/relationships/hyperlink" Target="https://podminky.urs.cz/item/CS_URS_2025_01/342291111" TargetMode="External" /><Relationship Id="rId21" Type="http://schemas.openxmlformats.org/officeDocument/2006/relationships/hyperlink" Target="https://podminky.urs.cz/item/CS_URS_2025_01/342291112" TargetMode="External" /><Relationship Id="rId22" Type="http://schemas.openxmlformats.org/officeDocument/2006/relationships/hyperlink" Target="https://podminky.urs.cz/item/CS_URS_2025_01/342291121" TargetMode="External" /><Relationship Id="rId23" Type="http://schemas.openxmlformats.org/officeDocument/2006/relationships/hyperlink" Target="https://podminky.urs.cz/item/CS_URS_2025_01/317168011" TargetMode="External" /><Relationship Id="rId24" Type="http://schemas.openxmlformats.org/officeDocument/2006/relationships/hyperlink" Target="https://podminky.urs.cz/item/CS_URS_2025_01/317168012" TargetMode="External" /><Relationship Id="rId25" Type="http://schemas.openxmlformats.org/officeDocument/2006/relationships/hyperlink" Target="https://podminky.urs.cz/item/CS_URS_2025_01/310232075" TargetMode="External" /><Relationship Id="rId26" Type="http://schemas.openxmlformats.org/officeDocument/2006/relationships/hyperlink" Target="https://podminky.urs.cz/item/CS_URS_2025_01/612131121" TargetMode="External" /><Relationship Id="rId27" Type="http://schemas.openxmlformats.org/officeDocument/2006/relationships/hyperlink" Target="https://podminky.urs.cz/item/CS_URS_2025_01/612142001" TargetMode="External" /><Relationship Id="rId28" Type="http://schemas.openxmlformats.org/officeDocument/2006/relationships/hyperlink" Target="https://podminky.urs.cz/item/CS_URS_2025_01/612321111" TargetMode="External" /><Relationship Id="rId29" Type="http://schemas.openxmlformats.org/officeDocument/2006/relationships/hyperlink" Target="https://podminky.urs.cz/item/CS_URS_2025_01/612321141" TargetMode="External" /><Relationship Id="rId30" Type="http://schemas.openxmlformats.org/officeDocument/2006/relationships/hyperlink" Target="https://podminky.urs.cz/item/CS_URS_2025_01/612325421" TargetMode="External" /><Relationship Id="rId31" Type="http://schemas.openxmlformats.org/officeDocument/2006/relationships/hyperlink" Target="https://podminky.urs.cz/item/CS_URS_2025_01/622143003" TargetMode="External" /><Relationship Id="rId32" Type="http://schemas.openxmlformats.org/officeDocument/2006/relationships/hyperlink" Target="https://podminky.urs.cz/item/CS_URS_2025_01/713131141" TargetMode="External" /><Relationship Id="rId33" Type="http://schemas.openxmlformats.org/officeDocument/2006/relationships/hyperlink" Target="https://podminky.urs.cz/item/CS_URS_2025_01/629991011" TargetMode="External" /><Relationship Id="rId34" Type="http://schemas.openxmlformats.org/officeDocument/2006/relationships/hyperlink" Target="https://podminky.urs.cz/item/CS_URS_2025_01/631311115" TargetMode="External" /><Relationship Id="rId35" Type="http://schemas.openxmlformats.org/officeDocument/2006/relationships/hyperlink" Target="https://podminky.urs.cz/item/CS_URS_2025_01/631319011" TargetMode="External" /><Relationship Id="rId36" Type="http://schemas.openxmlformats.org/officeDocument/2006/relationships/hyperlink" Target="https://podminky.urs.cz/item/CS_URS_2025_01/631319171" TargetMode="External" /><Relationship Id="rId37" Type="http://schemas.openxmlformats.org/officeDocument/2006/relationships/hyperlink" Target="https://podminky.urs.cz/item/CS_URS_2025_01/631319195" TargetMode="External" /><Relationship Id="rId38" Type="http://schemas.openxmlformats.org/officeDocument/2006/relationships/hyperlink" Target="https://podminky.urs.cz/item/CS_URS_2025_01/631351101" TargetMode="External" /><Relationship Id="rId39" Type="http://schemas.openxmlformats.org/officeDocument/2006/relationships/hyperlink" Target="https://podminky.urs.cz/item/CS_URS_2025_01/631351102" TargetMode="External" /><Relationship Id="rId40" Type="http://schemas.openxmlformats.org/officeDocument/2006/relationships/hyperlink" Target="https://podminky.urs.cz/item/CS_URS_2025_01/631362021" TargetMode="External" /><Relationship Id="rId41" Type="http://schemas.openxmlformats.org/officeDocument/2006/relationships/hyperlink" Target="https://podminky.urs.cz/item/CS_URS_2025_01/622635001" TargetMode="External" /><Relationship Id="rId42" Type="http://schemas.openxmlformats.org/officeDocument/2006/relationships/hyperlink" Target="https://podminky.urs.cz/item/CS_URS_2025_01/622131121" TargetMode="External" /><Relationship Id="rId43" Type="http://schemas.openxmlformats.org/officeDocument/2006/relationships/hyperlink" Target="https://podminky.urs.cz/item/CS_URS_2025_01/622211031" TargetMode="External" /><Relationship Id="rId44" Type="http://schemas.openxmlformats.org/officeDocument/2006/relationships/hyperlink" Target="https://podminky.urs.cz/item/CS_URS_2025_01/622212001" TargetMode="External" /><Relationship Id="rId45" Type="http://schemas.openxmlformats.org/officeDocument/2006/relationships/hyperlink" Target="https://podminky.urs.cz/item/CS_URS_2025_01/622251101" TargetMode="External" /><Relationship Id="rId46" Type="http://schemas.openxmlformats.org/officeDocument/2006/relationships/hyperlink" Target="https://podminky.urs.cz/item/CS_URS_2025_01/622252001" TargetMode="External" /><Relationship Id="rId47" Type="http://schemas.openxmlformats.org/officeDocument/2006/relationships/hyperlink" Target="https://podminky.urs.cz/item/CS_URS_2025_01/622252002" TargetMode="External" /><Relationship Id="rId48" Type="http://schemas.openxmlformats.org/officeDocument/2006/relationships/hyperlink" Target="https://podminky.urs.cz/item/CS_URS_2025_01/622511112" TargetMode="External" /><Relationship Id="rId49" Type="http://schemas.openxmlformats.org/officeDocument/2006/relationships/hyperlink" Target="https://podminky.urs.cz/item/CS_URS_2025_01/622521012" TargetMode="External" /><Relationship Id="rId50" Type="http://schemas.openxmlformats.org/officeDocument/2006/relationships/hyperlink" Target="https://podminky.urs.cz/item/CS_URS_2025_01/612321111" TargetMode="External" /><Relationship Id="rId51" Type="http://schemas.openxmlformats.org/officeDocument/2006/relationships/hyperlink" Target="https://podminky.urs.cz/item/CS_URS_2025_01/612321141" TargetMode="External" /><Relationship Id="rId52" Type="http://schemas.openxmlformats.org/officeDocument/2006/relationships/hyperlink" Target="https://podminky.urs.cz/item/CS_URS_2025_01/612325402" TargetMode="External" /><Relationship Id="rId53" Type="http://schemas.openxmlformats.org/officeDocument/2006/relationships/hyperlink" Target="https://podminky.urs.cz/item/CS_URS_2025_01/612325421" TargetMode="External" /><Relationship Id="rId54" Type="http://schemas.openxmlformats.org/officeDocument/2006/relationships/hyperlink" Target="https://podminky.urs.cz/item/CS_URS_2025_01/941111221" TargetMode="External" /><Relationship Id="rId55" Type="http://schemas.openxmlformats.org/officeDocument/2006/relationships/hyperlink" Target="https://podminky.urs.cz/item/CS_URS_2025_01/941111821" TargetMode="External" /><Relationship Id="rId56" Type="http://schemas.openxmlformats.org/officeDocument/2006/relationships/hyperlink" Target="https://podminky.urs.cz/item/CS_URS_2025_01/949101111" TargetMode="External" /><Relationship Id="rId57" Type="http://schemas.openxmlformats.org/officeDocument/2006/relationships/hyperlink" Target="https://podminky.urs.cz/item/CS_URS_2025_01/952901111" TargetMode="External" /><Relationship Id="rId58" Type="http://schemas.openxmlformats.org/officeDocument/2006/relationships/hyperlink" Target="https://podminky.urs.cz/item/CS_URS_2025_01/637121112" TargetMode="External" /><Relationship Id="rId59" Type="http://schemas.openxmlformats.org/officeDocument/2006/relationships/hyperlink" Target="https://podminky.urs.cz/item/CS_URS_2025_01/637311131" TargetMode="External" /><Relationship Id="rId60" Type="http://schemas.openxmlformats.org/officeDocument/2006/relationships/hyperlink" Target="https://podminky.urs.cz/item/CS_URS_2025_01/644941111" TargetMode="External" /><Relationship Id="rId61" Type="http://schemas.openxmlformats.org/officeDocument/2006/relationships/hyperlink" Target="https://podminky.urs.cz/item/CS_URS_2025_01/434121425" TargetMode="External" /><Relationship Id="rId62" Type="http://schemas.openxmlformats.org/officeDocument/2006/relationships/hyperlink" Target="https://podminky.urs.cz/item/CS_URS_2025_01/998011003" TargetMode="External" /><Relationship Id="rId63" Type="http://schemas.openxmlformats.org/officeDocument/2006/relationships/hyperlink" Target="https://podminky.urs.cz/item/CS_URS_2025_01/711111001" TargetMode="External" /><Relationship Id="rId64" Type="http://schemas.openxmlformats.org/officeDocument/2006/relationships/hyperlink" Target="https://podminky.urs.cz/item/CS_URS_2025_01/711141559" TargetMode="External" /><Relationship Id="rId65" Type="http://schemas.openxmlformats.org/officeDocument/2006/relationships/hyperlink" Target="https://podminky.urs.cz/item/CS_URS_2025_01/998711103" TargetMode="External" /><Relationship Id="rId66" Type="http://schemas.openxmlformats.org/officeDocument/2006/relationships/hyperlink" Target="https://podminky.urs.cz/item/CS_URS_2025_01/713121111" TargetMode="External" /><Relationship Id="rId67" Type="http://schemas.openxmlformats.org/officeDocument/2006/relationships/hyperlink" Target="https://podminky.urs.cz/item/CS_URS_2025_01/713121211" TargetMode="External" /><Relationship Id="rId68" Type="http://schemas.openxmlformats.org/officeDocument/2006/relationships/hyperlink" Target="https://podminky.urs.cz/item/CS_URS_2025_01/998713103" TargetMode="External" /><Relationship Id="rId69" Type="http://schemas.openxmlformats.org/officeDocument/2006/relationships/hyperlink" Target="https://podminky.urs.cz/item/CS_URS_2025_01/622135011" TargetMode="External" /><Relationship Id="rId70" Type="http://schemas.openxmlformats.org/officeDocument/2006/relationships/hyperlink" Target="https://podminky.urs.cz/item/CS_URS_2025_01/713131141" TargetMode="External" /><Relationship Id="rId71" Type="http://schemas.openxmlformats.org/officeDocument/2006/relationships/hyperlink" Target="https://podminky.urs.cz/item/CS_URS_2025_01/622142001" TargetMode="External" /><Relationship Id="rId72" Type="http://schemas.openxmlformats.org/officeDocument/2006/relationships/hyperlink" Target="https://podminky.urs.cz/item/CS_URS_2025_01/711161274" TargetMode="External" /><Relationship Id="rId73" Type="http://schemas.openxmlformats.org/officeDocument/2006/relationships/hyperlink" Target="https://podminky.urs.cz/item/CS_URS_2025_01/711161383" TargetMode="External" /><Relationship Id="rId74" Type="http://schemas.openxmlformats.org/officeDocument/2006/relationships/hyperlink" Target="https://podminky.urs.cz/item/CS_URS_2025_01/711491272" TargetMode="External" /><Relationship Id="rId75" Type="http://schemas.openxmlformats.org/officeDocument/2006/relationships/hyperlink" Target="https://podminky.urs.cz/item/CS_URS_2025_01/998713103" TargetMode="External" /><Relationship Id="rId76" Type="http://schemas.openxmlformats.org/officeDocument/2006/relationships/hyperlink" Target="https://podminky.urs.cz/item/CS_URS_2025_01/761611112" TargetMode="External" /><Relationship Id="rId77" Type="http://schemas.openxmlformats.org/officeDocument/2006/relationships/hyperlink" Target="https://podminky.urs.cz/item/CS_URS_2025_01/761990001" TargetMode="External" /><Relationship Id="rId78" Type="http://schemas.openxmlformats.org/officeDocument/2006/relationships/hyperlink" Target="https://podminky.urs.cz/item/CS_URS_2025_01/766694116" TargetMode="External" /><Relationship Id="rId79" Type="http://schemas.openxmlformats.org/officeDocument/2006/relationships/hyperlink" Target="https://podminky.urs.cz/item/CS_URS_2025_01/998761103" TargetMode="External" /><Relationship Id="rId80" Type="http://schemas.openxmlformats.org/officeDocument/2006/relationships/hyperlink" Target="https://podminky.urs.cz/item/CS_URS_2025_01/762332921" TargetMode="External" /><Relationship Id="rId81" Type="http://schemas.openxmlformats.org/officeDocument/2006/relationships/hyperlink" Target="https://podminky.urs.cz/item/CS_URS_2025_01/763131411" TargetMode="External" /><Relationship Id="rId82" Type="http://schemas.openxmlformats.org/officeDocument/2006/relationships/hyperlink" Target="https://podminky.urs.cz/item/CS_URS_2025_01/763131451" TargetMode="External" /><Relationship Id="rId83" Type="http://schemas.openxmlformats.org/officeDocument/2006/relationships/hyperlink" Target="https://podminky.urs.cz/item/CS_URS_2025_01/763131714" TargetMode="External" /><Relationship Id="rId84" Type="http://schemas.openxmlformats.org/officeDocument/2006/relationships/hyperlink" Target="https://podminky.urs.cz/item/CS_URS_2025_01/763131751" TargetMode="External" /><Relationship Id="rId85" Type="http://schemas.openxmlformats.org/officeDocument/2006/relationships/hyperlink" Target="https://podminky.urs.cz/item/CS_URS_2025_01/763131752" TargetMode="External" /><Relationship Id="rId86" Type="http://schemas.openxmlformats.org/officeDocument/2006/relationships/hyperlink" Target="https://podminky.urs.cz/item/CS_URS_2025_01/763131761" TargetMode="External" /><Relationship Id="rId87" Type="http://schemas.openxmlformats.org/officeDocument/2006/relationships/hyperlink" Target="https://podminky.urs.cz/item/CS_URS_2025_01/998763303" TargetMode="External" /><Relationship Id="rId88" Type="http://schemas.openxmlformats.org/officeDocument/2006/relationships/hyperlink" Target="https://podminky.urs.cz/item/CS_URS_2025_01/763131714" TargetMode="External" /><Relationship Id="rId89" Type="http://schemas.openxmlformats.org/officeDocument/2006/relationships/hyperlink" Target="https://podminky.urs.cz/item/CS_URS_2025_01/763131751" TargetMode="External" /><Relationship Id="rId90" Type="http://schemas.openxmlformats.org/officeDocument/2006/relationships/hyperlink" Target="https://podminky.urs.cz/item/CS_URS_2025_01/763131752" TargetMode="External" /><Relationship Id="rId91" Type="http://schemas.openxmlformats.org/officeDocument/2006/relationships/hyperlink" Target="https://podminky.urs.cz/item/CS_URS_2025_01/998763303" TargetMode="External" /><Relationship Id="rId92" Type="http://schemas.openxmlformats.org/officeDocument/2006/relationships/hyperlink" Target="https://podminky.urs.cz/item/CS_URS_2025_01/764226404" TargetMode="External" /><Relationship Id="rId93" Type="http://schemas.openxmlformats.org/officeDocument/2006/relationships/hyperlink" Target="https://podminky.urs.cz/item/CS_URS_2025_01/764223455" TargetMode="External" /><Relationship Id="rId94" Type="http://schemas.openxmlformats.org/officeDocument/2006/relationships/hyperlink" Target="https://podminky.urs.cz/item/CS_URS_2025_01/764521444" TargetMode="External" /><Relationship Id="rId95" Type="http://schemas.openxmlformats.org/officeDocument/2006/relationships/hyperlink" Target="https://podminky.urs.cz/item/CS_URS_2025_01/764523406" TargetMode="External" /><Relationship Id="rId96" Type="http://schemas.openxmlformats.org/officeDocument/2006/relationships/hyperlink" Target="https://podminky.urs.cz/item/CS_URS_2025_01/764523426" TargetMode="External" /><Relationship Id="rId97" Type="http://schemas.openxmlformats.org/officeDocument/2006/relationships/hyperlink" Target="https://podminky.urs.cz/item/CS_URS_2025_01/764528422" TargetMode="External" /><Relationship Id="rId98" Type="http://schemas.openxmlformats.org/officeDocument/2006/relationships/hyperlink" Target="https://podminky.urs.cz/item/CS_URS_2025_01/998764103" TargetMode="External" /><Relationship Id="rId99" Type="http://schemas.openxmlformats.org/officeDocument/2006/relationships/hyperlink" Target="https://podminky.urs.cz/item/CS_URS_2025_01/766622131" TargetMode="External" /><Relationship Id="rId100" Type="http://schemas.openxmlformats.org/officeDocument/2006/relationships/hyperlink" Target="https://podminky.urs.cz/item/CS_URS_2025_01/766622216" TargetMode="External" /><Relationship Id="rId101" Type="http://schemas.openxmlformats.org/officeDocument/2006/relationships/hyperlink" Target="https://podminky.urs.cz/item/CS_URS_2025_01/766622132" TargetMode="External" /><Relationship Id="rId102" Type="http://schemas.openxmlformats.org/officeDocument/2006/relationships/hyperlink" Target="https://podminky.urs.cz/item/CS_URS_2025_01/766694116" TargetMode="External" /><Relationship Id="rId103" Type="http://schemas.openxmlformats.org/officeDocument/2006/relationships/hyperlink" Target="https://podminky.urs.cz/item/CS_URS_2025_01/766694126" TargetMode="External" /><Relationship Id="rId104" Type="http://schemas.openxmlformats.org/officeDocument/2006/relationships/hyperlink" Target="https://podminky.urs.cz/item/CS_URS_2025_01/998766103" TargetMode="External" /><Relationship Id="rId105" Type="http://schemas.openxmlformats.org/officeDocument/2006/relationships/hyperlink" Target="https://podminky.urs.cz/item/CS_URS_2025_01/766660001" TargetMode="External" /><Relationship Id="rId106" Type="http://schemas.openxmlformats.org/officeDocument/2006/relationships/hyperlink" Target="https://podminky.urs.cz/item/CS_URS_2025_01/766660171" TargetMode="External" /><Relationship Id="rId107" Type="http://schemas.openxmlformats.org/officeDocument/2006/relationships/hyperlink" Target="https://podminky.urs.cz/item/CS_URS_2025_01/766660022" TargetMode="External" /><Relationship Id="rId108" Type="http://schemas.openxmlformats.org/officeDocument/2006/relationships/hyperlink" Target="https://podminky.urs.cz/item/CS_URS_2025_01/766660751" TargetMode="External" /><Relationship Id="rId109" Type="http://schemas.openxmlformats.org/officeDocument/2006/relationships/hyperlink" Target="https://podminky.urs.cz/item/CS_URS_2025_01/766660730" TargetMode="External" /><Relationship Id="rId110" Type="http://schemas.openxmlformats.org/officeDocument/2006/relationships/hyperlink" Target="https://podminky.urs.cz/item/CS_URS_2025_01/642942611" TargetMode="External" /><Relationship Id="rId111" Type="http://schemas.openxmlformats.org/officeDocument/2006/relationships/hyperlink" Target="https://podminky.urs.cz/item/CS_URS_2025_01/642945111" TargetMode="External" /><Relationship Id="rId112" Type="http://schemas.openxmlformats.org/officeDocument/2006/relationships/hyperlink" Target="https://podminky.urs.cz/item/CS_URS_2025_01/766691914" TargetMode="External" /><Relationship Id="rId113" Type="http://schemas.openxmlformats.org/officeDocument/2006/relationships/hyperlink" Target="https://podminky.urs.cz/item/CS_URS_2025_01/766691915" TargetMode="External" /><Relationship Id="rId114" Type="http://schemas.openxmlformats.org/officeDocument/2006/relationships/hyperlink" Target="https://podminky.urs.cz/item/CS_URS_2025_01/766691931" TargetMode="External" /><Relationship Id="rId115" Type="http://schemas.openxmlformats.org/officeDocument/2006/relationships/hyperlink" Target="https://podminky.urs.cz/item/CS_URS_2025_01/766663915" TargetMode="External" /><Relationship Id="rId116" Type="http://schemas.openxmlformats.org/officeDocument/2006/relationships/hyperlink" Target="https://podminky.urs.cz/item/CS_URS_2025_01/766663920" TargetMode="External" /><Relationship Id="rId117" Type="http://schemas.openxmlformats.org/officeDocument/2006/relationships/hyperlink" Target="https://podminky.urs.cz/item/CS_URS_2025_01/998766103" TargetMode="External" /><Relationship Id="rId118" Type="http://schemas.openxmlformats.org/officeDocument/2006/relationships/hyperlink" Target="https://podminky.urs.cz/item/CS_URS_2025_01/766660001" TargetMode="External" /><Relationship Id="rId119" Type="http://schemas.openxmlformats.org/officeDocument/2006/relationships/hyperlink" Target="https://podminky.urs.cz/item/CS_URS_2025_01/766660751" TargetMode="External" /><Relationship Id="rId120" Type="http://schemas.openxmlformats.org/officeDocument/2006/relationships/hyperlink" Target="https://podminky.urs.cz/item/CS_URS_2025_01/642945111" TargetMode="External" /><Relationship Id="rId121" Type="http://schemas.openxmlformats.org/officeDocument/2006/relationships/hyperlink" Target="https://podminky.urs.cz/item/CS_URS_2025_01/998766103" TargetMode="External" /><Relationship Id="rId122" Type="http://schemas.openxmlformats.org/officeDocument/2006/relationships/hyperlink" Target="https://podminky.urs.cz/item/CS_URS_2025_01/767893121" TargetMode="External" /><Relationship Id="rId123" Type="http://schemas.openxmlformats.org/officeDocument/2006/relationships/hyperlink" Target="https://podminky.urs.cz/item/CS_URS_2025_01/998767103" TargetMode="External" /><Relationship Id="rId124" Type="http://schemas.openxmlformats.org/officeDocument/2006/relationships/hyperlink" Target="https://podminky.urs.cz/item/CS_URS_2025_01/771111011" TargetMode="External" /><Relationship Id="rId125" Type="http://schemas.openxmlformats.org/officeDocument/2006/relationships/hyperlink" Target="https://podminky.urs.cz/item/CS_URS_2025_01/771121011" TargetMode="External" /><Relationship Id="rId126" Type="http://schemas.openxmlformats.org/officeDocument/2006/relationships/hyperlink" Target="https://podminky.urs.cz/item/CS_URS_2025_01/771121022" TargetMode="External" /><Relationship Id="rId127" Type="http://schemas.openxmlformats.org/officeDocument/2006/relationships/hyperlink" Target="https://podminky.urs.cz/item/CS_URS_2025_01/771474112" TargetMode="External" /><Relationship Id="rId128" Type="http://schemas.openxmlformats.org/officeDocument/2006/relationships/hyperlink" Target="https://podminky.urs.cz/item/CS_URS_2025_01/771574413" TargetMode="External" /><Relationship Id="rId129" Type="http://schemas.openxmlformats.org/officeDocument/2006/relationships/hyperlink" Target="https://podminky.urs.cz/item/CS_URS_2025_01/998771103" TargetMode="External" /><Relationship Id="rId130" Type="http://schemas.openxmlformats.org/officeDocument/2006/relationships/hyperlink" Target="https://podminky.urs.cz/item/CS_URS_2025_01/771111011" TargetMode="External" /><Relationship Id="rId131" Type="http://schemas.openxmlformats.org/officeDocument/2006/relationships/hyperlink" Target="https://podminky.urs.cz/item/CS_URS_2025_01/771121011" TargetMode="External" /><Relationship Id="rId132" Type="http://schemas.openxmlformats.org/officeDocument/2006/relationships/hyperlink" Target="https://podminky.urs.cz/item/CS_URS_2025_01/771121022" TargetMode="External" /><Relationship Id="rId133" Type="http://schemas.openxmlformats.org/officeDocument/2006/relationships/hyperlink" Target="https://podminky.urs.cz/item/CS_URS_2025_01/771591264" TargetMode="External" /><Relationship Id="rId134" Type="http://schemas.openxmlformats.org/officeDocument/2006/relationships/hyperlink" Target="https://podminky.urs.cz/item/CS_URS_2025_01/771474112" TargetMode="External" /><Relationship Id="rId135" Type="http://schemas.openxmlformats.org/officeDocument/2006/relationships/hyperlink" Target="https://podminky.urs.cz/item/CS_URS_2025_01/771574413" TargetMode="External" /><Relationship Id="rId136" Type="http://schemas.openxmlformats.org/officeDocument/2006/relationships/hyperlink" Target="https://podminky.urs.cz/item/CS_URS_2025_01/998771103" TargetMode="External" /><Relationship Id="rId137" Type="http://schemas.openxmlformats.org/officeDocument/2006/relationships/hyperlink" Target="https://podminky.urs.cz/item/CS_URS_2025_01/771111011" TargetMode="External" /><Relationship Id="rId138" Type="http://schemas.openxmlformats.org/officeDocument/2006/relationships/hyperlink" Target="https://podminky.urs.cz/item/CS_URS_2025_01/771121011" TargetMode="External" /><Relationship Id="rId139" Type="http://schemas.openxmlformats.org/officeDocument/2006/relationships/hyperlink" Target="https://podminky.urs.cz/item/CS_URS_2025_01/771121022" TargetMode="External" /><Relationship Id="rId140" Type="http://schemas.openxmlformats.org/officeDocument/2006/relationships/hyperlink" Target="https://podminky.urs.cz/item/CS_URS_2025_01/771591112" TargetMode="External" /><Relationship Id="rId141" Type="http://schemas.openxmlformats.org/officeDocument/2006/relationships/hyperlink" Target="https://podminky.urs.cz/item/CS_URS_2025_01/771591264" TargetMode="External" /><Relationship Id="rId142" Type="http://schemas.openxmlformats.org/officeDocument/2006/relationships/hyperlink" Target="https://podminky.urs.cz/item/CS_URS_2025_01/771474112" TargetMode="External" /><Relationship Id="rId143" Type="http://schemas.openxmlformats.org/officeDocument/2006/relationships/hyperlink" Target="https://podminky.urs.cz/item/CS_URS_2025_01/771574413" TargetMode="External" /><Relationship Id="rId144" Type="http://schemas.openxmlformats.org/officeDocument/2006/relationships/hyperlink" Target="https://podminky.urs.cz/item/CS_URS_2025_01/998771103" TargetMode="External" /><Relationship Id="rId145" Type="http://schemas.openxmlformats.org/officeDocument/2006/relationships/hyperlink" Target="https://podminky.urs.cz/item/CS_URS_2025_01/775121111" TargetMode="External" /><Relationship Id="rId146" Type="http://schemas.openxmlformats.org/officeDocument/2006/relationships/hyperlink" Target="https://podminky.urs.cz/item/CS_URS_2025_01/775141111" TargetMode="External" /><Relationship Id="rId147" Type="http://schemas.openxmlformats.org/officeDocument/2006/relationships/hyperlink" Target="https://podminky.urs.cz/item/CS_URS_2025_01/775429124" TargetMode="External" /><Relationship Id="rId148" Type="http://schemas.openxmlformats.org/officeDocument/2006/relationships/hyperlink" Target="https://podminky.urs.cz/item/CS_URS_2025_01/775413315" TargetMode="External" /><Relationship Id="rId149" Type="http://schemas.openxmlformats.org/officeDocument/2006/relationships/hyperlink" Target="https://podminky.urs.cz/item/CS_URS_2025_01/775541161" TargetMode="External" /><Relationship Id="rId150" Type="http://schemas.openxmlformats.org/officeDocument/2006/relationships/hyperlink" Target="https://podminky.urs.cz/item/CS_URS_2025_01/998775103" TargetMode="External" /><Relationship Id="rId151" Type="http://schemas.openxmlformats.org/officeDocument/2006/relationships/hyperlink" Target="https://podminky.urs.cz/item/CS_URS_2025_01/781111011" TargetMode="External" /><Relationship Id="rId152" Type="http://schemas.openxmlformats.org/officeDocument/2006/relationships/hyperlink" Target="https://podminky.urs.cz/item/CS_URS_2025_01/781121011" TargetMode="External" /><Relationship Id="rId153" Type="http://schemas.openxmlformats.org/officeDocument/2006/relationships/hyperlink" Target="https://podminky.urs.cz/item/CS_URS_2025_01/781131112" TargetMode="External" /><Relationship Id="rId154" Type="http://schemas.openxmlformats.org/officeDocument/2006/relationships/hyperlink" Target="https://podminky.urs.cz/item/CS_URS_2025_01/781472213" TargetMode="External" /><Relationship Id="rId155" Type="http://schemas.openxmlformats.org/officeDocument/2006/relationships/hyperlink" Target="https://podminky.urs.cz/item/CS_URS_2025_01/998781103" TargetMode="External" /><Relationship Id="rId156" Type="http://schemas.openxmlformats.org/officeDocument/2006/relationships/hyperlink" Target="https://podminky.urs.cz/item/CS_URS_2025_01/781111011" TargetMode="External" /><Relationship Id="rId157" Type="http://schemas.openxmlformats.org/officeDocument/2006/relationships/hyperlink" Target="https://podminky.urs.cz/item/CS_URS_2025_01/781121011" TargetMode="External" /><Relationship Id="rId158" Type="http://schemas.openxmlformats.org/officeDocument/2006/relationships/hyperlink" Target="https://podminky.urs.cz/item/CS_URS_2025_01/781472213" TargetMode="External" /><Relationship Id="rId159" Type="http://schemas.openxmlformats.org/officeDocument/2006/relationships/hyperlink" Target="https://podminky.urs.cz/item/CS_URS_2025_01/998781103" TargetMode="External" /><Relationship Id="rId160" Type="http://schemas.openxmlformats.org/officeDocument/2006/relationships/hyperlink" Target="https://podminky.urs.cz/item/CS_URS_2025_01/783401311" TargetMode="External" /><Relationship Id="rId161" Type="http://schemas.openxmlformats.org/officeDocument/2006/relationships/hyperlink" Target="https://podminky.urs.cz/item/CS_URS_2025_01/783401401" TargetMode="External" /><Relationship Id="rId162" Type="http://schemas.openxmlformats.org/officeDocument/2006/relationships/hyperlink" Target="https://podminky.urs.cz/item/CS_URS_2025_01/783414101" TargetMode="External" /><Relationship Id="rId163" Type="http://schemas.openxmlformats.org/officeDocument/2006/relationships/hyperlink" Target="https://podminky.urs.cz/item/CS_URS_2025_01/783417101" TargetMode="External" /><Relationship Id="rId164" Type="http://schemas.openxmlformats.org/officeDocument/2006/relationships/hyperlink" Target="https://podminky.urs.cz/item/CS_URS_2025_01/783491003" TargetMode="External" /><Relationship Id="rId165" Type="http://schemas.openxmlformats.org/officeDocument/2006/relationships/hyperlink" Target="https://podminky.urs.cz/item/CS_URS_2025_01/784111001" TargetMode="External" /><Relationship Id="rId166" Type="http://schemas.openxmlformats.org/officeDocument/2006/relationships/hyperlink" Target="https://podminky.urs.cz/item/CS_URS_2025_01/784171101" TargetMode="External" /><Relationship Id="rId167" Type="http://schemas.openxmlformats.org/officeDocument/2006/relationships/hyperlink" Target="https://podminky.urs.cz/item/CS_URS_2025_01/784171111" TargetMode="External" /><Relationship Id="rId168" Type="http://schemas.openxmlformats.org/officeDocument/2006/relationships/hyperlink" Target="https://podminky.urs.cz/item/CS_URS_2025_01/784181101" TargetMode="External" /><Relationship Id="rId169" Type="http://schemas.openxmlformats.org/officeDocument/2006/relationships/hyperlink" Target="https://podminky.urs.cz/item/CS_URS_2025_01/784221101" TargetMode="External" /><Relationship Id="rId170" Type="http://schemas.openxmlformats.org/officeDocument/2006/relationships/hyperlink" Target="https://podminky.urs.cz/item/CS_URS_2025_01/784111001" TargetMode="External" /><Relationship Id="rId171" Type="http://schemas.openxmlformats.org/officeDocument/2006/relationships/hyperlink" Target="https://podminky.urs.cz/item/CS_URS_2025_01/784171101" TargetMode="External" /><Relationship Id="rId172" Type="http://schemas.openxmlformats.org/officeDocument/2006/relationships/hyperlink" Target="https://podminky.urs.cz/item/CS_URS_2025_01/784171111" TargetMode="External" /><Relationship Id="rId173" Type="http://schemas.openxmlformats.org/officeDocument/2006/relationships/hyperlink" Target="https://podminky.urs.cz/item/CS_URS_2025_01/784181101" TargetMode="External" /><Relationship Id="rId174" Type="http://schemas.openxmlformats.org/officeDocument/2006/relationships/hyperlink" Target="https://podminky.urs.cz/item/CS_URS_2025_01/784221101" TargetMode="External" /><Relationship Id="rId17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21173401" TargetMode="External" /><Relationship Id="rId2" Type="http://schemas.openxmlformats.org/officeDocument/2006/relationships/hyperlink" Target="https://podminky.urs.cz/item/CS_URS_2025_01/721173403" TargetMode="External" /><Relationship Id="rId3" Type="http://schemas.openxmlformats.org/officeDocument/2006/relationships/hyperlink" Target="https://podminky.urs.cz/item/CS_URS_2025_01/721173708" TargetMode="External" /><Relationship Id="rId4" Type="http://schemas.openxmlformats.org/officeDocument/2006/relationships/hyperlink" Target="https://podminky.urs.cz/item/CS_URS_2025_01/721173723" TargetMode="External" /><Relationship Id="rId5" Type="http://schemas.openxmlformats.org/officeDocument/2006/relationships/hyperlink" Target="https://podminky.urs.cz/item/CS_URS_2025_01/721173726" TargetMode="External" /><Relationship Id="rId6" Type="http://schemas.openxmlformats.org/officeDocument/2006/relationships/hyperlink" Target="https://podminky.urs.cz/item/CS_URS_2025_01/721194105" TargetMode="External" /><Relationship Id="rId7" Type="http://schemas.openxmlformats.org/officeDocument/2006/relationships/hyperlink" Target="https://podminky.urs.cz/item/CS_URS_2025_01/721194109" TargetMode="External" /><Relationship Id="rId8" Type="http://schemas.openxmlformats.org/officeDocument/2006/relationships/hyperlink" Target="https://podminky.urs.cz/item/CS_URS_2025_01/721226511" TargetMode="External" /><Relationship Id="rId9" Type="http://schemas.openxmlformats.org/officeDocument/2006/relationships/hyperlink" Target="https://podminky.urs.cz/item/CS_URS_2025_01/721273153" TargetMode="External" /><Relationship Id="rId10" Type="http://schemas.openxmlformats.org/officeDocument/2006/relationships/hyperlink" Target="https://podminky.urs.cz/item/CS_URS_2025_01/721274121" TargetMode="External" /><Relationship Id="rId11" Type="http://schemas.openxmlformats.org/officeDocument/2006/relationships/hyperlink" Target="https://podminky.urs.cz/item/CS_URS_2025_01/721290111" TargetMode="External" /><Relationship Id="rId12" Type="http://schemas.openxmlformats.org/officeDocument/2006/relationships/hyperlink" Target="https://podminky.urs.cz/item/CS_URS_2025_01/721290112" TargetMode="External" /><Relationship Id="rId13" Type="http://schemas.openxmlformats.org/officeDocument/2006/relationships/hyperlink" Target="https://podminky.urs.cz/item/CS_URS_2025_01/998721103" TargetMode="External" /><Relationship Id="rId14" Type="http://schemas.openxmlformats.org/officeDocument/2006/relationships/hyperlink" Target="https://podminky.urs.cz/item/CS_URS_2025_01/722173112" TargetMode="External" /><Relationship Id="rId15" Type="http://schemas.openxmlformats.org/officeDocument/2006/relationships/hyperlink" Target="https://podminky.urs.cz/item/CS_URS_2025_01/722173113" TargetMode="External" /><Relationship Id="rId16" Type="http://schemas.openxmlformats.org/officeDocument/2006/relationships/hyperlink" Target="https://podminky.urs.cz/item/CS_URS_2025_01/722173312" TargetMode="External" /><Relationship Id="rId17" Type="http://schemas.openxmlformats.org/officeDocument/2006/relationships/hyperlink" Target="https://podminky.urs.cz/item/CS_URS_2025_01/722173313" TargetMode="External" /><Relationship Id="rId18" Type="http://schemas.openxmlformats.org/officeDocument/2006/relationships/hyperlink" Target="https://podminky.urs.cz/item/CS_URS_2025_01/722190401" TargetMode="External" /><Relationship Id="rId19" Type="http://schemas.openxmlformats.org/officeDocument/2006/relationships/hyperlink" Target="https://podminky.urs.cz/item/CS_URS_2025_01/722231083" TargetMode="External" /><Relationship Id="rId20" Type="http://schemas.openxmlformats.org/officeDocument/2006/relationships/hyperlink" Target="https://podminky.urs.cz/item/CS_URS_2025_01/722231142" TargetMode="External" /><Relationship Id="rId21" Type="http://schemas.openxmlformats.org/officeDocument/2006/relationships/hyperlink" Target="https://podminky.urs.cz/item/CS_URS_2025_01/722240122" TargetMode="External" /><Relationship Id="rId22" Type="http://schemas.openxmlformats.org/officeDocument/2006/relationships/hyperlink" Target="https://podminky.urs.cz/item/CS_URS_2025_01/722263207" TargetMode="External" /><Relationship Id="rId23" Type="http://schemas.openxmlformats.org/officeDocument/2006/relationships/hyperlink" Target="https://podminky.urs.cz/item/CS_URS_2025_01/722290226" TargetMode="External" /><Relationship Id="rId24" Type="http://schemas.openxmlformats.org/officeDocument/2006/relationships/hyperlink" Target="https://podminky.urs.cz/item/CS_URS_2025_01/722290234" TargetMode="External" /><Relationship Id="rId25" Type="http://schemas.openxmlformats.org/officeDocument/2006/relationships/hyperlink" Target="https://podminky.urs.cz/item/CS_URS_2025_01/998722103" TargetMode="External" /><Relationship Id="rId26" Type="http://schemas.openxmlformats.org/officeDocument/2006/relationships/hyperlink" Target="https://podminky.urs.cz/item/CS_URS_2025_01/723230232" TargetMode="External" /><Relationship Id="rId27" Type="http://schemas.openxmlformats.org/officeDocument/2006/relationships/hyperlink" Target="https://podminky.urs.cz/item/CS_URS_2025_01/725111132" TargetMode="External" /><Relationship Id="rId28" Type="http://schemas.openxmlformats.org/officeDocument/2006/relationships/hyperlink" Target="https://podminky.urs.cz/item/CS_URS_2025_01/725112011" TargetMode="External" /><Relationship Id="rId29" Type="http://schemas.openxmlformats.org/officeDocument/2006/relationships/hyperlink" Target="https://podminky.urs.cz/item/CS_URS_2025_01/725211601" TargetMode="External" /><Relationship Id="rId30" Type="http://schemas.openxmlformats.org/officeDocument/2006/relationships/hyperlink" Target="https://podminky.urs.cz/item/CS_URS_2025_01/725211602" TargetMode="External" /><Relationship Id="rId31" Type="http://schemas.openxmlformats.org/officeDocument/2006/relationships/hyperlink" Target="https://podminky.urs.cz/item/CS_URS_2025_01/725222113" TargetMode="External" /><Relationship Id="rId32" Type="http://schemas.openxmlformats.org/officeDocument/2006/relationships/hyperlink" Target="https://podminky.urs.cz/item/CS_URS_2025_01/725311121" TargetMode="External" /><Relationship Id="rId33" Type="http://schemas.openxmlformats.org/officeDocument/2006/relationships/hyperlink" Target="https://podminky.urs.cz/item/CS_URS_2025_01/725331111" TargetMode="External" /><Relationship Id="rId34" Type="http://schemas.openxmlformats.org/officeDocument/2006/relationships/hyperlink" Target="https://podminky.urs.cz/item/CS_URS_2025_01/725532114" TargetMode="External" /><Relationship Id="rId35" Type="http://schemas.openxmlformats.org/officeDocument/2006/relationships/hyperlink" Target="https://podminky.urs.cz/item/CS_URS_2025_01/725813111" TargetMode="External" /><Relationship Id="rId36" Type="http://schemas.openxmlformats.org/officeDocument/2006/relationships/hyperlink" Target="https://podminky.urs.cz/item/CS_URS_2025_01/725813112" TargetMode="External" /><Relationship Id="rId37" Type="http://schemas.openxmlformats.org/officeDocument/2006/relationships/hyperlink" Target="https://podminky.urs.cz/item/CS_URS_2025_01/725821325" TargetMode="External" /><Relationship Id="rId38" Type="http://schemas.openxmlformats.org/officeDocument/2006/relationships/hyperlink" Target="https://podminky.urs.cz/item/CS_URS_2025_01/725822613" TargetMode="External" /><Relationship Id="rId39" Type="http://schemas.openxmlformats.org/officeDocument/2006/relationships/hyperlink" Target="https://podminky.urs.cz/item/CS_URS_2025_01/725831315" TargetMode="External" /><Relationship Id="rId40" Type="http://schemas.openxmlformats.org/officeDocument/2006/relationships/hyperlink" Target="https://podminky.urs.cz/item/CS_URS_2025_01/725851315" TargetMode="External" /><Relationship Id="rId41" Type="http://schemas.openxmlformats.org/officeDocument/2006/relationships/hyperlink" Target="https://podminky.urs.cz/item/CS_URS_2025_01/725851325" TargetMode="External" /><Relationship Id="rId42" Type="http://schemas.openxmlformats.org/officeDocument/2006/relationships/hyperlink" Target="https://podminky.urs.cz/item/CS_URS_2025_01/725864311" TargetMode="External" /><Relationship Id="rId43" Type="http://schemas.openxmlformats.org/officeDocument/2006/relationships/hyperlink" Target="https://podminky.urs.cz/item/CS_URS_2025_01/725980121" TargetMode="External" /><Relationship Id="rId44" Type="http://schemas.openxmlformats.org/officeDocument/2006/relationships/hyperlink" Target="https://podminky.urs.cz/item/CS_URS_2025_01/725980123" TargetMode="External" /><Relationship Id="rId45" Type="http://schemas.openxmlformats.org/officeDocument/2006/relationships/hyperlink" Target="https://podminky.urs.cz/item/CS_URS_2025_01/998725103" TargetMode="External" /><Relationship Id="rId4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31341130" TargetMode="External" /><Relationship Id="rId2" Type="http://schemas.openxmlformats.org/officeDocument/2006/relationships/hyperlink" Target="https://podminky.urs.cz/item/CS_URS_2025_01/732231231" TargetMode="External" /><Relationship Id="rId3" Type="http://schemas.openxmlformats.org/officeDocument/2006/relationships/hyperlink" Target="https://podminky.urs.cz/item/CS_URS_2025_01/732331106" TargetMode="External" /><Relationship Id="rId4" Type="http://schemas.openxmlformats.org/officeDocument/2006/relationships/hyperlink" Target="https://podminky.urs.cz/item/CS_URS_2025_01/732421210" TargetMode="External" /><Relationship Id="rId5" Type="http://schemas.openxmlformats.org/officeDocument/2006/relationships/hyperlink" Target="https://podminky.urs.cz/item/CS_URS_2025_01/732511301" TargetMode="External" /><Relationship Id="rId6" Type="http://schemas.openxmlformats.org/officeDocument/2006/relationships/hyperlink" Target="https://podminky.urs.cz/item/CS_URS_2025_01/998732102" TargetMode="External" /><Relationship Id="rId7" Type="http://schemas.openxmlformats.org/officeDocument/2006/relationships/hyperlink" Target="https://podminky.urs.cz/item/CS_URS_2025_01/733221102" TargetMode="External" /><Relationship Id="rId8" Type="http://schemas.openxmlformats.org/officeDocument/2006/relationships/hyperlink" Target="https://podminky.urs.cz/item/CS_URS_2025_01/733221103" TargetMode="External" /><Relationship Id="rId9" Type="http://schemas.openxmlformats.org/officeDocument/2006/relationships/hyperlink" Target="https://podminky.urs.cz/item/CS_URS_2025_01/733221104" TargetMode="External" /><Relationship Id="rId10" Type="http://schemas.openxmlformats.org/officeDocument/2006/relationships/hyperlink" Target="https://podminky.urs.cz/item/CS_URS_2025_01/733223105" TargetMode="External" /><Relationship Id="rId11" Type="http://schemas.openxmlformats.org/officeDocument/2006/relationships/hyperlink" Target="https://podminky.urs.cz/item/CS_URS_2025_01/733231111" TargetMode="External" /><Relationship Id="rId12" Type="http://schemas.openxmlformats.org/officeDocument/2006/relationships/hyperlink" Target="https://podminky.urs.cz/item/CS_URS_2025_01/733231112" TargetMode="External" /><Relationship Id="rId13" Type="http://schemas.openxmlformats.org/officeDocument/2006/relationships/hyperlink" Target="https://podminky.urs.cz/item/CS_URS_2025_01/733291101" TargetMode="External" /><Relationship Id="rId14" Type="http://schemas.openxmlformats.org/officeDocument/2006/relationships/hyperlink" Target="https://podminky.urs.cz/item/CS_URS_2025_01/733811241" TargetMode="External" /><Relationship Id="rId15" Type="http://schemas.openxmlformats.org/officeDocument/2006/relationships/hyperlink" Target="https://podminky.urs.cz/item/CS_URS_2025_01/733811242" TargetMode="External" /><Relationship Id="rId16" Type="http://schemas.openxmlformats.org/officeDocument/2006/relationships/hyperlink" Target="https://podminky.urs.cz/item/CS_URS_2025_01/998733103" TargetMode="External" /><Relationship Id="rId17" Type="http://schemas.openxmlformats.org/officeDocument/2006/relationships/hyperlink" Target="https://podminky.urs.cz/item/CS_URS_2025_01/734163443" TargetMode="External" /><Relationship Id="rId18" Type="http://schemas.openxmlformats.org/officeDocument/2006/relationships/hyperlink" Target="https://podminky.urs.cz/item/CS_URS_2025_01/734163444" TargetMode="External" /><Relationship Id="rId19" Type="http://schemas.openxmlformats.org/officeDocument/2006/relationships/hyperlink" Target="https://podminky.urs.cz/item/CS_URS_2025_01/734221536" TargetMode="External" /><Relationship Id="rId20" Type="http://schemas.openxmlformats.org/officeDocument/2006/relationships/hyperlink" Target="https://podminky.urs.cz/item/CS_URS_2025_01/734221682" TargetMode="External" /><Relationship Id="rId21" Type="http://schemas.openxmlformats.org/officeDocument/2006/relationships/hyperlink" Target="https://podminky.urs.cz/item/CS_URS_2025_01/734251133" TargetMode="External" /><Relationship Id="rId22" Type="http://schemas.openxmlformats.org/officeDocument/2006/relationships/hyperlink" Target="https://podminky.urs.cz/item/CS_URS_2025_01/734261333" TargetMode="External" /><Relationship Id="rId23" Type="http://schemas.openxmlformats.org/officeDocument/2006/relationships/hyperlink" Target="https://podminky.urs.cz/item/CS_URS_2025_01/734261402" TargetMode="External" /><Relationship Id="rId24" Type="http://schemas.openxmlformats.org/officeDocument/2006/relationships/hyperlink" Target="https://podminky.urs.cz/item/CS_URS_2025_01/734291122" TargetMode="External" /><Relationship Id="rId25" Type="http://schemas.openxmlformats.org/officeDocument/2006/relationships/hyperlink" Target="https://podminky.urs.cz/item/CS_URS_2025_01/734292714" TargetMode="External" /><Relationship Id="rId26" Type="http://schemas.openxmlformats.org/officeDocument/2006/relationships/hyperlink" Target="https://podminky.urs.cz/item/CS_URS_2025_01/734411101" TargetMode="External" /><Relationship Id="rId27" Type="http://schemas.openxmlformats.org/officeDocument/2006/relationships/hyperlink" Target="https://podminky.urs.cz/item/CS_URS_2025_01/734412111" TargetMode="External" /><Relationship Id="rId28" Type="http://schemas.openxmlformats.org/officeDocument/2006/relationships/hyperlink" Target="https://podminky.urs.cz/item/CS_URS_2025_01/734421101" TargetMode="External" /><Relationship Id="rId29" Type="http://schemas.openxmlformats.org/officeDocument/2006/relationships/hyperlink" Target="https://podminky.urs.cz/item/CS_URS_2025_01/998734103" TargetMode="External" /><Relationship Id="rId30" Type="http://schemas.openxmlformats.org/officeDocument/2006/relationships/hyperlink" Target="https://podminky.urs.cz/item/CS_URS_2025_01/998735103" TargetMode="External" /><Relationship Id="rId31" Type="http://schemas.openxmlformats.org/officeDocument/2006/relationships/hyperlink" Target="https://podminky.urs.cz/item/CS_URS_2025_01/736111004" TargetMode="External" /><Relationship Id="rId32" Type="http://schemas.openxmlformats.org/officeDocument/2006/relationships/hyperlink" Target="https://podminky.urs.cz/item/CS_URS_2025_01/736111032" TargetMode="External" /><Relationship Id="rId33" Type="http://schemas.openxmlformats.org/officeDocument/2006/relationships/hyperlink" Target="https://podminky.urs.cz/item/CS_URS_2025_01/736111035" TargetMode="External" /><Relationship Id="rId34" Type="http://schemas.openxmlformats.org/officeDocument/2006/relationships/hyperlink" Target="https://podminky.urs.cz/item/CS_URS_2025_01/73611110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410021" TargetMode="External" /><Relationship Id="rId2" Type="http://schemas.openxmlformats.org/officeDocument/2006/relationships/hyperlink" Target="https://podminky.urs.cz/item/CS_URS_2025_01/742420021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51111052" TargetMode="External" /><Relationship Id="rId2" Type="http://schemas.openxmlformats.org/officeDocument/2006/relationships/hyperlink" Target="https://podminky.urs.cz/item/CS_URS_2025_01/751322111" TargetMode="External" /><Relationship Id="rId3" Type="http://schemas.openxmlformats.org/officeDocument/2006/relationships/hyperlink" Target="https://podminky.urs.cz/item/CS_URS_2025_01/751398012" TargetMode="External" /><Relationship Id="rId4" Type="http://schemas.openxmlformats.org/officeDocument/2006/relationships/hyperlink" Target="https://podminky.urs.cz/item/CS_URS_2025_01/751510042" TargetMode="External" /><Relationship Id="rId5" Type="http://schemas.openxmlformats.org/officeDocument/2006/relationships/hyperlink" Target="https://podminky.urs.cz/item/CS_URS_2025_01/751514762" TargetMode="External" /><Relationship Id="rId6" Type="http://schemas.openxmlformats.org/officeDocument/2006/relationships/hyperlink" Target="https://podminky.urs.cz/item/CS_URS_2025_01/998751102" TargetMode="External" /><Relationship Id="rId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12334000" TargetMode="External" /><Relationship Id="rId2" Type="http://schemas.openxmlformats.org/officeDocument/2006/relationships/hyperlink" Target="https://podminky.urs.cz/item/CS_URS_2025_01/030001000" TargetMode="External" /><Relationship Id="rId3" Type="http://schemas.openxmlformats.org/officeDocument/2006/relationships/hyperlink" Target="https://podminky.urs.cz/item/CS_URS_2025_01/045203000" TargetMode="External" /><Relationship Id="rId4" Type="http://schemas.openxmlformats.org/officeDocument/2006/relationships/hyperlink" Target="https://podminky.urs.cz/item/CS_URS_2025_01/045303000" TargetMode="External" /><Relationship Id="rId5" Type="http://schemas.openxmlformats.org/officeDocument/2006/relationships/hyperlink" Target="https://podminky.urs.cz/item/CS_URS_2025_01/094002000" TargetMode="External" /><Relationship Id="rId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31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31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40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41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42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43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44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45</v>
      </c>
      <c r="E29" s="50"/>
      <c r="F29" s="35" t="s">
        <v>46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47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48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49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50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51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52</v>
      </c>
      <c r="U35" s="57"/>
      <c r="V35" s="57"/>
      <c r="W35" s="57"/>
      <c r="X35" s="59" t="s">
        <v>53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54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2025005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Změna dokončené stavby, Odolov č.p. 35, na p. st. č. 162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Odolov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5. 4. 2025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Obec Malé Svatoňovice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32</v>
      </c>
      <c r="AJ49" s="43"/>
      <c r="AK49" s="43"/>
      <c r="AL49" s="43"/>
      <c r="AM49" s="76" t="str">
        <f>IF(E17="","",E17)</f>
        <v>Ing. Vladislav Stárek</v>
      </c>
      <c r="AN49" s="67"/>
      <c r="AO49" s="67"/>
      <c r="AP49" s="67"/>
      <c r="AQ49" s="43"/>
      <c r="AR49" s="47"/>
      <c r="AS49" s="77" t="s">
        <v>55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30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Petr Herzog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56</v>
      </c>
      <c r="D52" s="90"/>
      <c r="E52" s="90"/>
      <c r="F52" s="90"/>
      <c r="G52" s="90"/>
      <c r="H52" s="91"/>
      <c r="I52" s="92" t="s">
        <v>57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58</v>
      </c>
      <c r="AH52" s="90"/>
      <c r="AI52" s="90"/>
      <c r="AJ52" s="90"/>
      <c r="AK52" s="90"/>
      <c r="AL52" s="90"/>
      <c r="AM52" s="90"/>
      <c r="AN52" s="92" t="s">
        <v>59</v>
      </c>
      <c r="AO52" s="90"/>
      <c r="AP52" s="90"/>
      <c r="AQ52" s="94" t="s">
        <v>60</v>
      </c>
      <c r="AR52" s="47"/>
      <c r="AS52" s="95" t="s">
        <v>61</v>
      </c>
      <c r="AT52" s="96" t="s">
        <v>62</v>
      </c>
      <c r="AU52" s="96" t="s">
        <v>63</v>
      </c>
      <c r="AV52" s="96" t="s">
        <v>64</v>
      </c>
      <c r="AW52" s="96" t="s">
        <v>65</v>
      </c>
      <c r="AX52" s="96" t="s">
        <v>66</v>
      </c>
      <c r="AY52" s="96" t="s">
        <v>67</v>
      </c>
      <c r="AZ52" s="96" t="s">
        <v>68</v>
      </c>
      <c r="BA52" s="96" t="s">
        <v>69</v>
      </c>
      <c r="BB52" s="96" t="s">
        <v>70</v>
      </c>
      <c r="BC52" s="96" t="s">
        <v>71</v>
      </c>
      <c r="BD52" s="97" t="s">
        <v>72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73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ROUND(AG55+AG56+AG57+AG62,2)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ROUND(AS55+AS56+AS57+AS62,2)</f>
        <v>0</v>
      </c>
      <c r="AT54" s="109">
        <f>ROUND(SUM(AV54:AW54),2)</f>
        <v>0</v>
      </c>
      <c r="AU54" s="110">
        <f>ROUND(AU55+AU56+AU57+AU62,5)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ROUND(AZ55+AZ56+AZ57+AZ62,2)</f>
        <v>0</v>
      </c>
      <c r="BA54" s="109">
        <f>ROUND(BA55+BA56+BA57+BA62,2)</f>
        <v>0</v>
      </c>
      <c r="BB54" s="109">
        <f>ROUND(BB55+BB56+BB57+BB62,2)</f>
        <v>0</v>
      </c>
      <c r="BC54" s="109">
        <f>ROUND(BC55+BC56+BC57+BC62,2)</f>
        <v>0</v>
      </c>
      <c r="BD54" s="111">
        <f>ROUND(BD55+BD56+BD57+BD62,2)</f>
        <v>0</v>
      </c>
      <c r="BE54" s="6"/>
      <c r="BS54" s="112" t="s">
        <v>74</v>
      </c>
      <c r="BT54" s="112" t="s">
        <v>75</v>
      </c>
      <c r="BU54" s="113" t="s">
        <v>76</v>
      </c>
      <c r="BV54" s="112" t="s">
        <v>77</v>
      </c>
      <c r="BW54" s="112" t="s">
        <v>5</v>
      </c>
      <c r="BX54" s="112" t="s">
        <v>78</v>
      </c>
      <c r="CL54" s="112" t="s">
        <v>19</v>
      </c>
    </row>
    <row r="55" s="7" customFormat="1" ht="16.5" customHeight="1">
      <c r="A55" s="114" t="s">
        <v>79</v>
      </c>
      <c r="B55" s="115"/>
      <c r="C55" s="116"/>
      <c r="D55" s="117" t="s">
        <v>80</v>
      </c>
      <c r="E55" s="117"/>
      <c r="F55" s="117"/>
      <c r="G55" s="117"/>
      <c r="H55" s="117"/>
      <c r="I55" s="118"/>
      <c r="J55" s="117" t="s">
        <v>81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'01 - SO 01 - Bourací a de...'!J30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82</v>
      </c>
      <c r="AR55" s="121"/>
      <c r="AS55" s="122">
        <v>0</v>
      </c>
      <c r="AT55" s="123">
        <f>ROUND(SUM(AV55:AW55),2)</f>
        <v>0</v>
      </c>
      <c r="AU55" s="124">
        <f>'01 - SO 01 - Bourací a de...'!P90</f>
        <v>0</v>
      </c>
      <c r="AV55" s="123">
        <f>'01 - SO 01 - Bourací a de...'!J33</f>
        <v>0</v>
      </c>
      <c r="AW55" s="123">
        <f>'01 - SO 01 - Bourací a de...'!J34</f>
        <v>0</v>
      </c>
      <c r="AX55" s="123">
        <f>'01 - SO 01 - Bourací a de...'!J35</f>
        <v>0</v>
      </c>
      <c r="AY55" s="123">
        <f>'01 - SO 01 - Bourací a de...'!J36</f>
        <v>0</v>
      </c>
      <c r="AZ55" s="123">
        <f>'01 - SO 01 - Bourací a de...'!F33</f>
        <v>0</v>
      </c>
      <c r="BA55" s="123">
        <f>'01 - SO 01 - Bourací a de...'!F34</f>
        <v>0</v>
      </c>
      <c r="BB55" s="123">
        <f>'01 - SO 01 - Bourací a de...'!F35</f>
        <v>0</v>
      </c>
      <c r="BC55" s="123">
        <f>'01 - SO 01 - Bourací a de...'!F36</f>
        <v>0</v>
      </c>
      <c r="BD55" s="125">
        <f>'01 - SO 01 - Bourací a de...'!F37</f>
        <v>0</v>
      </c>
      <c r="BE55" s="7"/>
      <c r="BT55" s="126" t="s">
        <v>83</v>
      </c>
      <c r="BV55" s="126" t="s">
        <v>77</v>
      </c>
      <c r="BW55" s="126" t="s">
        <v>84</v>
      </c>
      <c r="BX55" s="126" t="s">
        <v>5</v>
      </c>
      <c r="CL55" s="126" t="s">
        <v>19</v>
      </c>
      <c r="CM55" s="126" t="s">
        <v>83</v>
      </c>
    </row>
    <row r="56" s="7" customFormat="1" ht="16.5" customHeight="1">
      <c r="A56" s="114" t="s">
        <v>79</v>
      </c>
      <c r="B56" s="115"/>
      <c r="C56" s="116"/>
      <c r="D56" s="117" t="s">
        <v>85</v>
      </c>
      <c r="E56" s="117"/>
      <c r="F56" s="117"/>
      <c r="G56" s="117"/>
      <c r="H56" s="117"/>
      <c r="I56" s="118"/>
      <c r="J56" s="117" t="s">
        <v>86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'02 - SO 02 - Stavební práce'!J30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82</v>
      </c>
      <c r="AR56" s="121"/>
      <c r="AS56" s="122">
        <v>0</v>
      </c>
      <c r="AT56" s="123">
        <f>ROUND(SUM(AV56:AW56),2)</f>
        <v>0</v>
      </c>
      <c r="AU56" s="124">
        <f>'02 - SO 02 - Stavební práce'!P133</f>
        <v>0</v>
      </c>
      <c r="AV56" s="123">
        <f>'02 - SO 02 - Stavební práce'!J33</f>
        <v>0</v>
      </c>
      <c r="AW56" s="123">
        <f>'02 - SO 02 - Stavební práce'!J34</f>
        <v>0</v>
      </c>
      <c r="AX56" s="123">
        <f>'02 - SO 02 - Stavební práce'!J35</f>
        <v>0</v>
      </c>
      <c r="AY56" s="123">
        <f>'02 - SO 02 - Stavební práce'!J36</f>
        <v>0</v>
      </c>
      <c r="AZ56" s="123">
        <f>'02 - SO 02 - Stavební práce'!F33</f>
        <v>0</v>
      </c>
      <c r="BA56" s="123">
        <f>'02 - SO 02 - Stavební práce'!F34</f>
        <v>0</v>
      </c>
      <c r="BB56" s="123">
        <f>'02 - SO 02 - Stavební práce'!F35</f>
        <v>0</v>
      </c>
      <c r="BC56" s="123">
        <f>'02 - SO 02 - Stavební práce'!F36</f>
        <v>0</v>
      </c>
      <c r="BD56" s="125">
        <f>'02 - SO 02 - Stavební práce'!F37</f>
        <v>0</v>
      </c>
      <c r="BE56" s="7"/>
      <c r="BT56" s="126" t="s">
        <v>83</v>
      </c>
      <c r="BV56" s="126" t="s">
        <v>77</v>
      </c>
      <c r="BW56" s="126" t="s">
        <v>87</v>
      </c>
      <c r="BX56" s="126" t="s">
        <v>5</v>
      </c>
      <c r="CL56" s="126" t="s">
        <v>19</v>
      </c>
      <c r="CM56" s="126" t="s">
        <v>83</v>
      </c>
    </row>
    <row r="57" s="7" customFormat="1" ht="16.5" customHeight="1">
      <c r="A57" s="7"/>
      <c r="B57" s="115"/>
      <c r="C57" s="116"/>
      <c r="D57" s="117" t="s">
        <v>88</v>
      </c>
      <c r="E57" s="117"/>
      <c r="F57" s="117"/>
      <c r="G57" s="117"/>
      <c r="H57" s="117"/>
      <c r="I57" s="118"/>
      <c r="J57" s="117" t="s">
        <v>89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27">
        <f>ROUND(SUM(AG58:AG61),2)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82</v>
      </c>
      <c r="AR57" s="121"/>
      <c r="AS57" s="122">
        <f>ROUND(SUM(AS58:AS61),2)</f>
        <v>0</v>
      </c>
      <c r="AT57" s="123">
        <f>ROUND(SUM(AV57:AW57),2)</f>
        <v>0</v>
      </c>
      <c r="AU57" s="124">
        <f>ROUND(SUM(AU58:AU61),5)</f>
        <v>0</v>
      </c>
      <c r="AV57" s="123">
        <f>ROUND(AZ57*L29,2)</f>
        <v>0</v>
      </c>
      <c r="AW57" s="123">
        <f>ROUND(BA57*L30,2)</f>
        <v>0</v>
      </c>
      <c r="AX57" s="123">
        <f>ROUND(BB57*L29,2)</f>
        <v>0</v>
      </c>
      <c r="AY57" s="123">
        <f>ROUND(BC57*L30,2)</f>
        <v>0</v>
      </c>
      <c r="AZ57" s="123">
        <f>ROUND(SUM(AZ58:AZ61),2)</f>
        <v>0</v>
      </c>
      <c r="BA57" s="123">
        <f>ROUND(SUM(BA58:BA61),2)</f>
        <v>0</v>
      </c>
      <c r="BB57" s="123">
        <f>ROUND(SUM(BB58:BB61),2)</f>
        <v>0</v>
      </c>
      <c r="BC57" s="123">
        <f>ROUND(SUM(BC58:BC61),2)</f>
        <v>0</v>
      </c>
      <c r="BD57" s="125">
        <f>ROUND(SUM(BD58:BD61),2)</f>
        <v>0</v>
      </c>
      <c r="BE57" s="7"/>
      <c r="BS57" s="126" t="s">
        <v>74</v>
      </c>
      <c r="BT57" s="126" t="s">
        <v>83</v>
      </c>
      <c r="BU57" s="126" t="s">
        <v>76</v>
      </c>
      <c r="BV57" s="126" t="s">
        <v>77</v>
      </c>
      <c r="BW57" s="126" t="s">
        <v>90</v>
      </c>
      <c r="BX57" s="126" t="s">
        <v>5</v>
      </c>
      <c r="CL57" s="126" t="s">
        <v>19</v>
      </c>
      <c r="CM57" s="126" t="s">
        <v>83</v>
      </c>
    </row>
    <row r="58" s="4" customFormat="1" ht="16.5" customHeight="1">
      <c r="A58" s="114" t="s">
        <v>79</v>
      </c>
      <c r="B58" s="66"/>
      <c r="C58" s="128"/>
      <c r="D58" s="128"/>
      <c r="E58" s="129" t="s">
        <v>91</v>
      </c>
      <c r="F58" s="129"/>
      <c r="G58" s="129"/>
      <c r="H58" s="129"/>
      <c r="I58" s="129"/>
      <c r="J58" s="128"/>
      <c r="K58" s="129" t="s">
        <v>92</v>
      </c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30">
        <f>'03a - SO 03a - ZTI'!J32</f>
        <v>0</v>
      </c>
      <c r="AH58" s="128"/>
      <c r="AI58" s="128"/>
      <c r="AJ58" s="128"/>
      <c r="AK58" s="128"/>
      <c r="AL58" s="128"/>
      <c r="AM58" s="128"/>
      <c r="AN58" s="130">
        <f>SUM(AG58,AT58)</f>
        <v>0</v>
      </c>
      <c r="AO58" s="128"/>
      <c r="AP58" s="128"/>
      <c r="AQ58" s="131" t="s">
        <v>93</v>
      </c>
      <c r="AR58" s="68"/>
      <c r="AS58" s="132">
        <v>0</v>
      </c>
      <c r="AT58" s="133">
        <f>ROUND(SUM(AV58:AW58),2)</f>
        <v>0</v>
      </c>
      <c r="AU58" s="134">
        <f>'03a - SO 03a - ZTI'!P91</f>
        <v>0</v>
      </c>
      <c r="AV58" s="133">
        <f>'03a - SO 03a - ZTI'!J35</f>
        <v>0</v>
      </c>
      <c r="AW58" s="133">
        <f>'03a - SO 03a - ZTI'!J36</f>
        <v>0</v>
      </c>
      <c r="AX58" s="133">
        <f>'03a - SO 03a - ZTI'!J37</f>
        <v>0</v>
      </c>
      <c r="AY58" s="133">
        <f>'03a - SO 03a - ZTI'!J38</f>
        <v>0</v>
      </c>
      <c r="AZ58" s="133">
        <f>'03a - SO 03a - ZTI'!F35</f>
        <v>0</v>
      </c>
      <c r="BA58" s="133">
        <f>'03a - SO 03a - ZTI'!F36</f>
        <v>0</v>
      </c>
      <c r="BB58" s="133">
        <f>'03a - SO 03a - ZTI'!F37</f>
        <v>0</v>
      </c>
      <c r="BC58" s="133">
        <f>'03a - SO 03a - ZTI'!F38</f>
        <v>0</v>
      </c>
      <c r="BD58" s="135">
        <f>'03a - SO 03a - ZTI'!F39</f>
        <v>0</v>
      </c>
      <c r="BE58" s="4"/>
      <c r="BT58" s="136" t="s">
        <v>94</v>
      </c>
      <c r="BV58" s="136" t="s">
        <v>77</v>
      </c>
      <c r="BW58" s="136" t="s">
        <v>95</v>
      </c>
      <c r="BX58" s="136" t="s">
        <v>90</v>
      </c>
      <c r="CL58" s="136" t="s">
        <v>19</v>
      </c>
    </row>
    <row r="59" s="4" customFormat="1" ht="16.5" customHeight="1">
      <c r="A59" s="114" t="s">
        <v>79</v>
      </c>
      <c r="B59" s="66"/>
      <c r="C59" s="128"/>
      <c r="D59" s="128"/>
      <c r="E59" s="129" t="s">
        <v>96</v>
      </c>
      <c r="F59" s="129"/>
      <c r="G59" s="129"/>
      <c r="H59" s="129"/>
      <c r="I59" s="129"/>
      <c r="J59" s="128"/>
      <c r="K59" s="129" t="s">
        <v>97</v>
      </c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30">
        <f>'03b - SO 03b - ÚT'!J32</f>
        <v>0</v>
      </c>
      <c r="AH59" s="128"/>
      <c r="AI59" s="128"/>
      <c r="AJ59" s="128"/>
      <c r="AK59" s="128"/>
      <c r="AL59" s="128"/>
      <c r="AM59" s="128"/>
      <c r="AN59" s="130">
        <f>SUM(AG59,AT59)</f>
        <v>0</v>
      </c>
      <c r="AO59" s="128"/>
      <c r="AP59" s="128"/>
      <c r="AQ59" s="131" t="s">
        <v>93</v>
      </c>
      <c r="AR59" s="68"/>
      <c r="AS59" s="132">
        <v>0</v>
      </c>
      <c r="AT59" s="133">
        <f>ROUND(SUM(AV59:AW59),2)</f>
        <v>0</v>
      </c>
      <c r="AU59" s="134">
        <f>'03b - SO 03b - ÚT'!P93</f>
        <v>0</v>
      </c>
      <c r="AV59" s="133">
        <f>'03b - SO 03b - ÚT'!J35</f>
        <v>0</v>
      </c>
      <c r="AW59" s="133">
        <f>'03b - SO 03b - ÚT'!J36</f>
        <v>0</v>
      </c>
      <c r="AX59" s="133">
        <f>'03b - SO 03b - ÚT'!J37</f>
        <v>0</v>
      </c>
      <c r="AY59" s="133">
        <f>'03b - SO 03b - ÚT'!J38</f>
        <v>0</v>
      </c>
      <c r="AZ59" s="133">
        <f>'03b - SO 03b - ÚT'!F35</f>
        <v>0</v>
      </c>
      <c r="BA59" s="133">
        <f>'03b - SO 03b - ÚT'!F36</f>
        <v>0</v>
      </c>
      <c r="BB59" s="133">
        <f>'03b - SO 03b - ÚT'!F37</f>
        <v>0</v>
      </c>
      <c r="BC59" s="133">
        <f>'03b - SO 03b - ÚT'!F38</f>
        <v>0</v>
      </c>
      <c r="BD59" s="135">
        <f>'03b - SO 03b - ÚT'!F39</f>
        <v>0</v>
      </c>
      <c r="BE59" s="4"/>
      <c r="BT59" s="136" t="s">
        <v>94</v>
      </c>
      <c r="BV59" s="136" t="s">
        <v>77</v>
      </c>
      <c r="BW59" s="136" t="s">
        <v>98</v>
      </c>
      <c r="BX59" s="136" t="s">
        <v>90</v>
      </c>
      <c r="CL59" s="136" t="s">
        <v>19</v>
      </c>
    </row>
    <row r="60" s="4" customFormat="1" ht="16.5" customHeight="1">
      <c r="A60" s="114" t="s">
        <v>79</v>
      </c>
      <c r="B60" s="66"/>
      <c r="C60" s="128"/>
      <c r="D60" s="128"/>
      <c r="E60" s="129" t="s">
        <v>99</v>
      </c>
      <c r="F60" s="129"/>
      <c r="G60" s="129"/>
      <c r="H60" s="129"/>
      <c r="I60" s="129"/>
      <c r="J60" s="128"/>
      <c r="K60" s="129" t="s">
        <v>100</v>
      </c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30">
        <f>'03c - SO 03c - EL'!J32</f>
        <v>0</v>
      </c>
      <c r="AH60" s="128"/>
      <c r="AI60" s="128"/>
      <c r="AJ60" s="128"/>
      <c r="AK60" s="128"/>
      <c r="AL60" s="128"/>
      <c r="AM60" s="128"/>
      <c r="AN60" s="130">
        <f>SUM(AG60,AT60)</f>
        <v>0</v>
      </c>
      <c r="AO60" s="128"/>
      <c r="AP60" s="128"/>
      <c r="AQ60" s="131" t="s">
        <v>93</v>
      </c>
      <c r="AR60" s="68"/>
      <c r="AS60" s="132">
        <v>0</v>
      </c>
      <c r="AT60" s="133">
        <f>ROUND(SUM(AV60:AW60),2)</f>
        <v>0</v>
      </c>
      <c r="AU60" s="134">
        <f>'03c - SO 03c - EL'!P89</f>
        <v>0</v>
      </c>
      <c r="AV60" s="133">
        <f>'03c - SO 03c - EL'!J35</f>
        <v>0</v>
      </c>
      <c r="AW60" s="133">
        <f>'03c - SO 03c - EL'!J36</f>
        <v>0</v>
      </c>
      <c r="AX60" s="133">
        <f>'03c - SO 03c - EL'!J37</f>
        <v>0</v>
      </c>
      <c r="AY60" s="133">
        <f>'03c - SO 03c - EL'!J38</f>
        <v>0</v>
      </c>
      <c r="AZ60" s="133">
        <f>'03c - SO 03c - EL'!F35</f>
        <v>0</v>
      </c>
      <c r="BA60" s="133">
        <f>'03c - SO 03c - EL'!F36</f>
        <v>0</v>
      </c>
      <c r="BB60" s="133">
        <f>'03c - SO 03c - EL'!F37</f>
        <v>0</v>
      </c>
      <c r="BC60" s="133">
        <f>'03c - SO 03c - EL'!F38</f>
        <v>0</v>
      </c>
      <c r="BD60" s="135">
        <f>'03c - SO 03c - EL'!F39</f>
        <v>0</v>
      </c>
      <c r="BE60" s="4"/>
      <c r="BT60" s="136" t="s">
        <v>94</v>
      </c>
      <c r="BV60" s="136" t="s">
        <v>77</v>
      </c>
      <c r="BW60" s="136" t="s">
        <v>101</v>
      </c>
      <c r="BX60" s="136" t="s">
        <v>90</v>
      </c>
      <c r="CL60" s="136" t="s">
        <v>19</v>
      </c>
    </row>
    <row r="61" s="4" customFormat="1" ht="16.5" customHeight="1">
      <c r="A61" s="114" t="s">
        <v>79</v>
      </c>
      <c r="B61" s="66"/>
      <c r="C61" s="128"/>
      <c r="D61" s="128"/>
      <c r="E61" s="129" t="s">
        <v>102</v>
      </c>
      <c r="F61" s="129"/>
      <c r="G61" s="129"/>
      <c r="H61" s="129"/>
      <c r="I61" s="129"/>
      <c r="J61" s="128"/>
      <c r="K61" s="129" t="s">
        <v>103</v>
      </c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30">
        <f>'03d - SO 03d - VZT'!J32</f>
        <v>0</v>
      </c>
      <c r="AH61" s="128"/>
      <c r="AI61" s="128"/>
      <c r="AJ61" s="128"/>
      <c r="AK61" s="128"/>
      <c r="AL61" s="128"/>
      <c r="AM61" s="128"/>
      <c r="AN61" s="130">
        <f>SUM(AG61,AT61)</f>
        <v>0</v>
      </c>
      <c r="AO61" s="128"/>
      <c r="AP61" s="128"/>
      <c r="AQ61" s="131" t="s">
        <v>93</v>
      </c>
      <c r="AR61" s="68"/>
      <c r="AS61" s="132">
        <v>0</v>
      </c>
      <c r="AT61" s="133">
        <f>ROUND(SUM(AV61:AW61),2)</f>
        <v>0</v>
      </c>
      <c r="AU61" s="134">
        <f>'03d - SO 03d - VZT'!P88</f>
        <v>0</v>
      </c>
      <c r="AV61" s="133">
        <f>'03d - SO 03d - VZT'!J35</f>
        <v>0</v>
      </c>
      <c r="AW61" s="133">
        <f>'03d - SO 03d - VZT'!J36</f>
        <v>0</v>
      </c>
      <c r="AX61" s="133">
        <f>'03d - SO 03d - VZT'!J37</f>
        <v>0</v>
      </c>
      <c r="AY61" s="133">
        <f>'03d - SO 03d - VZT'!J38</f>
        <v>0</v>
      </c>
      <c r="AZ61" s="133">
        <f>'03d - SO 03d - VZT'!F35</f>
        <v>0</v>
      </c>
      <c r="BA61" s="133">
        <f>'03d - SO 03d - VZT'!F36</f>
        <v>0</v>
      </c>
      <c r="BB61" s="133">
        <f>'03d - SO 03d - VZT'!F37</f>
        <v>0</v>
      </c>
      <c r="BC61" s="133">
        <f>'03d - SO 03d - VZT'!F38</f>
        <v>0</v>
      </c>
      <c r="BD61" s="135">
        <f>'03d - SO 03d - VZT'!F39</f>
        <v>0</v>
      </c>
      <c r="BE61" s="4"/>
      <c r="BT61" s="136" t="s">
        <v>94</v>
      </c>
      <c r="BV61" s="136" t="s">
        <v>77</v>
      </c>
      <c r="BW61" s="136" t="s">
        <v>104</v>
      </c>
      <c r="BX61" s="136" t="s">
        <v>90</v>
      </c>
      <c r="CL61" s="136" t="s">
        <v>19</v>
      </c>
    </row>
    <row r="62" s="7" customFormat="1" ht="16.5" customHeight="1">
      <c r="A62" s="114" t="s">
        <v>79</v>
      </c>
      <c r="B62" s="115"/>
      <c r="C62" s="116"/>
      <c r="D62" s="117" t="s">
        <v>105</v>
      </c>
      <c r="E62" s="117"/>
      <c r="F62" s="117"/>
      <c r="G62" s="117"/>
      <c r="H62" s="117"/>
      <c r="I62" s="118"/>
      <c r="J62" s="117" t="s">
        <v>106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'04 - SO 04 - VRN'!J30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82</v>
      </c>
      <c r="AR62" s="121"/>
      <c r="AS62" s="137">
        <v>0</v>
      </c>
      <c r="AT62" s="138">
        <f>ROUND(SUM(AV62:AW62),2)</f>
        <v>0</v>
      </c>
      <c r="AU62" s="139">
        <f>'04 - SO 04 - VRN'!P84</f>
        <v>0</v>
      </c>
      <c r="AV62" s="138">
        <f>'04 - SO 04 - VRN'!J33</f>
        <v>0</v>
      </c>
      <c r="AW62" s="138">
        <f>'04 - SO 04 - VRN'!J34</f>
        <v>0</v>
      </c>
      <c r="AX62" s="138">
        <f>'04 - SO 04 - VRN'!J35</f>
        <v>0</v>
      </c>
      <c r="AY62" s="138">
        <f>'04 - SO 04 - VRN'!J36</f>
        <v>0</v>
      </c>
      <c r="AZ62" s="138">
        <f>'04 - SO 04 - VRN'!F33</f>
        <v>0</v>
      </c>
      <c r="BA62" s="138">
        <f>'04 - SO 04 - VRN'!F34</f>
        <v>0</v>
      </c>
      <c r="BB62" s="138">
        <f>'04 - SO 04 - VRN'!F35</f>
        <v>0</v>
      </c>
      <c r="BC62" s="138">
        <f>'04 - SO 04 - VRN'!F36</f>
        <v>0</v>
      </c>
      <c r="BD62" s="140">
        <f>'04 - SO 04 - VRN'!F37</f>
        <v>0</v>
      </c>
      <c r="BE62" s="7"/>
      <c r="BT62" s="126" t="s">
        <v>83</v>
      </c>
      <c r="BV62" s="126" t="s">
        <v>77</v>
      </c>
      <c r="BW62" s="126" t="s">
        <v>107</v>
      </c>
      <c r="BX62" s="126" t="s">
        <v>5</v>
      </c>
      <c r="CL62" s="126" t="s">
        <v>19</v>
      </c>
      <c r="CM62" s="126" t="s">
        <v>83</v>
      </c>
    </row>
    <row r="63" s="2" customFormat="1" ht="30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7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47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</sheetData>
  <sheetProtection sheet="1" formatColumns="0" formatRows="0" objects="1" scenarios="1" spinCount="100000" saltValue="UDP6ikMacq4uMJ9WRIZywlrQemP7Uugo2EXzb7wwi08OQkZeIYD5sdRKQT6ZDVQLb+mCUBq77tingwSIzNms7Q==" hashValue="C0lDPYqTxYHyUJmdGyPIN3zgrmiyqO9JtwEUpzzr+eOs0NHlkbCra5/vJmgjxo4quSyBSm/E+1rY+1SVLn8aK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SO 01 - Bourací a de...'!C2" display="/"/>
    <hyperlink ref="A56" location="'02 - SO 02 - Stavební práce'!C2" display="/"/>
    <hyperlink ref="A58" location="'03a - SO 03a - ZTI'!C2" display="/"/>
    <hyperlink ref="A59" location="'03b - SO 03b - ÚT'!C2" display="/"/>
    <hyperlink ref="A60" location="'03c - SO 03c - EL'!C2" display="/"/>
    <hyperlink ref="A61" location="'03d - SO 03d - VZT'!C2" display="/"/>
    <hyperlink ref="A62" location="'04 - SO 04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109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110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5. 4. 2025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">
        <v>33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45" t="s">
        <v>29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36</v>
      </c>
      <c r="E23" s="41"/>
      <c r="F23" s="41"/>
      <c r="G23" s="41"/>
      <c r="H23" s="41"/>
      <c r="I23" s="145" t="s">
        <v>26</v>
      </c>
      <c r="J23" s="136" t="s">
        <v>37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38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39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41</v>
      </c>
      <c r="E30" s="41"/>
      <c r="F30" s="41"/>
      <c r="G30" s="41"/>
      <c r="H30" s="41"/>
      <c r="I30" s="41"/>
      <c r="J30" s="156">
        <f>ROUND(J90,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43</v>
      </c>
      <c r="G32" s="41"/>
      <c r="H32" s="41"/>
      <c r="I32" s="157" t="s">
        <v>42</v>
      </c>
      <c r="J32" s="157" t="s">
        <v>44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45</v>
      </c>
      <c r="E33" s="145" t="s">
        <v>46</v>
      </c>
      <c r="F33" s="159">
        <f>ROUND((SUM(BE90:BE641)),  2)</f>
        <v>0</v>
      </c>
      <c r="G33" s="41"/>
      <c r="H33" s="41"/>
      <c r="I33" s="160">
        <v>0.20999999999999999</v>
      </c>
      <c r="J33" s="159">
        <f>ROUND(((SUM(BE90:BE641))*I33),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47</v>
      </c>
      <c r="F34" s="159">
        <f>ROUND((SUM(BF90:BF641)),  2)</f>
        <v>0</v>
      </c>
      <c r="G34" s="41"/>
      <c r="H34" s="41"/>
      <c r="I34" s="160">
        <v>0.12</v>
      </c>
      <c r="J34" s="159">
        <f>ROUND(((SUM(BF90:BF641))*I34),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48</v>
      </c>
      <c r="F35" s="159">
        <f>ROUND((SUM(BG90:BG641)),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49</v>
      </c>
      <c r="F36" s="159">
        <f>ROUND((SUM(BH90:BH641)),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ROUND((SUM(BI90:BI641)),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51</v>
      </c>
      <c r="E39" s="163"/>
      <c r="F39" s="163"/>
      <c r="G39" s="164" t="s">
        <v>52</v>
      </c>
      <c r="H39" s="165" t="s">
        <v>53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Změna dokončené stavby, Odolov č.p. 35, na p. st. č. 162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109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01 - SO 01 - Bourací a demontážní práce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Odolov</v>
      </c>
      <c r="G52" s="43"/>
      <c r="H52" s="43"/>
      <c r="I52" s="35" t="s">
        <v>23</v>
      </c>
      <c r="J52" s="75" t="str">
        <f>IF(J12="","",J12)</f>
        <v>5. 4. 2025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Malé Svatoňovice</v>
      </c>
      <c r="G54" s="43"/>
      <c r="H54" s="43"/>
      <c r="I54" s="35" t="s">
        <v>32</v>
      </c>
      <c r="J54" s="39" t="str">
        <f>E21</f>
        <v>Ing. Vladislav Stárek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Petr Herzog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73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115</v>
      </c>
      <c r="E60" s="180"/>
      <c r="F60" s="180"/>
      <c r="G60" s="180"/>
      <c r="H60" s="180"/>
      <c r="I60" s="180"/>
      <c r="J60" s="181">
        <f>J91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116</v>
      </c>
      <c r="E61" s="185"/>
      <c r="F61" s="185"/>
      <c r="G61" s="185"/>
      <c r="H61" s="185"/>
      <c r="I61" s="185"/>
      <c r="J61" s="186">
        <f>J92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83"/>
      <c r="C62" s="128"/>
      <c r="D62" s="184" t="s">
        <v>117</v>
      </c>
      <c r="E62" s="185"/>
      <c r="F62" s="185"/>
      <c r="G62" s="185"/>
      <c r="H62" s="185"/>
      <c r="I62" s="185"/>
      <c r="J62" s="186">
        <f>J93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118</v>
      </c>
      <c r="E63" s="185"/>
      <c r="F63" s="185"/>
      <c r="G63" s="185"/>
      <c r="H63" s="185"/>
      <c r="I63" s="185"/>
      <c r="J63" s="186">
        <f>J107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3"/>
      <c r="C64" s="128"/>
      <c r="D64" s="184" t="s">
        <v>119</v>
      </c>
      <c r="E64" s="185"/>
      <c r="F64" s="185"/>
      <c r="G64" s="185"/>
      <c r="H64" s="185"/>
      <c r="I64" s="185"/>
      <c r="J64" s="186">
        <f>J108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3"/>
      <c r="C65" s="128"/>
      <c r="D65" s="184" t="s">
        <v>120</v>
      </c>
      <c r="E65" s="185"/>
      <c r="F65" s="185"/>
      <c r="G65" s="185"/>
      <c r="H65" s="185"/>
      <c r="I65" s="185"/>
      <c r="J65" s="186">
        <f>J402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83"/>
      <c r="C66" s="128"/>
      <c r="D66" s="184" t="s">
        <v>121</v>
      </c>
      <c r="E66" s="185"/>
      <c r="F66" s="185"/>
      <c r="G66" s="185"/>
      <c r="H66" s="185"/>
      <c r="I66" s="185"/>
      <c r="J66" s="186">
        <f>J451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122</v>
      </c>
      <c r="E67" s="185"/>
      <c r="F67" s="185"/>
      <c r="G67" s="185"/>
      <c r="H67" s="185"/>
      <c r="I67" s="185"/>
      <c r="J67" s="186">
        <f>J568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123</v>
      </c>
      <c r="E68" s="185"/>
      <c r="F68" s="185"/>
      <c r="G68" s="185"/>
      <c r="H68" s="185"/>
      <c r="I68" s="185"/>
      <c r="J68" s="186">
        <f>J598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3"/>
      <c r="C69" s="128"/>
      <c r="D69" s="184" t="s">
        <v>124</v>
      </c>
      <c r="E69" s="185"/>
      <c r="F69" s="185"/>
      <c r="G69" s="185"/>
      <c r="H69" s="185"/>
      <c r="I69" s="185"/>
      <c r="J69" s="186">
        <f>J620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125</v>
      </c>
      <c r="E70" s="185"/>
      <c r="F70" s="185"/>
      <c r="G70" s="185"/>
      <c r="H70" s="185"/>
      <c r="I70" s="185"/>
      <c r="J70" s="186">
        <f>J639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126</v>
      </c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72" t="str">
        <f>E7</f>
        <v>Změna dokončené stavby, Odolov č.p. 35, na p. st. č. 162</v>
      </c>
      <c r="F80" s="35"/>
      <c r="G80" s="35"/>
      <c r="H80" s="35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109</v>
      </c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01 - SO 01 - Bourací a demontážní práce</v>
      </c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Odolov</v>
      </c>
      <c r="G84" s="43"/>
      <c r="H84" s="43"/>
      <c r="I84" s="35" t="s">
        <v>23</v>
      </c>
      <c r="J84" s="75" t="str">
        <f>IF(J12="","",J12)</f>
        <v>5. 4. 2025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Obec Malé Svatoňovice</v>
      </c>
      <c r="G86" s="43"/>
      <c r="H86" s="43"/>
      <c r="I86" s="35" t="s">
        <v>32</v>
      </c>
      <c r="J86" s="39" t="str">
        <f>E21</f>
        <v>Ing. Vladislav Stárek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30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Petr Herzog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8"/>
      <c r="B89" s="189"/>
      <c r="C89" s="190" t="s">
        <v>127</v>
      </c>
      <c r="D89" s="191" t="s">
        <v>60</v>
      </c>
      <c r="E89" s="191" t="s">
        <v>56</v>
      </c>
      <c r="F89" s="191" t="s">
        <v>57</v>
      </c>
      <c r="G89" s="191" t="s">
        <v>128</v>
      </c>
      <c r="H89" s="191" t="s">
        <v>129</v>
      </c>
      <c r="I89" s="191" t="s">
        <v>130</v>
      </c>
      <c r="J89" s="191" t="s">
        <v>113</v>
      </c>
      <c r="K89" s="192" t="s">
        <v>131</v>
      </c>
      <c r="L89" s="193"/>
      <c r="M89" s="95" t="s">
        <v>19</v>
      </c>
      <c r="N89" s="96" t="s">
        <v>45</v>
      </c>
      <c r="O89" s="96" t="s">
        <v>132</v>
      </c>
      <c r="P89" s="96" t="s">
        <v>133</v>
      </c>
      <c r="Q89" s="96" t="s">
        <v>134</v>
      </c>
      <c r="R89" s="96" t="s">
        <v>135</v>
      </c>
      <c r="S89" s="96" t="s">
        <v>136</v>
      </c>
      <c r="T89" s="97" t="s">
        <v>137</v>
      </c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</row>
    <row r="90" s="2" customFormat="1" ht="22.8" customHeight="1">
      <c r="A90" s="41"/>
      <c r="B90" s="42"/>
      <c r="C90" s="102" t="s">
        <v>138</v>
      </c>
      <c r="D90" s="43"/>
      <c r="E90" s="43"/>
      <c r="F90" s="43"/>
      <c r="G90" s="43"/>
      <c r="H90" s="43"/>
      <c r="I90" s="43"/>
      <c r="J90" s="194">
        <f>BK90</f>
        <v>0</v>
      </c>
      <c r="K90" s="43"/>
      <c r="L90" s="47"/>
      <c r="M90" s="98"/>
      <c r="N90" s="195"/>
      <c r="O90" s="99"/>
      <c r="P90" s="196">
        <f>P91</f>
        <v>0</v>
      </c>
      <c r="Q90" s="99"/>
      <c r="R90" s="196">
        <f>R91</f>
        <v>1.4794094800000002</v>
      </c>
      <c r="S90" s="99"/>
      <c r="T90" s="197">
        <f>T91</f>
        <v>173.61583419999997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74</v>
      </c>
      <c r="AU90" s="20" t="s">
        <v>114</v>
      </c>
      <c r="BK90" s="198">
        <f>BK91</f>
        <v>0</v>
      </c>
    </row>
    <row r="91" s="12" customFormat="1" ht="25.92" customHeight="1">
      <c r="A91" s="12"/>
      <c r="B91" s="199"/>
      <c r="C91" s="200"/>
      <c r="D91" s="201" t="s">
        <v>74</v>
      </c>
      <c r="E91" s="202" t="s">
        <v>139</v>
      </c>
      <c r="F91" s="202" t="s">
        <v>140</v>
      </c>
      <c r="G91" s="200"/>
      <c r="H91" s="200"/>
      <c r="I91" s="203"/>
      <c r="J91" s="204">
        <f>BK91</f>
        <v>0</v>
      </c>
      <c r="K91" s="200"/>
      <c r="L91" s="205"/>
      <c r="M91" s="206"/>
      <c r="N91" s="207"/>
      <c r="O91" s="207"/>
      <c r="P91" s="208">
        <f>P92+P107+P639</f>
        <v>0</v>
      </c>
      <c r="Q91" s="207"/>
      <c r="R91" s="208">
        <f>R92+R107+R639</f>
        <v>1.4794094800000002</v>
      </c>
      <c r="S91" s="207"/>
      <c r="T91" s="209">
        <f>T92+T107+T639</f>
        <v>173.61583419999997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83</v>
      </c>
      <c r="AT91" s="211" t="s">
        <v>74</v>
      </c>
      <c r="AU91" s="211" t="s">
        <v>75</v>
      </c>
      <c r="AY91" s="210" t="s">
        <v>141</v>
      </c>
      <c r="BK91" s="212">
        <f>BK92+BK107+BK639</f>
        <v>0</v>
      </c>
    </row>
    <row r="92" s="12" customFormat="1" ht="22.8" customHeight="1">
      <c r="A92" s="12"/>
      <c r="B92" s="199"/>
      <c r="C92" s="200"/>
      <c r="D92" s="201" t="s">
        <v>74</v>
      </c>
      <c r="E92" s="213" t="s">
        <v>142</v>
      </c>
      <c r="F92" s="213" t="s">
        <v>143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P93</f>
        <v>0</v>
      </c>
      <c r="Q92" s="207"/>
      <c r="R92" s="208">
        <f>R93</f>
        <v>0.53523340000000008</v>
      </c>
      <c r="S92" s="207"/>
      <c r="T92" s="209">
        <f>T93</f>
        <v>0.81899999999999995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83</v>
      </c>
      <c r="AT92" s="211" t="s">
        <v>74</v>
      </c>
      <c r="AU92" s="211" t="s">
        <v>83</v>
      </c>
      <c r="AY92" s="210" t="s">
        <v>141</v>
      </c>
      <c r="BK92" s="212">
        <f>BK93</f>
        <v>0</v>
      </c>
    </row>
    <row r="93" s="12" customFormat="1" ht="20.88" customHeight="1">
      <c r="A93" s="12"/>
      <c r="B93" s="199"/>
      <c r="C93" s="200"/>
      <c r="D93" s="201" t="s">
        <v>74</v>
      </c>
      <c r="E93" s="213" t="s">
        <v>144</v>
      </c>
      <c r="F93" s="213" t="s">
        <v>145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SUM(P94:P106)</f>
        <v>0</v>
      </c>
      <c r="Q93" s="207"/>
      <c r="R93" s="208">
        <f>SUM(R94:R106)</f>
        <v>0.53523340000000008</v>
      </c>
      <c r="S93" s="207"/>
      <c r="T93" s="209">
        <f>SUM(T94:T106)</f>
        <v>0.81899999999999995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83</v>
      </c>
      <c r="AT93" s="211" t="s">
        <v>74</v>
      </c>
      <c r="AU93" s="211" t="s">
        <v>94</v>
      </c>
      <c r="AY93" s="210" t="s">
        <v>141</v>
      </c>
      <c r="BK93" s="212">
        <f>SUM(BK94:BK106)</f>
        <v>0</v>
      </c>
    </row>
    <row r="94" s="2" customFormat="1" ht="16.5" customHeight="1">
      <c r="A94" s="41"/>
      <c r="B94" s="42"/>
      <c r="C94" s="215" t="s">
        <v>83</v>
      </c>
      <c r="D94" s="215" t="s">
        <v>146</v>
      </c>
      <c r="E94" s="216" t="s">
        <v>147</v>
      </c>
      <c r="F94" s="217" t="s">
        <v>148</v>
      </c>
      <c r="G94" s="218" t="s">
        <v>149</v>
      </c>
      <c r="H94" s="219">
        <v>0.17000000000000001</v>
      </c>
      <c r="I94" s="220"/>
      <c r="J94" s="221">
        <f>ROUND(I94*H94,2)</f>
        <v>0</v>
      </c>
      <c r="K94" s="217" t="s">
        <v>150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1.94302</v>
      </c>
      <c r="R94" s="224">
        <f>Q94*H94</f>
        <v>0.33031340000000003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151</v>
      </c>
      <c r="AT94" s="226" t="s">
        <v>146</v>
      </c>
      <c r="AU94" s="226" t="s">
        <v>142</v>
      </c>
      <c r="AY94" s="20" t="s">
        <v>141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94</v>
      </c>
      <c r="BK94" s="227">
        <f>ROUND(I94*H94,2)</f>
        <v>0</v>
      </c>
      <c r="BL94" s="20" t="s">
        <v>151</v>
      </c>
      <c r="BM94" s="226" t="s">
        <v>152</v>
      </c>
    </row>
    <row r="95" s="2" customFormat="1">
      <c r="A95" s="41"/>
      <c r="B95" s="42"/>
      <c r="C95" s="43"/>
      <c r="D95" s="228" t="s">
        <v>153</v>
      </c>
      <c r="E95" s="43"/>
      <c r="F95" s="229" t="s">
        <v>154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142</v>
      </c>
    </row>
    <row r="96" s="13" customFormat="1">
      <c r="A96" s="13"/>
      <c r="B96" s="233"/>
      <c r="C96" s="234"/>
      <c r="D96" s="235" t="s">
        <v>155</v>
      </c>
      <c r="E96" s="236" t="s">
        <v>19</v>
      </c>
      <c r="F96" s="237" t="s">
        <v>156</v>
      </c>
      <c r="G96" s="234"/>
      <c r="H96" s="238">
        <v>0.17000000000000001</v>
      </c>
      <c r="I96" s="239"/>
      <c r="J96" s="234"/>
      <c r="K96" s="234"/>
      <c r="L96" s="240"/>
      <c r="M96" s="241"/>
      <c r="N96" s="242"/>
      <c r="O96" s="242"/>
      <c r="P96" s="242"/>
      <c r="Q96" s="242"/>
      <c r="R96" s="242"/>
      <c r="S96" s="242"/>
      <c r="T96" s="24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44" t="s">
        <v>155</v>
      </c>
      <c r="AU96" s="244" t="s">
        <v>142</v>
      </c>
      <c r="AV96" s="13" t="s">
        <v>94</v>
      </c>
      <c r="AW96" s="13" t="s">
        <v>35</v>
      </c>
      <c r="AX96" s="13" t="s">
        <v>75</v>
      </c>
      <c r="AY96" s="244" t="s">
        <v>141</v>
      </c>
    </row>
    <row r="97" s="14" customFormat="1">
      <c r="A97" s="14"/>
      <c r="B97" s="245"/>
      <c r="C97" s="246"/>
      <c r="D97" s="235" t="s">
        <v>155</v>
      </c>
      <c r="E97" s="247" t="s">
        <v>19</v>
      </c>
      <c r="F97" s="248" t="s">
        <v>157</v>
      </c>
      <c r="G97" s="246"/>
      <c r="H97" s="249">
        <v>0.17000000000000001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5" t="s">
        <v>155</v>
      </c>
      <c r="AU97" s="255" t="s">
        <v>142</v>
      </c>
      <c r="AV97" s="14" t="s">
        <v>151</v>
      </c>
      <c r="AW97" s="14" t="s">
        <v>35</v>
      </c>
      <c r="AX97" s="14" t="s">
        <v>83</v>
      </c>
      <c r="AY97" s="255" t="s">
        <v>141</v>
      </c>
    </row>
    <row r="98" s="2" customFormat="1" ht="16.5" customHeight="1">
      <c r="A98" s="41"/>
      <c r="B98" s="42"/>
      <c r="C98" s="215" t="s">
        <v>94</v>
      </c>
      <c r="D98" s="215" t="s">
        <v>146</v>
      </c>
      <c r="E98" s="216" t="s">
        <v>158</v>
      </c>
      <c r="F98" s="217" t="s">
        <v>159</v>
      </c>
      <c r="G98" s="218" t="s">
        <v>160</v>
      </c>
      <c r="H98" s="219">
        <v>0.188</v>
      </c>
      <c r="I98" s="220"/>
      <c r="J98" s="221">
        <f>ROUND(I98*H98,2)</f>
        <v>0</v>
      </c>
      <c r="K98" s="217" t="s">
        <v>150</v>
      </c>
      <c r="L98" s="47"/>
      <c r="M98" s="222" t="s">
        <v>19</v>
      </c>
      <c r="N98" s="223" t="s">
        <v>47</v>
      </c>
      <c r="O98" s="87"/>
      <c r="P98" s="224">
        <f>O98*H98</f>
        <v>0</v>
      </c>
      <c r="Q98" s="224">
        <v>1.0900000000000001</v>
      </c>
      <c r="R98" s="224">
        <f>Q98*H98</f>
        <v>0.20492000000000002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151</v>
      </c>
      <c r="AT98" s="226" t="s">
        <v>146</v>
      </c>
      <c r="AU98" s="226" t="s">
        <v>142</v>
      </c>
      <c r="AY98" s="20" t="s">
        <v>141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94</v>
      </c>
      <c r="BK98" s="227">
        <f>ROUND(I98*H98,2)</f>
        <v>0</v>
      </c>
      <c r="BL98" s="20" t="s">
        <v>151</v>
      </c>
      <c r="BM98" s="226" t="s">
        <v>161</v>
      </c>
    </row>
    <row r="99" s="2" customFormat="1">
      <c r="A99" s="41"/>
      <c r="B99" s="42"/>
      <c r="C99" s="43"/>
      <c r="D99" s="228" t="s">
        <v>153</v>
      </c>
      <c r="E99" s="43"/>
      <c r="F99" s="229" t="s">
        <v>162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142</v>
      </c>
    </row>
    <row r="100" s="15" customFormat="1">
      <c r="A100" s="15"/>
      <c r="B100" s="256"/>
      <c r="C100" s="257"/>
      <c r="D100" s="235" t="s">
        <v>155</v>
      </c>
      <c r="E100" s="258" t="s">
        <v>19</v>
      </c>
      <c r="F100" s="259" t="s">
        <v>163</v>
      </c>
      <c r="G100" s="257"/>
      <c r="H100" s="258" t="s">
        <v>19</v>
      </c>
      <c r="I100" s="260"/>
      <c r="J100" s="257"/>
      <c r="K100" s="257"/>
      <c r="L100" s="261"/>
      <c r="M100" s="262"/>
      <c r="N100" s="263"/>
      <c r="O100" s="263"/>
      <c r="P100" s="263"/>
      <c r="Q100" s="263"/>
      <c r="R100" s="263"/>
      <c r="S100" s="263"/>
      <c r="T100" s="264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5" t="s">
        <v>155</v>
      </c>
      <c r="AU100" s="265" t="s">
        <v>142</v>
      </c>
      <c r="AV100" s="15" t="s">
        <v>83</v>
      </c>
      <c r="AW100" s="15" t="s">
        <v>35</v>
      </c>
      <c r="AX100" s="15" t="s">
        <v>75</v>
      </c>
      <c r="AY100" s="265" t="s">
        <v>141</v>
      </c>
    </row>
    <row r="101" s="13" customFormat="1">
      <c r="A101" s="13"/>
      <c r="B101" s="233"/>
      <c r="C101" s="234"/>
      <c r="D101" s="235" t="s">
        <v>155</v>
      </c>
      <c r="E101" s="236" t="s">
        <v>19</v>
      </c>
      <c r="F101" s="237" t="s">
        <v>164</v>
      </c>
      <c r="G101" s="234"/>
      <c r="H101" s="238">
        <v>0.11799999999999999</v>
      </c>
      <c r="I101" s="239"/>
      <c r="J101" s="234"/>
      <c r="K101" s="234"/>
      <c r="L101" s="240"/>
      <c r="M101" s="241"/>
      <c r="N101" s="242"/>
      <c r="O101" s="242"/>
      <c r="P101" s="242"/>
      <c r="Q101" s="242"/>
      <c r="R101" s="242"/>
      <c r="S101" s="242"/>
      <c r="T101" s="24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4" t="s">
        <v>155</v>
      </c>
      <c r="AU101" s="244" t="s">
        <v>142</v>
      </c>
      <c r="AV101" s="13" t="s">
        <v>94</v>
      </c>
      <c r="AW101" s="13" t="s">
        <v>35</v>
      </c>
      <c r="AX101" s="13" t="s">
        <v>75</v>
      </c>
      <c r="AY101" s="244" t="s">
        <v>141</v>
      </c>
    </row>
    <row r="102" s="15" customFormat="1">
      <c r="A102" s="15"/>
      <c r="B102" s="256"/>
      <c r="C102" s="257"/>
      <c r="D102" s="235" t="s">
        <v>155</v>
      </c>
      <c r="E102" s="258" t="s">
        <v>19</v>
      </c>
      <c r="F102" s="259" t="s">
        <v>165</v>
      </c>
      <c r="G102" s="257"/>
      <c r="H102" s="258" t="s">
        <v>19</v>
      </c>
      <c r="I102" s="260"/>
      <c r="J102" s="257"/>
      <c r="K102" s="257"/>
      <c r="L102" s="261"/>
      <c r="M102" s="262"/>
      <c r="N102" s="263"/>
      <c r="O102" s="263"/>
      <c r="P102" s="263"/>
      <c r="Q102" s="263"/>
      <c r="R102" s="263"/>
      <c r="S102" s="263"/>
      <c r="T102" s="264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5" t="s">
        <v>155</v>
      </c>
      <c r="AU102" s="265" t="s">
        <v>142</v>
      </c>
      <c r="AV102" s="15" t="s">
        <v>83</v>
      </c>
      <c r="AW102" s="15" t="s">
        <v>35</v>
      </c>
      <c r="AX102" s="15" t="s">
        <v>75</v>
      </c>
      <c r="AY102" s="265" t="s">
        <v>141</v>
      </c>
    </row>
    <row r="103" s="13" customFormat="1">
      <c r="A103" s="13"/>
      <c r="B103" s="233"/>
      <c r="C103" s="234"/>
      <c r="D103" s="235" t="s">
        <v>155</v>
      </c>
      <c r="E103" s="236" t="s">
        <v>19</v>
      </c>
      <c r="F103" s="237" t="s">
        <v>166</v>
      </c>
      <c r="G103" s="234"/>
      <c r="H103" s="238">
        <v>0.070000000000000007</v>
      </c>
      <c r="I103" s="239"/>
      <c r="J103" s="234"/>
      <c r="K103" s="234"/>
      <c r="L103" s="240"/>
      <c r="M103" s="241"/>
      <c r="N103" s="242"/>
      <c r="O103" s="242"/>
      <c r="P103" s="242"/>
      <c r="Q103" s="242"/>
      <c r="R103" s="242"/>
      <c r="S103" s="242"/>
      <c r="T103" s="24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4" t="s">
        <v>155</v>
      </c>
      <c r="AU103" s="244" t="s">
        <v>142</v>
      </c>
      <c r="AV103" s="13" t="s">
        <v>94</v>
      </c>
      <c r="AW103" s="13" t="s">
        <v>35</v>
      </c>
      <c r="AX103" s="13" t="s">
        <v>75</v>
      </c>
      <c r="AY103" s="244" t="s">
        <v>141</v>
      </c>
    </row>
    <row r="104" s="14" customFormat="1">
      <c r="A104" s="14"/>
      <c r="B104" s="245"/>
      <c r="C104" s="246"/>
      <c r="D104" s="235" t="s">
        <v>155</v>
      </c>
      <c r="E104" s="247" t="s">
        <v>19</v>
      </c>
      <c r="F104" s="248" t="s">
        <v>157</v>
      </c>
      <c r="G104" s="246"/>
      <c r="H104" s="249">
        <v>0.188</v>
      </c>
      <c r="I104" s="250"/>
      <c r="J104" s="246"/>
      <c r="K104" s="246"/>
      <c r="L104" s="251"/>
      <c r="M104" s="252"/>
      <c r="N104" s="253"/>
      <c r="O104" s="253"/>
      <c r="P104" s="253"/>
      <c r="Q104" s="253"/>
      <c r="R104" s="253"/>
      <c r="S104" s="253"/>
      <c r="T104" s="25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5" t="s">
        <v>155</v>
      </c>
      <c r="AU104" s="255" t="s">
        <v>142</v>
      </c>
      <c r="AV104" s="14" t="s">
        <v>151</v>
      </c>
      <c r="AW104" s="14" t="s">
        <v>35</v>
      </c>
      <c r="AX104" s="14" t="s">
        <v>83</v>
      </c>
      <c r="AY104" s="255" t="s">
        <v>141</v>
      </c>
    </row>
    <row r="105" s="2" customFormat="1" ht="24.15" customHeight="1">
      <c r="A105" s="41"/>
      <c r="B105" s="42"/>
      <c r="C105" s="215" t="s">
        <v>142</v>
      </c>
      <c r="D105" s="215" t="s">
        <v>146</v>
      </c>
      <c r="E105" s="216" t="s">
        <v>167</v>
      </c>
      <c r="F105" s="217" t="s">
        <v>168</v>
      </c>
      <c r="G105" s="218" t="s">
        <v>169</v>
      </c>
      <c r="H105" s="219">
        <v>12.6</v>
      </c>
      <c r="I105" s="220"/>
      <c r="J105" s="221">
        <f>ROUND(I105*H105,2)</f>
        <v>0</v>
      </c>
      <c r="K105" s="217" t="s">
        <v>150</v>
      </c>
      <c r="L105" s="47"/>
      <c r="M105" s="222" t="s">
        <v>19</v>
      </c>
      <c r="N105" s="223" t="s">
        <v>47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0.065000000000000002</v>
      </c>
      <c r="T105" s="225">
        <f>S105*H105</f>
        <v>0.81899999999999995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151</v>
      </c>
      <c r="AT105" s="226" t="s">
        <v>146</v>
      </c>
      <c r="AU105" s="226" t="s">
        <v>142</v>
      </c>
      <c r="AY105" s="20" t="s">
        <v>141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94</v>
      </c>
      <c r="BK105" s="227">
        <f>ROUND(I105*H105,2)</f>
        <v>0</v>
      </c>
      <c r="BL105" s="20" t="s">
        <v>151</v>
      </c>
      <c r="BM105" s="226" t="s">
        <v>170</v>
      </c>
    </row>
    <row r="106" s="2" customFormat="1">
      <c r="A106" s="41"/>
      <c r="B106" s="42"/>
      <c r="C106" s="43"/>
      <c r="D106" s="228" t="s">
        <v>153</v>
      </c>
      <c r="E106" s="43"/>
      <c r="F106" s="229" t="s">
        <v>171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142</v>
      </c>
    </row>
    <row r="107" s="12" customFormat="1" ht="22.8" customHeight="1">
      <c r="A107" s="12"/>
      <c r="B107" s="199"/>
      <c r="C107" s="200"/>
      <c r="D107" s="201" t="s">
        <v>74</v>
      </c>
      <c r="E107" s="213" t="s">
        <v>172</v>
      </c>
      <c r="F107" s="213" t="s">
        <v>173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P108+P402+P451+P568+P598+P620</f>
        <v>0</v>
      </c>
      <c r="Q107" s="207"/>
      <c r="R107" s="208">
        <f>R108+R402+R451+R568+R598+R620</f>
        <v>0.94417607999999997</v>
      </c>
      <c r="S107" s="207"/>
      <c r="T107" s="209">
        <f>T108+T402+T451+T568+T598+T620</f>
        <v>172.79683419999998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83</v>
      </c>
      <c r="AT107" s="211" t="s">
        <v>74</v>
      </c>
      <c r="AU107" s="211" t="s">
        <v>83</v>
      </c>
      <c r="AY107" s="210" t="s">
        <v>141</v>
      </c>
      <c r="BK107" s="212">
        <f>BK108+BK402+BK451+BK568+BK598+BK620</f>
        <v>0</v>
      </c>
    </row>
    <row r="108" s="12" customFormat="1" ht="20.88" customHeight="1">
      <c r="A108" s="12"/>
      <c r="B108" s="199"/>
      <c r="C108" s="200"/>
      <c r="D108" s="201" t="s">
        <v>74</v>
      </c>
      <c r="E108" s="213" t="s">
        <v>174</v>
      </c>
      <c r="F108" s="213" t="s">
        <v>175</v>
      </c>
      <c r="G108" s="200"/>
      <c r="H108" s="200"/>
      <c r="I108" s="203"/>
      <c r="J108" s="214">
        <f>BK108</f>
        <v>0</v>
      </c>
      <c r="K108" s="200"/>
      <c r="L108" s="205"/>
      <c r="M108" s="206"/>
      <c r="N108" s="207"/>
      <c r="O108" s="207"/>
      <c r="P108" s="208">
        <f>SUM(P109:P401)</f>
        <v>0</v>
      </c>
      <c r="Q108" s="207"/>
      <c r="R108" s="208">
        <f>SUM(R109:R401)</f>
        <v>0</v>
      </c>
      <c r="S108" s="207"/>
      <c r="T108" s="209">
        <f>SUM(T109:T401)</f>
        <v>123.0054317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0" t="s">
        <v>83</v>
      </c>
      <c r="AT108" s="211" t="s">
        <v>74</v>
      </c>
      <c r="AU108" s="211" t="s">
        <v>94</v>
      </c>
      <c r="AY108" s="210" t="s">
        <v>141</v>
      </c>
      <c r="BK108" s="212">
        <f>SUM(BK109:BK401)</f>
        <v>0</v>
      </c>
    </row>
    <row r="109" s="2" customFormat="1" ht="16.5" customHeight="1">
      <c r="A109" s="41"/>
      <c r="B109" s="42"/>
      <c r="C109" s="215" t="s">
        <v>151</v>
      </c>
      <c r="D109" s="215" t="s">
        <v>146</v>
      </c>
      <c r="E109" s="216" t="s">
        <v>176</v>
      </c>
      <c r="F109" s="217" t="s">
        <v>177</v>
      </c>
      <c r="G109" s="218" t="s">
        <v>149</v>
      </c>
      <c r="H109" s="219">
        <v>19.553999999999998</v>
      </c>
      <c r="I109" s="220"/>
      <c r="J109" s="221">
        <f>ROUND(I109*H109,2)</f>
        <v>0</v>
      </c>
      <c r="K109" s="217" t="s">
        <v>150</v>
      </c>
      <c r="L109" s="47"/>
      <c r="M109" s="222" t="s">
        <v>19</v>
      </c>
      <c r="N109" s="223" t="s">
        <v>47</v>
      </c>
      <c r="O109" s="87"/>
      <c r="P109" s="224">
        <f>O109*H109</f>
        <v>0</v>
      </c>
      <c r="Q109" s="224">
        <v>0</v>
      </c>
      <c r="R109" s="224">
        <f>Q109*H109</f>
        <v>0</v>
      </c>
      <c r="S109" s="224">
        <v>1.6000000000000001</v>
      </c>
      <c r="T109" s="225">
        <f>S109*H109</f>
        <v>31.2864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151</v>
      </c>
      <c r="AT109" s="226" t="s">
        <v>146</v>
      </c>
      <c r="AU109" s="226" t="s">
        <v>142</v>
      </c>
      <c r="AY109" s="20" t="s">
        <v>141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94</v>
      </c>
      <c r="BK109" s="227">
        <f>ROUND(I109*H109,2)</f>
        <v>0</v>
      </c>
      <c r="BL109" s="20" t="s">
        <v>151</v>
      </c>
      <c r="BM109" s="226" t="s">
        <v>178</v>
      </c>
    </row>
    <row r="110" s="2" customFormat="1">
      <c r="A110" s="41"/>
      <c r="B110" s="42"/>
      <c r="C110" s="43"/>
      <c r="D110" s="228" t="s">
        <v>153</v>
      </c>
      <c r="E110" s="43"/>
      <c r="F110" s="229" t="s">
        <v>179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153</v>
      </c>
      <c r="AU110" s="20" t="s">
        <v>142</v>
      </c>
    </row>
    <row r="111" s="15" customFormat="1">
      <c r="A111" s="15"/>
      <c r="B111" s="256"/>
      <c r="C111" s="257"/>
      <c r="D111" s="235" t="s">
        <v>155</v>
      </c>
      <c r="E111" s="258" t="s">
        <v>19</v>
      </c>
      <c r="F111" s="259" t="s">
        <v>180</v>
      </c>
      <c r="G111" s="257"/>
      <c r="H111" s="258" t="s">
        <v>19</v>
      </c>
      <c r="I111" s="260"/>
      <c r="J111" s="257"/>
      <c r="K111" s="257"/>
      <c r="L111" s="261"/>
      <c r="M111" s="262"/>
      <c r="N111" s="263"/>
      <c r="O111" s="263"/>
      <c r="P111" s="263"/>
      <c r="Q111" s="263"/>
      <c r="R111" s="263"/>
      <c r="S111" s="263"/>
      <c r="T111" s="264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5" t="s">
        <v>155</v>
      </c>
      <c r="AU111" s="265" t="s">
        <v>142</v>
      </c>
      <c r="AV111" s="15" t="s">
        <v>83</v>
      </c>
      <c r="AW111" s="15" t="s">
        <v>35</v>
      </c>
      <c r="AX111" s="15" t="s">
        <v>75</v>
      </c>
      <c r="AY111" s="265" t="s">
        <v>141</v>
      </c>
    </row>
    <row r="112" s="15" customFormat="1">
      <c r="A112" s="15"/>
      <c r="B112" s="256"/>
      <c r="C112" s="257"/>
      <c r="D112" s="235" t="s">
        <v>155</v>
      </c>
      <c r="E112" s="258" t="s">
        <v>19</v>
      </c>
      <c r="F112" s="259" t="s">
        <v>181</v>
      </c>
      <c r="G112" s="257"/>
      <c r="H112" s="258" t="s">
        <v>19</v>
      </c>
      <c r="I112" s="260"/>
      <c r="J112" s="257"/>
      <c r="K112" s="257"/>
      <c r="L112" s="261"/>
      <c r="M112" s="262"/>
      <c r="N112" s="263"/>
      <c r="O112" s="263"/>
      <c r="P112" s="263"/>
      <c r="Q112" s="263"/>
      <c r="R112" s="263"/>
      <c r="S112" s="263"/>
      <c r="T112" s="264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65" t="s">
        <v>155</v>
      </c>
      <c r="AU112" s="265" t="s">
        <v>142</v>
      </c>
      <c r="AV112" s="15" t="s">
        <v>83</v>
      </c>
      <c r="AW112" s="15" t="s">
        <v>35</v>
      </c>
      <c r="AX112" s="15" t="s">
        <v>75</v>
      </c>
      <c r="AY112" s="265" t="s">
        <v>141</v>
      </c>
    </row>
    <row r="113" s="15" customFormat="1">
      <c r="A113" s="15"/>
      <c r="B113" s="256"/>
      <c r="C113" s="257"/>
      <c r="D113" s="235" t="s">
        <v>155</v>
      </c>
      <c r="E113" s="258" t="s">
        <v>19</v>
      </c>
      <c r="F113" s="259" t="s">
        <v>182</v>
      </c>
      <c r="G113" s="257"/>
      <c r="H113" s="258" t="s">
        <v>19</v>
      </c>
      <c r="I113" s="260"/>
      <c r="J113" s="257"/>
      <c r="K113" s="257"/>
      <c r="L113" s="261"/>
      <c r="M113" s="262"/>
      <c r="N113" s="263"/>
      <c r="O113" s="263"/>
      <c r="P113" s="263"/>
      <c r="Q113" s="263"/>
      <c r="R113" s="263"/>
      <c r="S113" s="263"/>
      <c r="T113" s="264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65" t="s">
        <v>155</v>
      </c>
      <c r="AU113" s="265" t="s">
        <v>142</v>
      </c>
      <c r="AV113" s="15" t="s">
        <v>83</v>
      </c>
      <c r="AW113" s="15" t="s">
        <v>35</v>
      </c>
      <c r="AX113" s="15" t="s">
        <v>75</v>
      </c>
      <c r="AY113" s="265" t="s">
        <v>141</v>
      </c>
    </row>
    <row r="114" s="15" customFormat="1">
      <c r="A114" s="15"/>
      <c r="B114" s="256"/>
      <c r="C114" s="257"/>
      <c r="D114" s="235" t="s">
        <v>155</v>
      </c>
      <c r="E114" s="258" t="s">
        <v>19</v>
      </c>
      <c r="F114" s="259" t="s">
        <v>183</v>
      </c>
      <c r="G114" s="257"/>
      <c r="H114" s="258" t="s">
        <v>19</v>
      </c>
      <c r="I114" s="260"/>
      <c r="J114" s="257"/>
      <c r="K114" s="257"/>
      <c r="L114" s="261"/>
      <c r="M114" s="262"/>
      <c r="N114" s="263"/>
      <c r="O114" s="263"/>
      <c r="P114" s="263"/>
      <c r="Q114" s="263"/>
      <c r="R114" s="263"/>
      <c r="S114" s="263"/>
      <c r="T114" s="264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5" t="s">
        <v>155</v>
      </c>
      <c r="AU114" s="265" t="s">
        <v>142</v>
      </c>
      <c r="AV114" s="15" t="s">
        <v>83</v>
      </c>
      <c r="AW114" s="15" t="s">
        <v>35</v>
      </c>
      <c r="AX114" s="15" t="s">
        <v>75</v>
      </c>
      <c r="AY114" s="265" t="s">
        <v>141</v>
      </c>
    </row>
    <row r="115" s="13" customFormat="1">
      <c r="A115" s="13"/>
      <c r="B115" s="233"/>
      <c r="C115" s="234"/>
      <c r="D115" s="235" t="s">
        <v>155</v>
      </c>
      <c r="E115" s="236" t="s">
        <v>19</v>
      </c>
      <c r="F115" s="237" t="s">
        <v>184</v>
      </c>
      <c r="G115" s="234"/>
      <c r="H115" s="238">
        <v>0.22700000000000001</v>
      </c>
      <c r="I115" s="239"/>
      <c r="J115" s="234"/>
      <c r="K115" s="234"/>
      <c r="L115" s="240"/>
      <c r="M115" s="241"/>
      <c r="N115" s="242"/>
      <c r="O115" s="242"/>
      <c r="P115" s="242"/>
      <c r="Q115" s="242"/>
      <c r="R115" s="242"/>
      <c r="S115" s="242"/>
      <c r="T115" s="24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4" t="s">
        <v>155</v>
      </c>
      <c r="AU115" s="244" t="s">
        <v>142</v>
      </c>
      <c r="AV115" s="13" t="s">
        <v>94</v>
      </c>
      <c r="AW115" s="13" t="s">
        <v>35</v>
      </c>
      <c r="AX115" s="13" t="s">
        <v>75</v>
      </c>
      <c r="AY115" s="244" t="s">
        <v>141</v>
      </c>
    </row>
    <row r="116" s="15" customFormat="1">
      <c r="A116" s="15"/>
      <c r="B116" s="256"/>
      <c r="C116" s="257"/>
      <c r="D116" s="235" t="s">
        <v>155</v>
      </c>
      <c r="E116" s="258" t="s">
        <v>19</v>
      </c>
      <c r="F116" s="259" t="s">
        <v>185</v>
      </c>
      <c r="G116" s="257"/>
      <c r="H116" s="258" t="s">
        <v>19</v>
      </c>
      <c r="I116" s="260"/>
      <c r="J116" s="257"/>
      <c r="K116" s="257"/>
      <c r="L116" s="261"/>
      <c r="M116" s="262"/>
      <c r="N116" s="263"/>
      <c r="O116" s="263"/>
      <c r="P116" s="263"/>
      <c r="Q116" s="263"/>
      <c r="R116" s="263"/>
      <c r="S116" s="263"/>
      <c r="T116" s="264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T116" s="265" t="s">
        <v>155</v>
      </c>
      <c r="AU116" s="265" t="s">
        <v>142</v>
      </c>
      <c r="AV116" s="15" t="s">
        <v>83</v>
      </c>
      <c r="AW116" s="15" t="s">
        <v>35</v>
      </c>
      <c r="AX116" s="15" t="s">
        <v>75</v>
      </c>
      <c r="AY116" s="265" t="s">
        <v>141</v>
      </c>
    </row>
    <row r="117" s="13" customFormat="1">
      <c r="A117" s="13"/>
      <c r="B117" s="233"/>
      <c r="C117" s="234"/>
      <c r="D117" s="235" t="s">
        <v>155</v>
      </c>
      <c r="E117" s="236" t="s">
        <v>19</v>
      </c>
      <c r="F117" s="237" t="s">
        <v>186</v>
      </c>
      <c r="G117" s="234"/>
      <c r="H117" s="238">
        <v>0.22600000000000001</v>
      </c>
      <c r="I117" s="239"/>
      <c r="J117" s="234"/>
      <c r="K117" s="234"/>
      <c r="L117" s="240"/>
      <c r="M117" s="241"/>
      <c r="N117" s="242"/>
      <c r="O117" s="242"/>
      <c r="P117" s="242"/>
      <c r="Q117" s="242"/>
      <c r="R117" s="242"/>
      <c r="S117" s="242"/>
      <c r="T117" s="24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4" t="s">
        <v>155</v>
      </c>
      <c r="AU117" s="244" t="s">
        <v>142</v>
      </c>
      <c r="AV117" s="13" t="s">
        <v>94</v>
      </c>
      <c r="AW117" s="13" t="s">
        <v>35</v>
      </c>
      <c r="AX117" s="13" t="s">
        <v>75</v>
      </c>
      <c r="AY117" s="244" t="s">
        <v>141</v>
      </c>
    </row>
    <row r="118" s="15" customFormat="1">
      <c r="A118" s="15"/>
      <c r="B118" s="256"/>
      <c r="C118" s="257"/>
      <c r="D118" s="235" t="s">
        <v>155</v>
      </c>
      <c r="E118" s="258" t="s">
        <v>19</v>
      </c>
      <c r="F118" s="259" t="s">
        <v>187</v>
      </c>
      <c r="G118" s="257"/>
      <c r="H118" s="258" t="s">
        <v>19</v>
      </c>
      <c r="I118" s="260"/>
      <c r="J118" s="257"/>
      <c r="K118" s="257"/>
      <c r="L118" s="261"/>
      <c r="M118" s="262"/>
      <c r="N118" s="263"/>
      <c r="O118" s="263"/>
      <c r="P118" s="263"/>
      <c r="Q118" s="263"/>
      <c r="R118" s="263"/>
      <c r="S118" s="263"/>
      <c r="T118" s="264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5" t="s">
        <v>155</v>
      </c>
      <c r="AU118" s="265" t="s">
        <v>142</v>
      </c>
      <c r="AV118" s="15" t="s">
        <v>83</v>
      </c>
      <c r="AW118" s="15" t="s">
        <v>35</v>
      </c>
      <c r="AX118" s="15" t="s">
        <v>75</v>
      </c>
      <c r="AY118" s="265" t="s">
        <v>141</v>
      </c>
    </row>
    <row r="119" s="15" customFormat="1">
      <c r="A119" s="15"/>
      <c r="B119" s="256"/>
      <c r="C119" s="257"/>
      <c r="D119" s="235" t="s">
        <v>155</v>
      </c>
      <c r="E119" s="258" t="s">
        <v>19</v>
      </c>
      <c r="F119" s="259" t="s">
        <v>188</v>
      </c>
      <c r="G119" s="257"/>
      <c r="H119" s="258" t="s">
        <v>19</v>
      </c>
      <c r="I119" s="260"/>
      <c r="J119" s="257"/>
      <c r="K119" s="257"/>
      <c r="L119" s="261"/>
      <c r="M119" s="262"/>
      <c r="N119" s="263"/>
      <c r="O119" s="263"/>
      <c r="P119" s="263"/>
      <c r="Q119" s="263"/>
      <c r="R119" s="263"/>
      <c r="S119" s="263"/>
      <c r="T119" s="26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5" t="s">
        <v>155</v>
      </c>
      <c r="AU119" s="265" t="s">
        <v>142</v>
      </c>
      <c r="AV119" s="15" t="s">
        <v>83</v>
      </c>
      <c r="AW119" s="15" t="s">
        <v>35</v>
      </c>
      <c r="AX119" s="15" t="s">
        <v>75</v>
      </c>
      <c r="AY119" s="265" t="s">
        <v>141</v>
      </c>
    </row>
    <row r="120" s="13" customFormat="1">
      <c r="A120" s="13"/>
      <c r="B120" s="233"/>
      <c r="C120" s="234"/>
      <c r="D120" s="235" t="s">
        <v>155</v>
      </c>
      <c r="E120" s="236" t="s">
        <v>19</v>
      </c>
      <c r="F120" s="237" t="s">
        <v>189</v>
      </c>
      <c r="G120" s="234"/>
      <c r="H120" s="238">
        <v>0.77900000000000003</v>
      </c>
      <c r="I120" s="239"/>
      <c r="J120" s="234"/>
      <c r="K120" s="234"/>
      <c r="L120" s="240"/>
      <c r="M120" s="241"/>
      <c r="N120" s="242"/>
      <c r="O120" s="242"/>
      <c r="P120" s="242"/>
      <c r="Q120" s="242"/>
      <c r="R120" s="242"/>
      <c r="S120" s="242"/>
      <c r="T120" s="24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44" t="s">
        <v>155</v>
      </c>
      <c r="AU120" s="244" t="s">
        <v>142</v>
      </c>
      <c r="AV120" s="13" t="s">
        <v>94</v>
      </c>
      <c r="AW120" s="13" t="s">
        <v>35</v>
      </c>
      <c r="AX120" s="13" t="s">
        <v>75</v>
      </c>
      <c r="AY120" s="244" t="s">
        <v>141</v>
      </c>
    </row>
    <row r="121" s="16" customFormat="1">
      <c r="A121" s="16"/>
      <c r="B121" s="266"/>
      <c r="C121" s="267"/>
      <c r="D121" s="235" t="s">
        <v>155</v>
      </c>
      <c r="E121" s="268" t="s">
        <v>19</v>
      </c>
      <c r="F121" s="269" t="s">
        <v>190</v>
      </c>
      <c r="G121" s="267"/>
      <c r="H121" s="270">
        <v>1.232</v>
      </c>
      <c r="I121" s="271"/>
      <c r="J121" s="267"/>
      <c r="K121" s="267"/>
      <c r="L121" s="272"/>
      <c r="M121" s="273"/>
      <c r="N121" s="274"/>
      <c r="O121" s="274"/>
      <c r="P121" s="274"/>
      <c r="Q121" s="274"/>
      <c r="R121" s="274"/>
      <c r="S121" s="274"/>
      <c r="T121" s="275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6" t="s">
        <v>155</v>
      </c>
      <c r="AU121" s="276" t="s">
        <v>142</v>
      </c>
      <c r="AV121" s="16" t="s">
        <v>142</v>
      </c>
      <c r="AW121" s="16" t="s">
        <v>35</v>
      </c>
      <c r="AX121" s="16" t="s">
        <v>75</v>
      </c>
      <c r="AY121" s="276" t="s">
        <v>141</v>
      </c>
    </row>
    <row r="122" s="15" customFormat="1">
      <c r="A122" s="15"/>
      <c r="B122" s="256"/>
      <c r="C122" s="257"/>
      <c r="D122" s="235" t="s">
        <v>155</v>
      </c>
      <c r="E122" s="258" t="s">
        <v>19</v>
      </c>
      <c r="F122" s="259" t="s">
        <v>191</v>
      </c>
      <c r="G122" s="257"/>
      <c r="H122" s="258" t="s">
        <v>19</v>
      </c>
      <c r="I122" s="260"/>
      <c r="J122" s="257"/>
      <c r="K122" s="257"/>
      <c r="L122" s="261"/>
      <c r="M122" s="262"/>
      <c r="N122" s="263"/>
      <c r="O122" s="263"/>
      <c r="P122" s="263"/>
      <c r="Q122" s="263"/>
      <c r="R122" s="263"/>
      <c r="S122" s="263"/>
      <c r="T122" s="264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65" t="s">
        <v>155</v>
      </c>
      <c r="AU122" s="265" t="s">
        <v>142</v>
      </c>
      <c r="AV122" s="15" t="s">
        <v>83</v>
      </c>
      <c r="AW122" s="15" t="s">
        <v>35</v>
      </c>
      <c r="AX122" s="15" t="s">
        <v>75</v>
      </c>
      <c r="AY122" s="265" t="s">
        <v>141</v>
      </c>
    </row>
    <row r="123" s="15" customFormat="1">
      <c r="A123" s="15"/>
      <c r="B123" s="256"/>
      <c r="C123" s="257"/>
      <c r="D123" s="235" t="s">
        <v>155</v>
      </c>
      <c r="E123" s="258" t="s">
        <v>19</v>
      </c>
      <c r="F123" s="259" t="s">
        <v>182</v>
      </c>
      <c r="G123" s="257"/>
      <c r="H123" s="258" t="s">
        <v>19</v>
      </c>
      <c r="I123" s="260"/>
      <c r="J123" s="257"/>
      <c r="K123" s="257"/>
      <c r="L123" s="261"/>
      <c r="M123" s="262"/>
      <c r="N123" s="263"/>
      <c r="O123" s="263"/>
      <c r="P123" s="263"/>
      <c r="Q123" s="263"/>
      <c r="R123" s="263"/>
      <c r="S123" s="263"/>
      <c r="T123" s="264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65" t="s">
        <v>155</v>
      </c>
      <c r="AU123" s="265" t="s">
        <v>142</v>
      </c>
      <c r="AV123" s="15" t="s">
        <v>83</v>
      </c>
      <c r="AW123" s="15" t="s">
        <v>35</v>
      </c>
      <c r="AX123" s="15" t="s">
        <v>75</v>
      </c>
      <c r="AY123" s="265" t="s">
        <v>141</v>
      </c>
    </row>
    <row r="124" s="15" customFormat="1">
      <c r="A124" s="15"/>
      <c r="B124" s="256"/>
      <c r="C124" s="257"/>
      <c r="D124" s="235" t="s">
        <v>155</v>
      </c>
      <c r="E124" s="258" t="s">
        <v>19</v>
      </c>
      <c r="F124" s="259" t="s">
        <v>192</v>
      </c>
      <c r="G124" s="257"/>
      <c r="H124" s="258" t="s">
        <v>19</v>
      </c>
      <c r="I124" s="260"/>
      <c r="J124" s="257"/>
      <c r="K124" s="257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155</v>
      </c>
      <c r="AU124" s="265" t="s">
        <v>142</v>
      </c>
      <c r="AV124" s="15" t="s">
        <v>83</v>
      </c>
      <c r="AW124" s="15" t="s">
        <v>35</v>
      </c>
      <c r="AX124" s="15" t="s">
        <v>75</v>
      </c>
      <c r="AY124" s="265" t="s">
        <v>141</v>
      </c>
    </row>
    <row r="125" s="13" customFormat="1">
      <c r="A125" s="13"/>
      <c r="B125" s="233"/>
      <c r="C125" s="234"/>
      <c r="D125" s="235" t="s">
        <v>155</v>
      </c>
      <c r="E125" s="236" t="s">
        <v>19</v>
      </c>
      <c r="F125" s="237" t="s">
        <v>193</v>
      </c>
      <c r="G125" s="234"/>
      <c r="H125" s="238">
        <v>1.6719999999999999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155</v>
      </c>
      <c r="AU125" s="244" t="s">
        <v>142</v>
      </c>
      <c r="AV125" s="13" t="s">
        <v>94</v>
      </c>
      <c r="AW125" s="13" t="s">
        <v>35</v>
      </c>
      <c r="AX125" s="13" t="s">
        <v>75</v>
      </c>
      <c r="AY125" s="244" t="s">
        <v>141</v>
      </c>
    </row>
    <row r="126" s="16" customFormat="1">
      <c r="A126" s="16"/>
      <c r="B126" s="266"/>
      <c r="C126" s="267"/>
      <c r="D126" s="235" t="s">
        <v>155</v>
      </c>
      <c r="E126" s="268" t="s">
        <v>19</v>
      </c>
      <c r="F126" s="269" t="s">
        <v>190</v>
      </c>
      <c r="G126" s="267"/>
      <c r="H126" s="270">
        <v>1.6719999999999999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76" t="s">
        <v>155</v>
      </c>
      <c r="AU126" s="276" t="s">
        <v>142</v>
      </c>
      <c r="AV126" s="16" t="s">
        <v>142</v>
      </c>
      <c r="AW126" s="16" t="s">
        <v>35</v>
      </c>
      <c r="AX126" s="16" t="s">
        <v>75</v>
      </c>
      <c r="AY126" s="276" t="s">
        <v>141</v>
      </c>
    </row>
    <row r="127" s="15" customFormat="1">
      <c r="A127" s="15"/>
      <c r="B127" s="256"/>
      <c r="C127" s="257"/>
      <c r="D127" s="235" t="s">
        <v>155</v>
      </c>
      <c r="E127" s="258" t="s">
        <v>19</v>
      </c>
      <c r="F127" s="259" t="s">
        <v>194</v>
      </c>
      <c r="G127" s="257"/>
      <c r="H127" s="258" t="s">
        <v>19</v>
      </c>
      <c r="I127" s="260"/>
      <c r="J127" s="257"/>
      <c r="K127" s="257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155</v>
      </c>
      <c r="AU127" s="265" t="s">
        <v>142</v>
      </c>
      <c r="AV127" s="15" t="s">
        <v>83</v>
      </c>
      <c r="AW127" s="15" t="s">
        <v>35</v>
      </c>
      <c r="AX127" s="15" t="s">
        <v>75</v>
      </c>
      <c r="AY127" s="265" t="s">
        <v>141</v>
      </c>
    </row>
    <row r="128" s="15" customFormat="1">
      <c r="A128" s="15"/>
      <c r="B128" s="256"/>
      <c r="C128" s="257"/>
      <c r="D128" s="235" t="s">
        <v>155</v>
      </c>
      <c r="E128" s="258" t="s">
        <v>19</v>
      </c>
      <c r="F128" s="259" t="s">
        <v>195</v>
      </c>
      <c r="G128" s="257"/>
      <c r="H128" s="258" t="s">
        <v>19</v>
      </c>
      <c r="I128" s="260"/>
      <c r="J128" s="257"/>
      <c r="K128" s="257"/>
      <c r="L128" s="261"/>
      <c r="M128" s="262"/>
      <c r="N128" s="263"/>
      <c r="O128" s="263"/>
      <c r="P128" s="263"/>
      <c r="Q128" s="263"/>
      <c r="R128" s="263"/>
      <c r="S128" s="263"/>
      <c r="T128" s="264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5" t="s">
        <v>155</v>
      </c>
      <c r="AU128" s="265" t="s">
        <v>142</v>
      </c>
      <c r="AV128" s="15" t="s">
        <v>83</v>
      </c>
      <c r="AW128" s="15" t="s">
        <v>35</v>
      </c>
      <c r="AX128" s="15" t="s">
        <v>75</v>
      </c>
      <c r="AY128" s="265" t="s">
        <v>141</v>
      </c>
    </row>
    <row r="129" s="13" customFormat="1">
      <c r="A129" s="13"/>
      <c r="B129" s="233"/>
      <c r="C129" s="234"/>
      <c r="D129" s="235" t="s">
        <v>155</v>
      </c>
      <c r="E129" s="236" t="s">
        <v>19</v>
      </c>
      <c r="F129" s="237" t="s">
        <v>196</v>
      </c>
      <c r="G129" s="234"/>
      <c r="H129" s="238">
        <v>4.9720000000000004</v>
      </c>
      <c r="I129" s="239"/>
      <c r="J129" s="234"/>
      <c r="K129" s="234"/>
      <c r="L129" s="240"/>
      <c r="M129" s="241"/>
      <c r="N129" s="242"/>
      <c r="O129" s="242"/>
      <c r="P129" s="242"/>
      <c r="Q129" s="242"/>
      <c r="R129" s="242"/>
      <c r="S129" s="242"/>
      <c r="T129" s="24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4" t="s">
        <v>155</v>
      </c>
      <c r="AU129" s="244" t="s">
        <v>142</v>
      </c>
      <c r="AV129" s="13" t="s">
        <v>94</v>
      </c>
      <c r="AW129" s="13" t="s">
        <v>35</v>
      </c>
      <c r="AX129" s="13" t="s">
        <v>75</v>
      </c>
      <c r="AY129" s="244" t="s">
        <v>141</v>
      </c>
    </row>
    <row r="130" s="15" customFormat="1">
      <c r="A130" s="15"/>
      <c r="B130" s="256"/>
      <c r="C130" s="257"/>
      <c r="D130" s="235" t="s">
        <v>155</v>
      </c>
      <c r="E130" s="258" t="s">
        <v>19</v>
      </c>
      <c r="F130" s="259" t="s">
        <v>197</v>
      </c>
      <c r="G130" s="257"/>
      <c r="H130" s="258" t="s">
        <v>19</v>
      </c>
      <c r="I130" s="260"/>
      <c r="J130" s="257"/>
      <c r="K130" s="257"/>
      <c r="L130" s="261"/>
      <c r="M130" s="262"/>
      <c r="N130" s="263"/>
      <c r="O130" s="263"/>
      <c r="P130" s="263"/>
      <c r="Q130" s="263"/>
      <c r="R130" s="263"/>
      <c r="S130" s="263"/>
      <c r="T130" s="264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5" t="s">
        <v>155</v>
      </c>
      <c r="AU130" s="265" t="s">
        <v>142</v>
      </c>
      <c r="AV130" s="15" t="s">
        <v>83</v>
      </c>
      <c r="AW130" s="15" t="s">
        <v>35</v>
      </c>
      <c r="AX130" s="15" t="s">
        <v>75</v>
      </c>
      <c r="AY130" s="265" t="s">
        <v>141</v>
      </c>
    </row>
    <row r="131" s="13" customFormat="1">
      <c r="A131" s="13"/>
      <c r="B131" s="233"/>
      <c r="C131" s="234"/>
      <c r="D131" s="235" t="s">
        <v>155</v>
      </c>
      <c r="E131" s="236" t="s">
        <v>19</v>
      </c>
      <c r="F131" s="237" t="s">
        <v>198</v>
      </c>
      <c r="G131" s="234"/>
      <c r="H131" s="238">
        <v>2.0899999999999999</v>
      </c>
      <c r="I131" s="239"/>
      <c r="J131" s="234"/>
      <c r="K131" s="234"/>
      <c r="L131" s="240"/>
      <c r="M131" s="241"/>
      <c r="N131" s="242"/>
      <c r="O131" s="242"/>
      <c r="P131" s="242"/>
      <c r="Q131" s="242"/>
      <c r="R131" s="242"/>
      <c r="S131" s="242"/>
      <c r="T131" s="24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4" t="s">
        <v>155</v>
      </c>
      <c r="AU131" s="244" t="s">
        <v>142</v>
      </c>
      <c r="AV131" s="13" t="s">
        <v>94</v>
      </c>
      <c r="AW131" s="13" t="s">
        <v>35</v>
      </c>
      <c r="AX131" s="13" t="s">
        <v>75</v>
      </c>
      <c r="AY131" s="244" t="s">
        <v>141</v>
      </c>
    </row>
    <row r="132" s="15" customFormat="1">
      <c r="A132" s="15"/>
      <c r="B132" s="256"/>
      <c r="C132" s="257"/>
      <c r="D132" s="235" t="s">
        <v>155</v>
      </c>
      <c r="E132" s="258" t="s">
        <v>19</v>
      </c>
      <c r="F132" s="259" t="s">
        <v>199</v>
      </c>
      <c r="G132" s="257"/>
      <c r="H132" s="258" t="s">
        <v>19</v>
      </c>
      <c r="I132" s="260"/>
      <c r="J132" s="257"/>
      <c r="K132" s="257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155</v>
      </c>
      <c r="AU132" s="265" t="s">
        <v>142</v>
      </c>
      <c r="AV132" s="15" t="s">
        <v>83</v>
      </c>
      <c r="AW132" s="15" t="s">
        <v>35</v>
      </c>
      <c r="AX132" s="15" t="s">
        <v>75</v>
      </c>
      <c r="AY132" s="265" t="s">
        <v>141</v>
      </c>
    </row>
    <row r="133" s="13" customFormat="1">
      <c r="A133" s="13"/>
      <c r="B133" s="233"/>
      <c r="C133" s="234"/>
      <c r="D133" s="235" t="s">
        <v>155</v>
      </c>
      <c r="E133" s="236" t="s">
        <v>19</v>
      </c>
      <c r="F133" s="237" t="s">
        <v>200</v>
      </c>
      <c r="G133" s="234"/>
      <c r="H133" s="238">
        <v>0.85999999999999999</v>
      </c>
      <c r="I133" s="239"/>
      <c r="J133" s="234"/>
      <c r="K133" s="234"/>
      <c r="L133" s="240"/>
      <c r="M133" s="241"/>
      <c r="N133" s="242"/>
      <c r="O133" s="242"/>
      <c r="P133" s="242"/>
      <c r="Q133" s="242"/>
      <c r="R133" s="242"/>
      <c r="S133" s="242"/>
      <c r="T133" s="24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4" t="s">
        <v>155</v>
      </c>
      <c r="AU133" s="244" t="s">
        <v>142</v>
      </c>
      <c r="AV133" s="13" t="s">
        <v>94</v>
      </c>
      <c r="AW133" s="13" t="s">
        <v>35</v>
      </c>
      <c r="AX133" s="13" t="s">
        <v>75</v>
      </c>
      <c r="AY133" s="244" t="s">
        <v>141</v>
      </c>
    </row>
    <row r="134" s="16" customFormat="1">
      <c r="A134" s="16"/>
      <c r="B134" s="266"/>
      <c r="C134" s="267"/>
      <c r="D134" s="235" t="s">
        <v>155</v>
      </c>
      <c r="E134" s="268" t="s">
        <v>19</v>
      </c>
      <c r="F134" s="269" t="s">
        <v>190</v>
      </c>
      <c r="G134" s="267"/>
      <c r="H134" s="270">
        <v>7.9220000000000006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T134" s="276" t="s">
        <v>155</v>
      </c>
      <c r="AU134" s="276" t="s">
        <v>142</v>
      </c>
      <c r="AV134" s="16" t="s">
        <v>142</v>
      </c>
      <c r="AW134" s="16" t="s">
        <v>35</v>
      </c>
      <c r="AX134" s="16" t="s">
        <v>75</v>
      </c>
      <c r="AY134" s="276" t="s">
        <v>141</v>
      </c>
    </row>
    <row r="135" s="15" customFormat="1">
      <c r="A135" s="15"/>
      <c r="B135" s="256"/>
      <c r="C135" s="257"/>
      <c r="D135" s="235" t="s">
        <v>155</v>
      </c>
      <c r="E135" s="258" t="s">
        <v>19</v>
      </c>
      <c r="F135" s="259" t="s">
        <v>201</v>
      </c>
      <c r="G135" s="257"/>
      <c r="H135" s="258" t="s">
        <v>19</v>
      </c>
      <c r="I135" s="260"/>
      <c r="J135" s="257"/>
      <c r="K135" s="257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155</v>
      </c>
      <c r="AU135" s="265" t="s">
        <v>142</v>
      </c>
      <c r="AV135" s="15" t="s">
        <v>83</v>
      </c>
      <c r="AW135" s="15" t="s">
        <v>35</v>
      </c>
      <c r="AX135" s="15" t="s">
        <v>75</v>
      </c>
      <c r="AY135" s="265" t="s">
        <v>141</v>
      </c>
    </row>
    <row r="136" s="15" customFormat="1">
      <c r="A136" s="15"/>
      <c r="B136" s="256"/>
      <c r="C136" s="257"/>
      <c r="D136" s="235" t="s">
        <v>155</v>
      </c>
      <c r="E136" s="258" t="s">
        <v>19</v>
      </c>
      <c r="F136" s="259" t="s">
        <v>202</v>
      </c>
      <c r="G136" s="257"/>
      <c r="H136" s="258" t="s">
        <v>19</v>
      </c>
      <c r="I136" s="260"/>
      <c r="J136" s="257"/>
      <c r="K136" s="257"/>
      <c r="L136" s="261"/>
      <c r="M136" s="262"/>
      <c r="N136" s="263"/>
      <c r="O136" s="263"/>
      <c r="P136" s="263"/>
      <c r="Q136" s="263"/>
      <c r="R136" s="263"/>
      <c r="S136" s="263"/>
      <c r="T136" s="264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5" t="s">
        <v>155</v>
      </c>
      <c r="AU136" s="265" t="s">
        <v>142</v>
      </c>
      <c r="AV136" s="15" t="s">
        <v>83</v>
      </c>
      <c r="AW136" s="15" t="s">
        <v>35</v>
      </c>
      <c r="AX136" s="15" t="s">
        <v>75</v>
      </c>
      <c r="AY136" s="265" t="s">
        <v>141</v>
      </c>
    </row>
    <row r="137" s="13" customFormat="1">
      <c r="A137" s="13"/>
      <c r="B137" s="233"/>
      <c r="C137" s="234"/>
      <c r="D137" s="235" t="s">
        <v>155</v>
      </c>
      <c r="E137" s="236" t="s">
        <v>19</v>
      </c>
      <c r="F137" s="237" t="s">
        <v>203</v>
      </c>
      <c r="G137" s="234"/>
      <c r="H137" s="238">
        <v>0.80700000000000005</v>
      </c>
      <c r="I137" s="239"/>
      <c r="J137" s="234"/>
      <c r="K137" s="234"/>
      <c r="L137" s="240"/>
      <c r="M137" s="241"/>
      <c r="N137" s="242"/>
      <c r="O137" s="242"/>
      <c r="P137" s="242"/>
      <c r="Q137" s="242"/>
      <c r="R137" s="242"/>
      <c r="S137" s="242"/>
      <c r="T137" s="24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4" t="s">
        <v>155</v>
      </c>
      <c r="AU137" s="244" t="s">
        <v>142</v>
      </c>
      <c r="AV137" s="13" t="s">
        <v>94</v>
      </c>
      <c r="AW137" s="13" t="s">
        <v>35</v>
      </c>
      <c r="AX137" s="13" t="s">
        <v>75</v>
      </c>
      <c r="AY137" s="244" t="s">
        <v>141</v>
      </c>
    </row>
    <row r="138" s="15" customFormat="1">
      <c r="A138" s="15"/>
      <c r="B138" s="256"/>
      <c r="C138" s="257"/>
      <c r="D138" s="235" t="s">
        <v>155</v>
      </c>
      <c r="E138" s="258" t="s">
        <v>19</v>
      </c>
      <c r="F138" s="259" t="s">
        <v>204</v>
      </c>
      <c r="G138" s="257"/>
      <c r="H138" s="258" t="s">
        <v>19</v>
      </c>
      <c r="I138" s="260"/>
      <c r="J138" s="257"/>
      <c r="K138" s="257"/>
      <c r="L138" s="261"/>
      <c r="M138" s="262"/>
      <c r="N138" s="263"/>
      <c r="O138" s="263"/>
      <c r="P138" s="263"/>
      <c r="Q138" s="263"/>
      <c r="R138" s="263"/>
      <c r="S138" s="263"/>
      <c r="T138" s="264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5" t="s">
        <v>155</v>
      </c>
      <c r="AU138" s="265" t="s">
        <v>142</v>
      </c>
      <c r="AV138" s="15" t="s">
        <v>83</v>
      </c>
      <c r="AW138" s="15" t="s">
        <v>35</v>
      </c>
      <c r="AX138" s="15" t="s">
        <v>75</v>
      </c>
      <c r="AY138" s="265" t="s">
        <v>141</v>
      </c>
    </row>
    <row r="139" s="13" customFormat="1">
      <c r="A139" s="13"/>
      <c r="B139" s="233"/>
      <c r="C139" s="234"/>
      <c r="D139" s="235" t="s">
        <v>155</v>
      </c>
      <c r="E139" s="236" t="s">
        <v>19</v>
      </c>
      <c r="F139" s="237" t="s">
        <v>205</v>
      </c>
      <c r="G139" s="234"/>
      <c r="H139" s="238">
        <v>0.495</v>
      </c>
      <c r="I139" s="239"/>
      <c r="J139" s="234"/>
      <c r="K139" s="234"/>
      <c r="L139" s="240"/>
      <c r="M139" s="241"/>
      <c r="N139" s="242"/>
      <c r="O139" s="242"/>
      <c r="P139" s="242"/>
      <c r="Q139" s="242"/>
      <c r="R139" s="242"/>
      <c r="S139" s="242"/>
      <c r="T139" s="24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4" t="s">
        <v>155</v>
      </c>
      <c r="AU139" s="244" t="s">
        <v>142</v>
      </c>
      <c r="AV139" s="13" t="s">
        <v>94</v>
      </c>
      <c r="AW139" s="13" t="s">
        <v>35</v>
      </c>
      <c r="AX139" s="13" t="s">
        <v>75</v>
      </c>
      <c r="AY139" s="244" t="s">
        <v>141</v>
      </c>
    </row>
    <row r="140" s="15" customFormat="1">
      <c r="A140" s="15"/>
      <c r="B140" s="256"/>
      <c r="C140" s="257"/>
      <c r="D140" s="235" t="s">
        <v>155</v>
      </c>
      <c r="E140" s="258" t="s">
        <v>19</v>
      </c>
      <c r="F140" s="259" t="s">
        <v>206</v>
      </c>
      <c r="G140" s="257"/>
      <c r="H140" s="258" t="s">
        <v>19</v>
      </c>
      <c r="I140" s="260"/>
      <c r="J140" s="257"/>
      <c r="K140" s="257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155</v>
      </c>
      <c r="AU140" s="265" t="s">
        <v>142</v>
      </c>
      <c r="AV140" s="15" t="s">
        <v>83</v>
      </c>
      <c r="AW140" s="15" t="s">
        <v>35</v>
      </c>
      <c r="AX140" s="15" t="s">
        <v>75</v>
      </c>
      <c r="AY140" s="265" t="s">
        <v>141</v>
      </c>
    </row>
    <row r="141" s="13" customFormat="1">
      <c r="A141" s="13"/>
      <c r="B141" s="233"/>
      <c r="C141" s="234"/>
      <c r="D141" s="235" t="s">
        <v>155</v>
      </c>
      <c r="E141" s="236" t="s">
        <v>19</v>
      </c>
      <c r="F141" s="237" t="s">
        <v>207</v>
      </c>
      <c r="G141" s="234"/>
      <c r="H141" s="238">
        <v>0.39500000000000002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155</v>
      </c>
      <c r="AU141" s="244" t="s">
        <v>142</v>
      </c>
      <c r="AV141" s="13" t="s">
        <v>94</v>
      </c>
      <c r="AW141" s="13" t="s">
        <v>35</v>
      </c>
      <c r="AX141" s="13" t="s">
        <v>75</v>
      </c>
      <c r="AY141" s="244" t="s">
        <v>141</v>
      </c>
    </row>
    <row r="142" s="15" customFormat="1">
      <c r="A142" s="15"/>
      <c r="B142" s="256"/>
      <c r="C142" s="257"/>
      <c r="D142" s="235" t="s">
        <v>155</v>
      </c>
      <c r="E142" s="258" t="s">
        <v>19</v>
      </c>
      <c r="F142" s="259" t="s">
        <v>208</v>
      </c>
      <c r="G142" s="257"/>
      <c r="H142" s="258" t="s">
        <v>19</v>
      </c>
      <c r="I142" s="260"/>
      <c r="J142" s="257"/>
      <c r="K142" s="257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155</v>
      </c>
      <c r="AU142" s="265" t="s">
        <v>142</v>
      </c>
      <c r="AV142" s="15" t="s">
        <v>83</v>
      </c>
      <c r="AW142" s="15" t="s">
        <v>35</v>
      </c>
      <c r="AX142" s="15" t="s">
        <v>75</v>
      </c>
      <c r="AY142" s="265" t="s">
        <v>141</v>
      </c>
    </row>
    <row r="143" s="13" customFormat="1">
      <c r="A143" s="13"/>
      <c r="B143" s="233"/>
      <c r="C143" s="234"/>
      <c r="D143" s="235" t="s">
        <v>155</v>
      </c>
      <c r="E143" s="236" t="s">
        <v>19</v>
      </c>
      <c r="F143" s="237" t="s">
        <v>209</v>
      </c>
      <c r="G143" s="234"/>
      <c r="H143" s="238">
        <v>1.966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155</v>
      </c>
      <c r="AU143" s="244" t="s">
        <v>142</v>
      </c>
      <c r="AV143" s="13" t="s">
        <v>94</v>
      </c>
      <c r="AW143" s="13" t="s">
        <v>35</v>
      </c>
      <c r="AX143" s="13" t="s">
        <v>75</v>
      </c>
      <c r="AY143" s="244" t="s">
        <v>141</v>
      </c>
    </row>
    <row r="144" s="15" customFormat="1">
      <c r="A144" s="15"/>
      <c r="B144" s="256"/>
      <c r="C144" s="257"/>
      <c r="D144" s="235" t="s">
        <v>155</v>
      </c>
      <c r="E144" s="258" t="s">
        <v>19</v>
      </c>
      <c r="F144" s="259" t="s">
        <v>210</v>
      </c>
      <c r="G144" s="257"/>
      <c r="H144" s="258" t="s">
        <v>19</v>
      </c>
      <c r="I144" s="260"/>
      <c r="J144" s="257"/>
      <c r="K144" s="257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155</v>
      </c>
      <c r="AU144" s="265" t="s">
        <v>142</v>
      </c>
      <c r="AV144" s="15" t="s">
        <v>83</v>
      </c>
      <c r="AW144" s="15" t="s">
        <v>35</v>
      </c>
      <c r="AX144" s="15" t="s">
        <v>75</v>
      </c>
      <c r="AY144" s="265" t="s">
        <v>141</v>
      </c>
    </row>
    <row r="145" s="13" customFormat="1">
      <c r="A145" s="13"/>
      <c r="B145" s="233"/>
      <c r="C145" s="234"/>
      <c r="D145" s="235" t="s">
        <v>155</v>
      </c>
      <c r="E145" s="236" t="s">
        <v>19</v>
      </c>
      <c r="F145" s="237" t="s">
        <v>211</v>
      </c>
      <c r="G145" s="234"/>
      <c r="H145" s="238">
        <v>0.10100000000000001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155</v>
      </c>
      <c r="AU145" s="244" t="s">
        <v>142</v>
      </c>
      <c r="AV145" s="13" t="s">
        <v>94</v>
      </c>
      <c r="AW145" s="13" t="s">
        <v>35</v>
      </c>
      <c r="AX145" s="13" t="s">
        <v>75</v>
      </c>
      <c r="AY145" s="244" t="s">
        <v>141</v>
      </c>
    </row>
    <row r="146" s="15" customFormat="1">
      <c r="A146" s="15"/>
      <c r="B146" s="256"/>
      <c r="C146" s="257"/>
      <c r="D146" s="235" t="s">
        <v>155</v>
      </c>
      <c r="E146" s="258" t="s">
        <v>19</v>
      </c>
      <c r="F146" s="259" t="s">
        <v>212</v>
      </c>
      <c r="G146" s="257"/>
      <c r="H146" s="258" t="s">
        <v>19</v>
      </c>
      <c r="I146" s="260"/>
      <c r="J146" s="257"/>
      <c r="K146" s="257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155</v>
      </c>
      <c r="AU146" s="265" t="s">
        <v>142</v>
      </c>
      <c r="AV146" s="15" t="s">
        <v>83</v>
      </c>
      <c r="AW146" s="15" t="s">
        <v>35</v>
      </c>
      <c r="AX146" s="15" t="s">
        <v>75</v>
      </c>
      <c r="AY146" s="265" t="s">
        <v>141</v>
      </c>
    </row>
    <row r="147" s="13" customFormat="1">
      <c r="A147" s="13"/>
      <c r="B147" s="233"/>
      <c r="C147" s="234"/>
      <c r="D147" s="235" t="s">
        <v>155</v>
      </c>
      <c r="E147" s="236" t="s">
        <v>19</v>
      </c>
      <c r="F147" s="237" t="s">
        <v>211</v>
      </c>
      <c r="G147" s="234"/>
      <c r="H147" s="238">
        <v>0.10100000000000001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155</v>
      </c>
      <c r="AU147" s="244" t="s">
        <v>142</v>
      </c>
      <c r="AV147" s="13" t="s">
        <v>94</v>
      </c>
      <c r="AW147" s="13" t="s">
        <v>35</v>
      </c>
      <c r="AX147" s="13" t="s">
        <v>75</v>
      </c>
      <c r="AY147" s="244" t="s">
        <v>141</v>
      </c>
    </row>
    <row r="148" s="15" customFormat="1">
      <c r="A148" s="15"/>
      <c r="B148" s="256"/>
      <c r="C148" s="257"/>
      <c r="D148" s="235" t="s">
        <v>155</v>
      </c>
      <c r="E148" s="258" t="s">
        <v>19</v>
      </c>
      <c r="F148" s="259" t="s">
        <v>213</v>
      </c>
      <c r="G148" s="257"/>
      <c r="H148" s="258" t="s">
        <v>19</v>
      </c>
      <c r="I148" s="260"/>
      <c r="J148" s="257"/>
      <c r="K148" s="257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155</v>
      </c>
      <c r="AU148" s="265" t="s">
        <v>142</v>
      </c>
      <c r="AV148" s="15" t="s">
        <v>83</v>
      </c>
      <c r="AW148" s="15" t="s">
        <v>35</v>
      </c>
      <c r="AX148" s="15" t="s">
        <v>75</v>
      </c>
      <c r="AY148" s="265" t="s">
        <v>141</v>
      </c>
    </row>
    <row r="149" s="13" customFormat="1">
      <c r="A149" s="13"/>
      <c r="B149" s="233"/>
      <c r="C149" s="234"/>
      <c r="D149" s="235" t="s">
        <v>155</v>
      </c>
      <c r="E149" s="236" t="s">
        <v>19</v>
      </c>
      <c r="F149" s="237" t="s">
        <v>214</v>
      </c>
      <c r="G149" s="234"/>
      <c r="H149" s="238">
        <v>2.8879999999999999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155</v>
      </c>
      <c r="AU149" s="244" t="s">
        <v>142</v>
      </c>
      <c r="AV149" s="13" t="s">
        <v>94</v>
      </c>
      <c r="AW149" s="13" t="s">
        <v>35</v>
      </c>
      <c r="AX149" s="13" t="s">
        <v>75</v>
      </c>
      <c r="AY149" s="244" t="s">
        <v>141</v>
      </c>
    </row>
    <row r="150" s="15" customFormat="1">
      <c r="A150" s="15"/>
      <c r="B150" s="256"/>
      <c r="C150" s="257"/>
      <c r="D150" s="235" t="s">
        <v>155</v>
      </c>
      <c r="E150" s="258" t="s">
        <v>19</v>
      </c>
      <c r="F150" s="259" t="s">
        <v>215</v>
      </c>
      <c r="G150" s="257"/>
      <c r="H150" s="258" t="s">
        <v>19</v>
      </c>
      <c r="I150" s="260"/>
      <c r="J150" s="257"/>
      <c r="K150" s="257"/>
      <c r="L150" s="261"/>
      <c r="M150" s="262"/>
      <c r="N150" s="263"/>
      <c r="O150" s="263"/>
      <c r="P150" s="263"/>
      <c r="Q150" s="263"/>
      <c r="R150" s="263"/>
      <c r="S150" s="263"/>
      <c r="T150" s="264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5" t="s">
        <v>155</v>
      </c>
      <c r="AU150" s="265" t="s">
        <v>142</v>
      </c>
      <c r="AV150" s="15" t="s">
        <v>83</v>
      </c>
      <c r="AW150" s="15" t="s">
        <v>35</v>
      </c>
      <c r="AX150" s="15" t="s">
        <v>75</v>
      </c>
      <c r="AY150" s="265" t="s">
        <v>141</v>
      </c>
    </row>
    <row r="151" s="13" customFormat="1">
      <c r="A151" s="13"/>
      <c r="B151" s="233"/>
      <c r="C151" s="234"/>
      <c r="D151" s="235" t="s">
        <v>155</v>
      </c>
      <c r="E151" s="236" t="s">
        <v>19</v>
      </c>
      <c r="F151" s="237" t="s">
        <v>216</v>
      </c>
      <c r="G151" s="234"/>
      <c r="H151" s="238">
        <v>1.9750000000000001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155</v>
      </c>
      <c r="AU151" s="244" t="s">
        <v>142</v>
      </c>
      <c r="AV151" s="13" t="s">
        <v>94</v>
      </c>
      <c r="AW151" s="13" t="s">
        <v>35</v>
      </c>
      <c r="AX151" s="13" t="s">
        <v>75</v>
      </c>
      <c r="AY151" s="244" t="s">
        <v>141</v>
      </c>
    </row>
    <row r="152" s="16" customFormat="1">
      <c r="A152" s="16"/>
      <c r="B152" s="266"/>
      <c r="C152" s="267"/>
      <c r="D152" s="235" t="s">
        <v>155</v>
      </c>
      <c r="E152" s="268" t="s">
        <v>19</v>
      </c>
      <c r="F152" s="269" t="s">
        <v>190</v>
      </c>
      <c r="G152" s="267"/>
      <c r="H152" s="270">
        <v>8.7279999999999998</v>
      </c>
      <c r="I152" s="271"/>
      <c r="J152" s="267"/>
      <c r="K152" s="267"/>
      <c r="L152" s="272"/>
      <c r="M152" s="273"/>
      <c r="N152" s="274"/>
      <c r="O152" s="274"/>
      <c r="P152" s="274"/>
      <c r="Q152" s="274"/>
      <c r="R152" s="274"/>
      <c r="S152" s="274"/>
      <c r="T152" s="275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6" t="s">
        <v>155</v>
      </c>
      <c r="AU152" s="276" t="s">
        <v>142</v>
      </c>
      <c r="AV152" s="16" t="s">
        <v>142</v>
      </c>
      <c r="AW152" s="16" t="s">
        <v>35</v>
      </c>
      <c r="AX152" s="16" t="s">
        <v>75</v>
      </c>
      <c r="AY152" s="276" t="s">
        <v>141</v>
      </c>
    </row>
    <row r="153" s="14" customFormat="1">
      <c r="A153" s="14"/>
      <c r="B153" s="245"/>
      <c r="C153" s="246"/>
      <c r="D153" s="235" t="s">
        <v>155</v>
      </c>
      <c r="E153" s="247" t="s">
        <v>19</v>
      </c>
      <c r="F153" s="248" t="s">
        <v>157</v>
      </c>
      <c r="G153" s="246"/>
      <c r="H153" s="249">
        <v>19.554000000000002</v>
      </c>
      <c r="I153" s="250"/>
      <c r="J153" s="246"/>
      <c r="K153" s="246"/>
      <c r="L153" s="251"/>
      <c r="M153" s="252"/>
      <c r="N153" s="253"/>
      <c r="O153" s="253"/>
      <c r="P153" s="253"/>
      <c r="Q153" s="253"/>
      <c r="R153" s="253"/>
      <c r="S153" s="253"/>
      <c r="T153" s="25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5" t="s">
        <v>155</v>
      </c>
      <c r="AU153" s="255" t="s">
        <v>142</v>
      </c>
      <c r="AV153" s="14" t="s">
        <v>151</v>
      </c>
      <c r="AW153" s="14" t="s">
        <v>35</v>
      </c>
      <c r="AX153" s="14" t="s">
        <v>83</v>
      </c>
      <c r="AY153" s="255" t="s">
        <v>141</v>
      </c>
    </row>
    <row r="154" s="2" customFormat="1" ht="16.5" customHeight="1">
      <c r="A154" s="41"/>
      <c r="B154" s="42"/>
      <c r="C154" s="215" t="s">
        <v>217</v>
      </c>
      <c r="D154" s="215" t="s">
        <v>146</v>
      </c>
      <c r="E154" s="216" t="s">
        <v>218</v>
      </c>
      <c r="F154" s="217" t="s">
        <v>219</v>
      </c>
      <c r="G154" s="218" t="s">
        <v>149</v>
      </c>
      <c r="H154" s="219">
        <v>26.719999999999999</v>
      </c>
      <c r="I154" s="220"/>
      <c r="J154" s="221">
        <f>ROUND(I154*H154,2)</f>
        <v>0</v>
      </c>
      <c r="K154" s="217" t="s">
        <v>150</v>
      </c>
      <c r="L154" s="47"/>
      <c r="M154" s="222" t="s">
        <v>19</v>
      </c>
      <c r="N154" s="223" t="s">
        <v>47</v>
      </c>
      <c r="O154" s="87"/>
      <c r="P154" s="224">
        <f>O154*H154</f>
        <v>0</v>
      </c>
      <c r="Q154" s="224">
        <v>0</v>
      </c>
      <c r="R154" s="224">
        <f>Q154*H154</f>
        <v>0</v>
      </c>
      <c r="S154" s="224">
        <v>2.2000000000000002</v>
      </c>
      <c r="T154" s="225">
        <f>S154*H154</f>
        <v>58.783999999999999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151</v>
      </c>
      <c r="AT154" s="226" t="s">
        <v>146</v>
      </c>
      <c r="AU154" s="226" t="s">
        <v>142</v>
      </c>
      <c r="AY154" s="20" t="s">
        <v>141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94</v>
      </c>
      <c r="BK154" s="227">
        <f>ROUND(I154*H154,2)</f>
        <v>0</v>
      </c>
      <c r="BL154" s="20" t="s">
        <v>151</v>
      </c>
      <c r="BM154" s="226" t="s">
        <v>220</v>
      </c>
    </row>
    <row r="155" s="2" customFormat="1">
      <c r="A155" s="41"/>
      <c r="B155" s="42"/>
      <c r="C155" s="43"/>
      <c r="D155" s="228" t="s">
        <v>153</v>
      </c>
      <c r="E155" s="43"/>
      <c r="F155" s="229" t="s">
        <v>221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142</v>
      </c>
    </row>
    <row r="156" s="15" customFormat="1">
      <c r="A156" s="15"/>
      <c r="B156" s="256"/>
      <c r="C156" s="257"/>
      <c r="D156" s="235" t="s">
        <v>155</v>
      </c>
      <c r="E156" s="258" t="s">
        <v>19</v>
      </c>
      <c r="F156" s="259" t="s">
        <v>180</v>
      </c>
      <c r="G156" s="257"/>
      <c r="H156" s="258" t="s">
        <v>19</v>
      </c>
      <c r="I156" s="260"/>
      <c r="J156" s="257"/>
      <c r="K156" s="257"/>
      <c r="L156" s="261"/>
      <c r="M156" s="262"/>
      <c r="N156" s="263"/>
      <c r="O156" s="263"/>
      <c r="P156" s="263"/>
      <c r="Q156" s="263"/>
      <c r="R156" s="263"/>
      <c r="S156" s="263"/>
      <c r="T156" s="264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5" t="s">
        <v>155</v>
      </c>
      <c r="AU156" s="265" t="s">
        <v>142</v>
      </c>
      <c r="AV156" s="15" t="s">
        <v>83</v>
      </c>
      <c r="AW156" s="15" t="s">
        <v>35</v>
      </c>
      <c r="AX156" s="15" t="s">
        <v>75</v>
      </c>
      <c r="AY156" s="265" t="s">
        <v>141</v>
      </c>
    </row>
    <row r="157" s="15" customFormat="1">
      <c r="A157" s="15"/>
      <c r="B157" s="256"/>
      <c r="C157" s="257"/>
      <c r="D157" s="235" t="s">
        <v>155</v>
      </c>
      <c r="E157" s="258" t="s">
        <v>19</v>
      </c>
      <c r="F157" s="259" t="s">
        <v>222</v>
      </c>
      <c r="G157" s="257"/>
      <c r="H157" s="258" t="s">
        <v>19</v>
      </c>
      <c r="I157" s="260"/>
      <c r="J157" s="257"/>
      <c r="K157" s="257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155</v>
      </c>
      <c r="AU157" s="265" t="s">
        <v>142</v>
      </c>
      <c r="AV157" s="15" t="s">
        <v>83</v>
      </c>
      <c r="AW157" s="15" t="s">
        <v>35</v>
      </c>
      <c r="AX157" s="15" t="s">
        <v>75</v>
      </c>
      <c r="AY157" s="265" t="s">
        <v>141</v>
      </c>
    </row>
    <row r="158" s="15" customFormat="1">
      <c r="A158" s="15"/>
      <c r="B158" s="256"/>
      <c r="C158" s="257"/>
      <c r="D158" s="235" t="s">
        <v>155</v>
      </c>
      <c r="E158" s="258" t="s">
        <v>19</v>
      </c>
      <c r="F158" s="259" t="s">
        <v>182</v>
      </c>
      <c r="G158" s="257"/>
      <c r="H158" s="258" t="s">
        <v>19</v>
      </c>
      <c r="I158" s="260"/>
      <c r="J158" s="257"/>
      <c r="K158" s="257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155</v>
      </c>
      <c r="AU158" s="265" t="s">
        <v>142</v>
      </c>
      <c r="AV158" s="15" t="s">
        <v>83</v>
      </c>
      <c r="AW158" s="15" t="s">
        <v>35</v>
      </c>
      <c r="AX158" s="15" t="s">
        <v>75</v>
      </c>
      <c r="AY158" s="265" t="s">
        <v>141</v>
      </c>
    </row>
    <row r="159" s="15" customFormat="1">
      <c r="A159" s="15"/>
      <c r="B159" s="256"/>
      <c r="C159" s="257"/>
      <c r="D159" s="235" t="s">
        <v>155</v>
      </c>
      <c r="E159" s="258" t="s">
        <v>19</v>
      </c>
      <c r="F159" s="259" t="s">
        <v>183</v>
      </c>
      <c r="G159" s="257"/>
      <c r="H159" s="258" t="s">
        <v>19</v>
      </c>
      <c r="I159" s="260"/>
      <c r="J159" s="257"/>
      <c r="K159" s="257"/>
      <c r="L159" s="261"/>
      <c r="M159" s="262"/>
      <c r="N159" s="263"/>
      <c r="O159" s="263"/>
      <c r="P159" s="263"/>
      <c r="Q159" s="263"/>
      <c r="R159" s="263"/>
      <c r="S159" s="263"/>
      <c r="T159" s="264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5" t="s">
        <v>155</v>
      </c>
      <c r="AU159" s="265" t="s">
        <v>142</v>
      </c>
      <c r="AV159" s="15" t="s">
        <v>83</v>
      </c>
      <c r="AW159" s="15" t="s">
        <v>35</v>
      </c>
      <c r="AX159" s="15" t="s">
        <v>75</v>
      </c>
      <c r="AY159" s="265" t="s">
        <v>141</v>
      </c>
    </row>
    <row r="160" s="13" customFormat="1">
      <c r="A160" s="13"/>
      <c r="B160" s="233"/>
      <c r="C160" s="234"/>
      <c r="D160" s="235" t="s">
        <v>155</v>
      </c>
      <c r="E160" s="236" t="s">
        <v>19</v>
      </c>
      <c r="F160" s="237" t="s">
        <v>223</v>
      </c>
      <c r="G160" s="234"/>
      <c r="H160" s="238">
        <v>0.20599999999999999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155</v>
      </c>
      <c r="AU160" s="244" t="s">
        <v>142</v>
      </c>
      <c r="AV160" s="13" t="s">
        <v>94</v>
      </c>
      <c r="AW160" s="13" t="s">
        <v>35</v>
      </c>
      <c r="AX160" s="13" t="s">
        <v>75</v>
      </c>
      <c r="AY160" s="244" t="s">
        <v>141</v>
      </c>
    </row>
    <row r="161" s="15" customFormat="1">
      <c r="A161" s="15"/>
      <c r="B161" s="256"/>
      <c r="C161" s="257"/>
      <c r="D161" s="235" t="s">
        <v>155</v>
      </c>
      <c r="E161" s="258" t="s">
        <v>19</v>
      </c>
      <c r="F161" s="259" t="s">
        <v>185</v>
      </c>
      <c r="G161" s="257"/>
      <c r="H161" s="258" t="s">
        <v>19</v>
      </c>
      <c r="I161" s="260"/>
      <c r="J161" s="257"/>
      <c r="K161" s="257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155</v>
      </c>
      <c r="AU161" s="265" t="s">
        <v>142</v>
      </c>
      <c r="AV161" s="15" t="s">
        <v>83</v>
      </c>
      <c r="AW161" s="15" t="s">
        <v>35</v>
      </c>
      <c r="AX161" s="15" t="s">
        <v>75</v>
      </c>
      <c r="AY161" s="265" t="s">
        <v>141</v>
      </c>
    </row>
    <row r="162" s="13" customFormat="1">
      <c r="A162" s="13"/>
      <c r="B162" s="233"/>
      <c r="C162" s="234"/>
      <c r="D162" s="235" t="s">
        <v>155</v>
      </c>
      <c r="E162" s="236" t="s">
        <v>19</v>
      </c>
      <c r="F162" s="237" t="s">
        <v>223</v>
      </c>
      <c r="G162" s="234"/>
      <c r="H162" s="238">
        <v>0.20599999999999999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155</v>
      </c>
      <c r="AU162" s="244" t="s">
        <v>142</v>
      </c>
      <c r="AV162" s="13" t="s">
        <v>94</v>
      </c>
      <c r="AW162" s="13" t="s">
        <v>35</v>
      </c>
      <c r="AX162" s="13" t="s">
        <v>75</v>
      </c>
      <c r="AY162" s="244" t="s">
        <v>141</v>
      </c>
    </row>
    <row r="163" s="15" customFormat="1">
      <c r="A163" s="15"/>
      <c r="B163" s="256"/>
      <c r="C163" s="257"/>
      <c r="D163" s="235" t="s">
        <v>155</v>
      </c>
      <c r="E163" s="258" t="s">
        <v>19</v>
      </c>
      <c r="F163" s="259" t="s">
        <v>192</v>
      </c>
      <c r="G163" s="257"/>
      <c r="H163" s="258" t="s">
        <v>19</v>
      </c>
      <c r="I163" s="260"/>
      <c r="J163" s="257"/>
      <c r="K163" s="257"/>
      <c r="L163" s="261"/>
      <c r="M163" s="262"/>
      <c r="N163" s="263"/>
      <c r="O163" s="263"/>
      <c r="P163" s="263"/>
      <c r="Q163" s="263"/>
      <c r="R163" s="263"/>
      <c r="S163" s="263"/>
      <c r="T163" s="26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65" t="s">
        <v>155</v>
      </c>
      <c r="AU163" s="265" t="s">
        <v>142</v>
      </c>
      <c r="AV163" s="15" t="s">
        <v>83</v>
      </c>
      <c r="AW163" s="15" t="s">
        <v>35</v>
      </c>
      <c r="AX163" s="15" t="s">
        <v>75</v>
      </c>
      <c r="AY163" s="265" t="s">
        <v>141</v>
      </c>
    </row>
    <row r="164" s="13" customFormat="1">
      <c r="A164" s="13"/>
      <c r="B164" s="233"/>
      <c r="C164" s="234"/>
      <c r="D164" s="235" t="s">
        <v>155</v>
      </c>
      <c r="E164" s="236" t="s">
        <v>19</v>
      </c>
      <c r="F164" s="237" t="s">
        <v>224</v>
      </c>
      <c r="G164" s="234"/>
      <c r="H164" s="238">
        <v>2.27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155</v>
      </c>
      <c r="AU164" s="244" t="s">
        <v>142</v>
      </c>
      <c r="AV164" s="13" t="s">
        <v>94</v>
      </c>
      <c r="AW164" s="13" t="s">
        <v>35</v>
      </c>
      <c r="AX164" s="13" t="s">
        <v>75</v>
      </c>
      <c r="AY164" s="244" t="s">
        <v>141</v>
      </c>
    </row>
    <row r="165" s="16" customFormat="1">
      <c r="A165" s="16"/>
      <c r="B165" s="266"/>
      <c r="C165" s="267"/>
      <c r="D165" s="235" t="s">
        <v>155</v>
      </c>
      <c r="E165" s="268" t="s">
        <v>19</v>
      </c>
      <c r="F165" s="269" t="s">
        <v>190</v>
      </c>
      <c r="G165" s="267"/>
      <c r="H165" s="270">
        <v>2.6819999999999999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76" t="s">
        <v>155</v>
      </c>
      <c r="AU165" s="276" t="s">
        <v>142</v>
      </c>
      <c r="AV165" s="16" t="s">
        <v>142</v>
      </c>
      <c r="AW165" s="16" t="s">
        <v>35</v>
      </c>
      <c r="AX165" s="16" t="s">
        <v>75</v>
      </c>
      <c r="AY165" s="276" t="s">
        <v>141</v>
      </c>
    </row>
    <row r="166" s="15" customFormat="1">
      <c r="A166" s="15"/>
      <c r="B166" s="256"/>
      <c r="C166" s="257"/>
      <c r="D166" s="235" t="s">
        <v>155</v>
      </c>
      <c r="E166" s="258" t="s">
        <v>19</v>
      </c>
      <c r="F166" s="259" t="s">
        <v>194</v>
      </c>
      <c r="G166" s="257"/>
      <c r="H166" s="258" t="s">
        <v>19</v>
      </c>
      <c r="I166" s="260"/>
      <c r="J166" s="257"/>
      <c r="K166" s="257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155</v>
      </c>
      <c r="AU166" s="265" t="s">
        <v>142</v>
      </c>
      <c r="AV166" s="15" t="s">
        <v>83</v>
      </c>
      <c r="AW166" s="15" t="s">
        <v>35</v>
      </c>
      <c r="AX166" s="15" t="s">
        <v>75</v>
      </c>
      <c r="AY166" s="265" t="s">
        <v>141</v>
      </c>
    </row>
    <row r="167" s="15" customFormat="1">
      <c r="A167" s="15"/>
      <c r="B167" s="256"/>
      <c r="C167" s="257"/>
      <c r="D167" s="235" t="s">
        <v>155</v>
      </c>
      <c r="E167" s="258" t="s">
        <v>19</v>
      </c>
      <c r="F167" s="259" t="s">
        <v>195</v>
      </c>
      <c r="G167" s="257"/>
      <c r="H167" s="258" t="s">
        <v>19</v>
      </c>
      <c r="I167" s="260"/>
      <c r="J167" s="257"/>
      <c r="K167" s="257"/>
      <c r="L167" s="261"/>
      <c r="M167" s="262"/>
      <c r="N167" s="263"/>
      <c r="O167" s="263"/>
      <c r="P167" s="263"/>
      <c r="Q167" s="263"/>
      <c r="R167" s="263"/>
      <c r="S167" s="263"/>
      <c r="T167" s="264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5" t="s">
        <v>155</v>
      </c>
      <c r="AU167" s="265" t="s">
        <v>142</v>
      </c>
      <c r="AV167" s="15" t="s">
        <v>83</v>
      </c>
      <c r="AW167" s="15" t="s">
        <v>35</v>
      </c>
      <c r="AX167" s="15" t="s">
        <v>75</v>
      </c>
      <c r="AY167" s="265" t="s">
        <v>141</v>
      </c>
    </row>
    <row r="168" s="13" customFormat="1">
      <c r="A168" s="13"/>
      <c r="B168" s="233"/>
      <c r="C168" s="234"/>
      <c r="D168" s="235" t="s">
        <v>155</v>
      </c>
      <c r="E168" s="236" t="s">
        <v>19</v>
      </c>
      <c r="F168" s="237" t="s">
        <v>225</v>
      </c>
      <c r="G168" s="234"/>
      <c r="H168" s="238">
        <v>7.4580000000000002</v>
      </c>
      <c r="I168" s="239"/>
      <c r="J168" s="234"/>
      <c r="K168" s="234"/>
      <c r="L168" s="240"/>
      <c r="M168" s="241"/>
      <c r="N168" s="242"/>
      <c r="O168" s="242"/>
      <c r="P168" s="242"/>
      <c r="Q168" s="242"/>
      <c r="R168" s="242"/>
      <c r="S168" s="242"/>
      <c r="T168" s="24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4" t="s">
        <v>155</v>
      </c>
      <c r="AU168" s="244" t="s">
        <v>142</v>
      </c>
      <c r="AV168" s="13" t="s">
        <v>94</v>
      </c>
      <c r="AW168" s="13" t="s">
        <v>35</v>
      </c>
      <c r="AX168" s="13" t="s">
        <v>75</v>
      </c>
      <c r="AY168" s="244" t="s">
        <v>141</v>
      </c>
    </row>
    <row r="169" s="15" customFormat="1">
      <c r="A169" s="15"/>
      <c r="B169" s="256"/>
      <c r="C169" s="257"/>
      <c r="D169" s="235" t="s">
        <v>155</v>
      </c>
      <c r="E169" s="258" t="s">
        <v>19</v>
      </c>
      <c r="F169" s="259" t="s">
        <v>197</v>
      </c>
      <c r="G169" s="257"/>
      <c r="H169" s="258" t="s">
        <v>19</v>
      </c>
      <c r="I169" s="260"/>
      <c r="J169" s="257"/>
      <c r="K169" s="257"/>
      <c r="L169" s="261"/>
      <c r="M169" s="262"/>
      <c r="N169" s="263"/>
      <c r="O169" s="263"/>
      <c r="P169" s="263"/>
      <c r="Q169" s="263"/>
      <c r="R169" s="263"/>
      <c r="S169" s="263"/>
      <c r="T169" s="26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5" t="s">
        <v>155</v>
      </c>
      <c r="AU169" s="265" t="s">
        <v>142</v>
      </c>
      <c r="AV169" s="15" t="s">
        <v>83</v>
      </c>
      <c r="AW169" s="15" t="s">
        <v>35</v>
      </c>
      <c r="AX169" s="15" t="s">
        <v>75</v>
      </c>
      <c r="AY169" s="265" t="s">
        <v>141</v>
      </c>
    </row>
    <row r="170" s="13" customFormat="1">
      <c r="A170" s="13"/>
      <c r="B170" s="233"/>
      <c r="C170" s="234"/>
      <c r="D170" s="235" t="s">
        <v>155</v>
      </c>
      <c r="E170" s="236" t="s">
        <v>19</v>
      </c>
      <c r="F170" s="237" t="s">
        <v>226</v>
      </c>
      <c r="G170" s="234"/>
      <c r="H170" s="238">
        <v>3.1349999999999998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155</v>
      </c>
      <c r="AU170" s="244" t="s">
        <v>142</v>
      </c>
      <c r="AV170" s="13" t="s">
        <v>94</v>
      </c>
      <c r="AW170" s="13" t="s">
        <v>35</v>
      </c>
      <c r="AX170" s="13" t="s">
        <v>75</v>
      </c>
      <c r="AY170" s="244" t="s">
        <v>141</v>
      </c>
    </row>
    <row r="171" s="15" customFormat="1">
      <c r="A171" s="15"/>
      <c r="B171" s="256"/>
      <c r="C171" s="257"/>
      <c r="D171" s="235" t="s">
        <v>155</v>
      </c>
      <c r="E171" s="258" t="s">
        <v>19</v>
      </c>
      <c r="F171" s="259" t="s">
        <v>199</v>
      </c>
      <c r="G171" s="257"/>
      <c r="H171" s="258" t="s">
        <v>19</v>
      </c>
      <c r="I171" s="260"/>
      <c r="J171" s="257"/>
      <c r="K171" s="257"/>
      <c r="L171" s="261"/>
      <c r="M171" s="262"/>
      <c r="N171" s="263"/>
      <c r="O171" s="263"/>
      <c r="P171" s="263"/>
      <c r="Q171" s="263"/>
      <c r="R171" s="263"/>
      <c r="S171" s="263"/>
      <c r="T171" s="26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5" t="s">
        <v>155</v>
      </c>
      <c r="AU171" s="265" t="s">
        <v>142</v>
      </c>
      <c r="AV171" s="15" t="s">
        <v>83</v>
      </c>
      <c r="AW171" s="15" t="s">
        <v>35</v>
      </c>
      <c r="AX171" s="15" t="s">
        <v>75</v>
      </c>
      <c r="AY171" s="265" t="s">
        <v>141</v>
      </c>
    </row>
    <row r="172" s="13" customFormat="1">
      <c r="A172" s="13"/>
      <c r="B172" s="233"/>
      <c r="C172" s="234"/>
      <c r="D172" s="235" t="s">
        <v>155</v>
      </c>
      <c r="E172" s="236" t="s">
        <v>19</v>
      </c>
      <c r="F172" s="237" t="s">
        <v>227</v>
      </c>
      <c r="G172" s="234"/>
      <c r="H172" s="238">
        <v>1.2809999999999999</v>
      </c>
      <c r="I172" s="239"/>
      <c r="J172" s="234"/>
      <c r="K172" s="234"/>
      <c r="L172" s="240"/>
      <c r="M172" s="241"/>
      <c r="N172" s="242"/>
      <c r="O172" s="242"/>
      <c r="P172" s="242"/>
      <c r="Q172" s="242"/>
      <c r="R172" s="242"/>
      <c r="S172" s="242"/>
      <c r="T172" s="24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4" t="s">
        <v>155</v>
      </c>
      <c r="AU172" s="244" t="s">
        <v>142</v>
      </c>
      <c r="AV172" s="13" t="s">
        <v>94</v>
      </c>
      <c r="AW172" s="13" t="s">
        <v>35</v>
      </c>
      <c r="AX172" s="13" t="s">
        <v>75</v>
      </c>
      <c r="AY172" s="244" t="s">
        <v>141</v>
      </c>
    </row>
    <row r="173" s="16" customFormat="1">
      <c r="A173" s="16"/>
      <c r="B173" s="266"/>
      <c r="C173" s="267"/>
      <c r="D173" s="235" t="s">
        <v>155</v>
      </c>
      <c r="E173" s="268" t="s">
        <v>19</v>
      </c>
      <c r="F173" s="269" t="s">
        <v>190</v>
      </c>
      <c r="G173" s="267"/>
      <c r="H173" s="270">
        <v>11.874000000000001</v>
      </c>
      <c r="I173" s="271"/>
      <c r="J173" s="267"/>
      <c r="K173" s="267"/>
      <c r="L173" s="272"/>
      <c r="M173" s="273"/>
      <c r="N173" s="274"/>
      <c r="O173" s="274"/>
      <c r="P173" s="274"/>
      <c r="Q173" s="274"/>
      <c r="R173" s="274"/>
      <c r="S173" s="274"/>
      <c r="T173" s="275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6" t="s">
        <v>155</v>
      </c>
      <c r="AU173" s="276" t="s">
        <v>142</v>
      </c>
      <c r="AV173" s="16" t="s">
        <v>142</v>
      </c>
      <c r="AW173" s="16" t="s">
        <v>35</v>
      </c>
      <c r="AX173" s="16" t="s">
        <v>75</v>
      </c>
      <c r="AY173" s="276" t="s">
        <v>141</v>
      </c>
    </row>
    <row r="174" s="15" customFormat="1">
      <c r="A174" s="15"/>
      <c r="B174" s="256"/>
      <c r="C174" s="257"/>
      <c r="D174" s="235" t="s">
        <v>155</v>
      </c>
      <c r="E174" s="258" t="s">
        <v>19</v>
      </c>
      <c r="F174" s="259" t="s">
        <v>201</v>
      </c>
      <c r="G174" s="257"/>
      <c r="H174" s="258" t="s">
        <v>19</v>
      </c>
      <c r="I174" s="260"/>
      <c r="J174" s="257"/>
      <c r="K174" s="257"/>
      <c r="L174" s="261"/>
      <c r="M174" s="262"/>
      <c r="N174" s="263"/>
      <c r="O174" s="263"/>
      <c r="P174" s="263"/>
      <c r="Q174" s="263"/>
      <c r="R174" s="263"/>
      <c r="S174" s="263"/>
      <c r="T174" s="264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5" t="s">
        <v>155</v>
      </c>
      <c r="AU174" s="265" t="s">
        <v>142</v>
      </c>
      <c r="AV174" s="15" t="s">
        <v>83</v>
      </c>
      <c r="AW174" s="15" t="s">
        <v>35</v>
      </c>
      <c r="AX174" s="15" t="s">
        <v>75</v>
      </c>
      <c r="AY174" s="265" t="s">
        <v>141</v>
      </c>
    </row>
    <row r="175" s="15" customFormat="1">
      <c r="A175" s="15"/>
      <c r="B175" s="256"/>
      <c r="C175" s="257"/>
      <c r="D175" s="235" t="s">
        <v>155</v>
      </c>
      <c r="E175" s="258" t="s">
        <v>19</v>
      </c>
      <c r="F175" s="259" t="s">
        <v>188</v>
      </c>
      <c r="G175" s="257"/>
      <c r="H175" s="258" t="s">
        <v>19</v>
      </c>
      <c r="I175" s="260"/>
      <c r="J175" s="257"/>
      <c r="K175" s="257"/>
      <c r="L175" s="261"/>
      <c r="M175" s="262"/>
      <c r="N175" s="263"/>
      <c r="O175" s="263"/>
      <c r="P175" s="263"/>
      <c r="Q175" s="263"/>
      <c r="R175" s="263"/>
      <c r="S175" s="263"/>
      <c r="T175" s="264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5" t="s">
        <v>155</v>
      </c>
      <c r="AU175" s="265" t="s">
        <v>142</v>
      </c>
      <c r="AV175" s="15" t="s">
        <v>83</v>
      </c>
      <c r="AW175" s="15" t="s">
        <v>35</v>
      </c>
      <c r="AX175" s="15" t="s">
        <v>75</v>
      </c>
      <c r="AY175" s="265" t="s">
        <v>141</v>
      </c>
    </row>
    <row r="176" s="13" customFormat="1">
      <c r="A176" s="13"/>
      <c r="B176" s="233"/>
      <c r="C176" s="234"/>
      <c r="D176" s="235" t="s">
        <v>155</v>
      </c>
      <c r="E176" s="236" t="s">
        <v>19</v>
      </c>
      <c r="F176" s="237" t="s">
        <v>228</v>
      </c>
      <c r="G176" s="234"/>
      <c r="H176" s="238">
        <v>0.97399999999999998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155</v>
      </c>
      <c r="AU176" s="244" t="s">
        <v>142</v>
      </c>
      <c r="AV176" s="13" t="s">
        <v>94</v>
      </c>
      <c r="AW176" s="13" t="s">
        <v>35</v>
      </c>
      <c r="AX176" s="13" t="s">
        <v>75</v>
      </c>
      <c r="AY176" s="244" t="s">
        <v>141</v>
      </c>
    </row>
    <row r="177" s="15" customFormat="1">
      <c r="A177" s="15"/>
      <c r="B177" s="256"/>
      <c r="C177" s="257"/>
      <c r="D177" s="235" t="s">
        <v>155</v>
      </c>
      <c r="E177" s="258" t="s">
        <v>19</v>
      </c>
      <c r="F177" s="259" t="s">
        <v>202</v>
      </c>
      <c r="G177" s="257"/>
      <c r="H177" s="258" t="s">
        <v>19</v>
      </c>
      <c r="I177" s="260"/>
      <c r="J177" s="257"/>
      <c r="K177" s="257"/>
      <c r="L177" s="261"/>
      <c r="M177" s="262"/>
      <c r="N177" s="263"/>
      <c r="O177" s="263"/>
      <c r="P177" s="263"/>
      <c r="Q177" s="263"/>
      <c r="R177" s="263"/>
      <c r="S177" s="263"/>
      <c r="T177" s="26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5" t="s">
        <v>155</v>
      </c>
      <c r="AU177" s="265" t="s">
        <v>142</v>
      </c>
      <c r="AV177" s="15" t="s">
        <v>83</v>
      </c>
      <c r="AW177" s="15" t="s">
        <v>35</v>
      </c>
      <c r="AX177" s="15" t="s">
        <v>75</v>
      </c>
      <c r="AY177" s="265" t="s">
        <v>141</v>
      </c>
    </row>
    <row r="178" s="13" customFormat="1">
      <c r="A178" s="13"/>
      <c r="B178" s="233"/>
      <c r="C178" s="234"/>
      <c r="D178" s="235" t="s">
        <v>155</v>
      </c>
      <c r="E178" s="236" t="s">
        <v>19</v>
      </c>
      <c r="F178" s="237" t="s">
        <v>229</v>
      </c>
      <c r="G178" s="234"/>
      <c r="H178" s="238">
        <v>1.2110000000000001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155</v>
      </c>
      <c r="AU178" s="244" t="s">
        <v>142</v>
      </c>
      <c r="AV178" s="13" t="s">
        <v>94</v>
      </c>
      <c r="AW178" s="13" t="s">
        <v>35</v>
      </c>
      <c r="AX178" s="13" t="s">
        <v>75</v>
      </c>
      <c r="AY178" s="244" t="s">
        <v>141</v>
      </c>
    </row>
    <row r="179" s="15" customFormat="1">
      <c r="A179" s="15"/>
      <c r="B179" s="256"/>
      <c r="C179" s="257"/>
      <c r="D179" s="235" t="s">
        <v>155</v>
      </c>
      <c r="E179" s="258" t="s">
        <v>19</v>
      </c>
      <c r="F179" s="259" t="s">
        <v>204</v>
      </c>
      <c r="G179" s="257"/>
      <c r="H179" s="258" t="s">
        <v>19</v>
      </c>
      <c r="I179" s="260"/>
      <c r="J179" s="257"/>
      <c r="K179" s="257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155</v>
      </c>
      <c r="AU179" s="265" t="s">
        <v>142</v>
      </c>
      <c r="AV179" s="15" t="s">
        <v>83</v>
      </c>
      <c r="AW179" s="15" t="s">
        <v>35</v>
      </c>
      <c r="AX179" s="15" t="s">
        <v>75</v>
      </c>
      <c r="AY179" s="265" t="s">
        <v>141</v>
      </c>
    </row>
    <row r="180" s="13" customFormat="1">
      <c r="A180" s="13"/>
      <c r="B180" s="233"/>
      <c r="C180" s="234"/>
      <c r="D180" s="235" t="s">
        <v>155</v>
      </c>
      <c r="E180" s="236" t="s">
        <v>19</v>
      </c>
      <c r="F180" s="237" t="s">
        <v>230</v>
      </c>
      <c r="G180" s="234"/>
      <c r="H180" s="238">
        <v>0.68300000000000005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155</v>
      </c>
      <c r="AU180" s="244" t="s">
        <v>142</v>
      </c>
      <c r="AV180" s="13" t="s">
        <v>94</v>
      </c>
      <c r="AW180" s="13" t="s">
        <v>35</v>
      </c>
      <c r="AX180" s="13" t="s">
        <v>75</v>
      </c>
      <c r="AY180" s="244" t="s">
        <v>141</v>
      </c>
    </row>
    <row r="181" s="15" customFormat="1">
      <c r="A181" s="15"/>
      <c r="B181" s="256"/>
      <c r="C181" s="257"/>
      <c r="D181" s="235" t="s">
        <v>155</v>
      </c>
      <c r="E181" s="258" t="s">
        <v>19</v>
      </c>
      <c r="F181" s="259" t="s">
        <v>206</v>
      </c>
      <c r="G181" s="257"/>
      <c r="H181" s="258" t="s">
        <v>19</v>
      </c>
      <c r="I181" s="260"/>
      <c r="J181" s="257"/>
      <c r="K181" s="257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155</v>
      </c>
      <c r="AU181" s="265" t="s">
        <v>142</v>
      </c>
      <c r="AV181" s="15" t="s">
        <v>83</v>
      </c>
      <c r="AW181" s="15" t="s">
        <v>35</v>
      </c>
      <c r="AX181" s="15" t="s">
        <v>75</v>
      </c>
      <c r="AY181" s="265" t="s">
        <v>141</v>
      </c>
    </row>
    <row r="182" s="13" customFormat="1">
      <c r="A182" s="13"/>
      <c r="B182" s="233"/>
      <c r="C182" s="234"/>
      <c r="D182" s="235" t="s">
        <v>155</v>
      </c>
      <c r="E182" s="236" t="s">
        <v>19</v>
      </c>
      <c r="F182" s="237" t="s">
        <v>231</v>
      </c>
      <c r="G182" s="234"/>
      <c r="H182" s="238">
        <v>0.59299999999999997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155</v>
      </c>
      <c r="AU182" s="244" t="s">
        <v>142</v>
      </c>
      <c r="AV182" s="13" t="s">
        <v>94</v>
      </c>
      <c r="AW182" s="13" t="s">
        <v>35</v>
      </c>
      <c r="AX182" s="13" t="s">
        <v>75</v>
      </c>
      <c r="AY182" s="244" t="s">
        <v>141</v>
      </c>
    </row>
    <row r="183" s="15" customFormat="1">
      <c r="A183" s="15"/>
      <c r="B183" s="256"/>
      <c r="C183" s="257"/>
      <c r="D183" s="235" t="s">
        <v>155</v>
      </c>
      <c r="E183" s="258" t="s">
        <v>19</v>
      </c>
      <c r="F183" s="259" t="s">
        <v>208</v>
      </c>
      <c r="G183" s="257"/>
      <c r="H183" s="258" t="s">
        <v>19</v>
      </c>
      <c r="I183" s="260"/>
      <c r="J183" s="257"/>
      <c r="K183" s="257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155</v>
      </c>
      <c r="AU183" s="265" t="s">
        <v>142</v>
      </c>
      <c r="AV183" s="15" t="s">
        <v>83</v>
      </c>
      <c r="AW183" s="15" t="s">
        <v>35</v>
      </c>
      <c r="AX183" s="15" t="s">
        <v>75</v>
      </c>
      <c r="AY183" s="265" t="s">
        <v>141</v>
      </c>
    </row>
    <row r="184" s="13" customFormat="1">
      <c r="A184" s="13"/>
      <c r="B184" s="233"/>
      <c r="C184" s="234"/>
      <c r="D184" s="235" t="s">
        <v>155</v>
      </c>
      <c r="E184" s="236" t="s">
        <v>19</v>
      </c>
      <c r="F184" s="237" t="s">
        <v>232</v>
      </c>
      <c r="G184" s="234"/>
      <c r="H184" s="238">
        <v>2.8740000000000001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155</v>
      </c>
      <c r="AU184" s="244" t="s">
        <v>142</v>
      </c>
      <c r="AV184" s="13" t="s">
        <v>94</v>
      </c>
      <c r="AW184" s="13" t="s">
        <v>35</v>
      </c>
      <c r="AX184" s="13" t="s">
        <v>75</v>
      </c>
      <c r="AY184" s="244" t="s">
        <v>141</v>
      </c>
    </row>
    <row r="185" s="15" customFormat="1">
      <c r="A185" s="15"/>
      <c r="B185" s="256"/>
      <c r="C185" s="257"/>
      <c r="D185" s="235" t="s">
        <v>155</v>
      </c>
      <c r="E185" s="258" t="s">
        <v>19</v>
      </c>
      <c r="F185" s="259" t="s">
        <v>210</v>
      </c>
      <c r="G185" s="257"/>
      <c r="H185" s="258" t="s">
        <v>19</v>
      </c>
      <c r="I185" s="260"/>
      <c r="J185" s="257"/>
      <c r="K185" s="257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155</v>
      </c>
      <c r="AU185" s="265" t="s">
        <v>142</v>
      </c>
      <c r="AV185" s="15" t="s">
        <v>83</v>
      </c>
      <c r="AW185" s="15" t="s">
        <v>35</v>
      </c>
      <c r="AX185" s="15" t="s">
        <v>75</v>
      </c>
      <c r="AY185" s="265" t="s">
        <v>141</v>
      </c>
    </row>
    <row r="186" s="13" customFormat="1">
      <c r="A186" s="13"/>
      <c r="B186" s="233"/>
      <c r="C186" s="234"/>
      <c r="D186" s="235" t="s">
        <v>155</v>
      </c>
      <c r="E186" s="236" t="s">
        <v>19</v>
      </c>
      <c r="F186" s="237" t="s">
        <v>233</v>
      </c>
      <c r="G186" s="234"/>
      <c r="H186" s="238">
        <v>0.152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155</v>
      </c>
      <c r="AU186" s="244" t="s">
        <v>142</v>
      </c>
      <c r="AV186" s="13" t="s">
        <v>94</v>
      </c>
      <c r="AW186" s="13" t="s">
        <v>35</v>
      </c>
      <c r="AX186" s="13" t="s">
        <v>75</v>
      </c>
      <c r="AY186" s="244" t="s">
        <v>141</v>
      </c>
    </row>
    <row r="187" s="15" customFormat="1">
      <c r="A187" s="15"/>
      <c r="B187" s="256"/>
      <c r="C187" s="257"/>
      <c r="D187" s="235" t="s">
        <v>155</v>
      </c>
      <c r="E187" s="258" t="s">
        <v>19</v>
      </c>
      <c r="F187" s="259" t="s">
        <v>212</v>
      </c>
      <c r="G187" s="257"/>
      <c r="H187" s="258" t="s">
        <v>19</v>
      </c>
      <c r="I187" s="260"/>
      <c r="J187" s="257"/>
      <c r="K187" s="257"/>
      <c r="L187" s="261"/>
      <c r="M187" s="262"/>
      <c r="N187" s="263"/>
      <c r="O187" s="263"/>
      <c r="P187" s="263"/>
      <c r="Q187" s="263"/>
      <c r="R187" s="263"/>
      <c r="S187" s="263"/>
      <c r="T187" s="26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5" t="s">
        <v>155</v>
      </c>
      <c r="AU187" s="265" t="s">
        <v>142</v>
      </c>
      <c r="AV187" s="15" t="s">
        <v>83</v>
      </c>
      <c r="AW187" s="15" t="s">
        <v>35</v>
      </c>
      <c r="AX187" s="15" t="s">
        <v>75</v>
      </c>
      <c r="AY187" s="265" t="s">
        <v>141</v>
      </c>
    </row>
    <row r="188" s="13" customFormat="1">
      <c r="A188" s="13"/>
      <c r="B188" s="233"/>
      <c r="C188" s="234"/>
      <c r="D188" s="235" t="s">
        <v>155</v>
      </c>
      <c r="E188" s="236" t="s">
        <v>19</v>
      </c>
      <c r="F188" s="237" t="s">
        <v>233</v>
      </c>
      <c r="G188" s="234"/>
      <c r="H188" s="238">
        <v>0.152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155</v>
      </c>
      <c r="AU188" s="244" t="s">
        <v>142</v>
      </c>
      <c r="AV188" s="13" t="s">
        <v>94</v>
      </c>
      <c r="AW188" s="13" t="s">
        <v>35</v>
      </c>
      <c r="AX188" s="13" t="s">
        <v>75</v>
      </c>
      <c r="AY188" s="244" t="s">
        <v>141</v>
      </c>
    </row>
    <row r="189" s="15" customFormat="1">
      <c r="A189" s="15"/>
      <c r="B189" s="256"/>
      <c r="C189" s="257"/>
      <c r="D189" s="235" t="s">
        <v>155</v>
      </c>
      <c r="E189" s="258" t="s">
        <v>19</v>
      </c>
      <c r="F189" s="259" t="s">
        <v>213</v>
      </c>
      <c r="G189" s="257"/>
      <c r="H189" s="258" t="s">
        <v>19</v>
      </c>
      <c r="I189" s="260"/>
      <c r="J189" s="257"/>
      <c r="K189" s="257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155</v>
      </c>
      <c r="AU189" s="265" t="s">
        <v>142</v>
      </c>
      <c r="AV189" s="15" t="s">
        <v>83</v>
      </c>
      <c r="AW189" s="15" t="s">
        <v>35</v>
      </c>
      <c r="AX189" s="15" t="s">
        <v>75</v>
      </c>
      <c r="AY189" s="265" t="s">
        <v>141</v>
      </c>
    </row>
    <row r="190" s="13" customFormat="1">
      <c r="A190" s="13"/>
      <c r="B190" s="233"/>
      <c r="C190" s="234"/>
      <c r="D190" s="235" t="s">
        <v>155</v>
      </c>
      <c r="E190" s="236" t="s">
        <v>19</v>
      </c>
      <c r="F190" s="237" t="s">
        <v>234</v>
      </c>
      <c r="G190" s="234"/>
      <c r="H190" s="238">
        <v>4.3319999999999999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155</v>
      </c>
      <c r="AU190" s="244" t="s">
        <v>142</v>
      </c>
      <c r="AV190" s="13" t="s">
        <v>94</v>
      </c>
      <c r="AW190" s="13" t="s">
        <v>35</v>
      </c>
      <c r="AX190" s="13" t="s">
        <v>75</v>
      </c>
      <c r="AY190" s="244" t="s">
        <v>141</v>
      </c>
    </row>
    <row r="191" s="15" customFormat="1">
      <c r="A191" s="15"/>
      <c r="B191" s="256"/>
      <c r="C191" s="257"/>
      <c r="D191" s="235" t="s">
        <v>155</v>
      </c>
      <c r="E191" s="258" t="s">
        <v>19</v>
      </c>
      <c r="F191" s="259" t="s">
        <v>215</v>
      </c>
      <c r="G191" s="257"/>
      <c r="H191" s="258" t="s">
        <v>19</v>
      </c>
      <c r="I191" s="260"/>
      <c r="J191" s="257"/>
      <c r="K191" s="257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155</v>
      </c>
      <c r="AU191" s="265" t="s">
        <v>142</v>
      </c>
      <c r="AV191" s="15" t="s">
        <v>83</v>
      </c>
      <c r="AW191" s="15" t="s">
        <v>35</v>
      </c>
      <c r="AX191" s="15" t="s">
        <v>75</v>
      </c>
      <c r="AY191" s="265" t="s">
        <v>141</v>
      </c>
    </row>
    <row r="192" s="13" customFormat="1">
      <c r="A192" s="13"/>
      <c r="B192" s="233"/>
      <c r="C192" s="234"/>
      <c r="D192" s="235" t="s">
        <v>155</v>
      </c>
      <c r="E192" s="236" t="s">
        <v>19</v>
      </c>
      <c r="F192" s="237" t="s">
        <v>235</v>
      </c>
      <c r="G192" s="234"/>
      <c r="H192" s="238">
        <v>2.9630000000000001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155</v>
      </c>
      <c r="AU192" s="244" t="s">
        <v>142</v>
      </c>
      <c r="AV192" s="13" t="s">
        <v>94</v>
      </c>
      <c r="AW192" s="13" t="s">
        <v>35</v>
      </c>
      <c r="AX192" s="13" t="s">
        <v>75</v>
      </c>
      <c r="AY192" s="244" t="s">
        <v>141</v>
      </c>
    </row>
    <row r="193" s="16" customFormat="1">
      <c r="A193" s="16"/>
      <c r="B193" s="266"/>
      <c r="C193" s="267"/>
      <c r="D193" s="235" t="s">
        <v>155</v>
      </c>
      <c r="E193" s="268" t="s">
        <v>19</v>
      </c>
      <c r="F193" s="269" t="s">
        <v>190</v>
      </c>
      <c r="G193" s="267"/>
      <c r="H193" s="270">
        <v>13.934000000000001</v>
      </c>
      <c r="I193" s="271"/>
      <c r="J193" s="267"/>
      <c r="K193" s="267"/>
      <c r="L193" s="272"/>
      <c r="M193" s="273"/>
      <c r="N193" s="274"/>
      <c r="O193" s="274"/>
      <c r="P193" s="274"/>
      <c r="Q193" s="274"/>
      <c r="R193" s="274"/>
      <c r="S193" s="274"/>
      <c r="T193" s="275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6" t="s">
        <v>155</v>
      </c>
      <c r="AU193" s="276" t="s">
        <v>142</v>
      </c>
      <c r="AV193" s="16" t="s">
        <v>142</v>
      </c>
      <c r="AW193" s="16" t="s">
        <v>35</v>
      </c>
      <c r="AX193" s="16" t="s">
        <v>75</v>
      </c>
      <c r="AY193" s="276" t="s">
        <v>141</v>
      </c>
    </row>
    <row r="194" s="15" customFormat="1">
      <c r="A194" s="15"/>
      <c r="B194" s="256"/>
      <c r="C194" s="257"/>
      <c r="D194" s="235" t="s">
        <v>155</v>
      </c>
      <c r="E194" s="258" t="s">
        <v>19</v>
      </c>
      <c r="F194" s="259" t="s">
        <v>236</v>
      </c>
      <c r="G194" s="257"/>
      <c r="H194" s="258" t="s">
        <v>19</v>
      </c>
      <c r="I194" s="260"/>
      <c r="J194" s="257"/>
      <c r="K194" s="257"/>
      <c r="L194" s="261"/>
      <c r="M194" s="262"/>
      <c r="N194" s="263"/>
      <c r="O194" s="263"/>
      <c r="P194" s="263"/>
      <c r="Q194" s="263"/>
      <c r="R194" s="263"/>
      <c r="S194" s="263"/>
      <c r="T194" s="264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5" t="s">
        <v>155</v>
      </c>
      <c r="AU194" s="265" t="s">
        <v>142</v>
      </c>
      <c r="AV194" s="15" t="s">
        <v>83</v>
      </c>
      <c r="AW194" s="15" t="s">
        <v>35</v>
      </c>
      <c r="AX194" s="15" t="s">
        <v>75</v>
      </c>
      <c r="AY194" s="265" t="s">
        <v>141</v>
      </c>
    </row>
    <row r="195" s="13" customFormat="1">
      <c r="A195" s="13"/>
      <c r="B195" s="233"/>
      <c r="C195" s="234"/>
      <c r="D195" s="235" t="s">
        <v>155</v>
      </c>
      <c r="E195" s="236" t="s">
        <v>19</v>
      </c>
      <c r="F195" s="237" t="s">
        <v>237</v>
      </c>
      <c r="G195" s="234"/>
      <c r="H195" s="238">
        <v>-1.77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155</v>
      </c>
      <c r="AU195" s="244" t="s">
        <v>142</v>
      </c>
      <c r="AV195" s="13" t="s">
        <v>94</v>
      </c>
      <c r="AW195" s="13" t="s">
        <v>35</v>
      </c>
      <c r="AX195" s="13" t="s">
        <v>75</v>
      </c>
      <c r="AY195" s="244" t="s">
        <v>141</v>
      </c>
    </row>
    <row r="196" s="16" customFormat="1">
      <c r="A196" s="16"/>
      <c r="B196" s="266"/>
      <c r="C196" s="267"/>
      <c r="D196" s="235" t="s">
        <v>155</v>
      </c>
      <c r="E196" s="268" t="s">
        <v>19</v>
      </c>
      <c r="F196" s="269" t="s">
        <v>190</v>
      </c>
      <c r="G196" s="267"/>
      <c r="H196" s="270">
        <v>-1.77</v>
      </c>
      <c r="I196" s="271"/>
      <c r="J196" s="267"/>
      <c r="K196" s="267"/>
      <c r="L196" s="272"/>
      <c r="M196" s="273"/>
      <c r="N196" s="274"/>
      <c r="O196" s="274"/>
      <c r="P196" s="274"/>
      <c r="Q196" s="274"/>
      <c r="R196" s="274"/>
      <c r="S196" s="274"/>
      <c r="T196" s="275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6" t="s">
        <v>155</v>
      </c>
      <c r="AU196" s="276" t="s">
        <v>142</v>
      </c>
      <c r="AV196" s="16" t="s">
        <v>142</v>
      </c>
      <c r="AW196" s="16" t="s">
        <v>35</v>
      </c>
      <c r="AX196" s="16" t="s">
        <v>75</v>
      </c>
      <c r="AY196" s="276" t="s">
        <v>141</v>
      </c>
    </row>
    <row r="197" s="14" customFormat="1">
      <c r="A197" s="14"/>
      <c r="B197" s="245"/>
      <c r="C197" s="246"/>
      <c r="D197" s="235" t="s">
        <v>155</v>
      </c>
      <c r="E197" s="247" t="s">
        <v>19</v>
      </c>
      <c r="F197" s="248" t="s">
        <v>157</v>
      </c>
      <c r="G197" s="246"/>
      <c r="H197" s="249">
        <v>26.720000000000002</v>
      </c>
      <c r="I197" s="250"/>
      <c r="J197" s="246"/>
      <c r="K197" s="246"/>
      <c r="L197" s="251"/>
      <c r="M197" s="252"/>
      <c r="N197" s="253"/>
      <c r="O197" s="253"/>
      <c r="P197" s="253"/>
      <c r="Q197" s="253"/>
      <c r="R197" s="253"/>
      <c r="S197" s="253"/>
      <c r="T197" s="25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5" t="s">
        <v>155</v>
      </c>
      <c r="AU197" s="255" t="s">
        <v>142</v>
      </c>
      <c r="AV197" s="14" t="s">
        <v>151</v>
      </c>
      <c r="AW197" s="14" t="s">
        <v>35</v>
      </c>
      <c r="AX197" s="14" t="s">
        <v>83</v>
      </c>
      <c r="AY197" s="255" t="s">
        <v>141</v>
      </c>
    </row>
    <row r="198" s="2" customFormat="1" ht="21.75" customHeight="1">
      <c r="A198" s="41"/>
      <c r="B198" s="42"/>
      <c r="C198" s="215" t="s">
        <v>238</v>
      </c>
      <c r="D198" s="215" t="s">
        <v>146</v>
      </c>
      <c r="E198" s="216" t="s">
        <v>239</v>
      </c>
      <c r="F198" s="217" t="s">
        <v>240</v>
      </c>
      <c r="G198" s="218" t="s">
        <v>149</v>
      </c>
      <c r="H198" s="219">
        <v>26.719999999999999</v>
      </c>
      <c r="I198" s="220"/>
      <c r="J198" s="221">
        <f>ROUND(I198*H198,2)</f>
        <v>0</v>
      </c>
      <c r="K198" s="217" t="s">
        <v>150</v>
      </c>
      <c r="L198" s="47"/>
      <c r="M198" s="222" t="s">
        <v>19</v>
      </c>
      <c r="N198" s="223" t="s">
        <v>47</v>
      </c>
      <c r="O198" s="87"/>
      <c r="P198" s="224">
        <f>O198*H198</f>
        <v>0</v>
      </c>
      <c r="Q198" s="224">
        <v>0</v>
      </c>
      <c r="R198" s="224">
        <f>Q198*H198</f>
        <v>0</v>
      </c>
      <c r="S198" s="224">
        <v>0.029000000000000001</v>
      </c>
      <c r="T198" s="225">
        <f>S198*H198</f>
        <v>0.77488000000000001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26" t="s">
        <v>151</v>
      </c>
      <c r="AT198" s="226" t="s">
        <v>146</v>
      </c>
      <c r="AU198" s="226" t="s">
        <v>142</v>
      </c>
      <c r="AY198" s="20" t="s">
        <v>141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0" t="s">
        <v>94</v>
      </c>
      <c r="BK198" s="227">
        <f>ROUND(I198*H198,2)</f>
        <v>0</v>
      </c>
      <c r="BL198" s="20" t="s">
        <v>151</v>
      </c>
      <c r="BM198" s="226" t="s">
        <v>241</v>
      </c>
    </row>
    <row r="199" s="2" customFormat="1">
      <c r="A199" s="41"/>
      <c r="B199" s="42"/>
      <c r="C199" s="43"/>
      <c r="D199" s="228" t="s">
        <v>153</v>
      </c>
      <c r="E199" s="43"/>
      <c r="F199" s="229" t="s">
        <v>242</v>
      </c>
      <c r="G199" s="43"/>
      <c r="H199" s="43"/>
      <c r="I199" s="230"/>
      <c r="J199" s="43"/>
      <c r="K199" s="43"/>
      <c r="L199" s="47"/>
      <c r="M199" s="231"/>
      <c r="N199" s="232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153</v>
      </c>
      <c r="AU199" s="20" t="s">
        <v>142</v>
      </c>
    </row>
    <row r="200" s="2" customFormat="1" ht="21.75" customHeight="1">
      <c r="A200" s="41"/>
      <c r="B200" s="42"/>
      <c r="C200" s="215" t="s">
        <v>243</v>
      </c>
      <c r="D200" s="215" t="s">
        <v>146</v>
      </c>
      <c r="E200" s="216" t="s">
        <v>244</v>
      </c>
      <c r="F200" s="217" t="s">
        <v>245</v>
      </c>
      <c r="G200" s="218" t="s">
        <v>149</v>
      </c>
      <c r="H200" s="219">
        <v>17.809999999999999</v>
      </c>
      <c r="I200" s="220"/>
      <c r="J200" s="221">
        <f>ROUND(I200*H200,2)</f>
        <v>0</v>
      </c>
      <c r="K200" s="217" t="s">
        <v>150</v>
      </c>
      <c r="L200" s="47"/>
      <c r="M200" s="222" t="s">
        <v>19</v>
      </c>
      <c r="N200" s="223" t="s">
        <v>47</v>
      </c>
      <c r="O200" s="87"/>
      <c r="P200" s="224">
        <f>O200*H200</f>
        <v>0</v>
      </c>
      <c r="Q200" s="224">
        <v>0</v>
      </c>
      <c r="R200" s="224">
        <f>Q200*H200</f>
        <v>0</v>
      </c>
      <c r="S200" s="224">
        <v>1.3999999999999999</v>
      </c>
      <c r="T200" s="225">
        <f>S200*H200</f>
        <v>24.933999999999997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26" t="s">
        <v>151</v>
      </c>
      <c r="AT200" s="226" t="s">
        <v>146</v>
      </c>
      <c r="AU200" s="226" t="s">
        <v>142</v>
      </c>
      <c r="AY200" s="20" t="s">
        <v>141</v>
      </c>
      <c r="BE200" s="227">
        <f>IF(N200="základní",J200,0)</f>
        <v>0</v>
      </c>
      <c r="BF200" s="227">
        <f>IF(N200="snížená",J200,0)</f>
        <v>0</v>
      </c>
      <c r="BG200" s="227">
        <f>IF(N200="zákl. přenesená",J200,0)</f>
        <v>0</v>
      </c>
      <c r="BH200" s="227">
        <f>IF(N200="sníž. přenesená",J200,0)</f>
        <v>0</v>
      </c>
      <c r="BI200" s="227">
        <f>IF(N200="nulová",J200,0)</f>
        <v>0</v>
      </c>
      <c r="BJ200" s="20" t="s">
        <v>94</v>
      </c>
      <c r="BK200" s="227">
        <f>ROUND(I200*H200,2)</f>
        <v>0</v>
      </c>
      <c r="BL200" s="20" t="s">
        <v>151</v>
      </c>
      <c r="BM200" s="226" t="s">
        <v>246</v>
      </c>
    </row>
    <row r="201" s="2" customFormat="1">
      <c r="A201" s="41"/>
      <c r="B201" s="42"/>
      <c r="C201" s="43"/>
      <c r="D201" s="228" t="s">
        <v>153</v>
      </c>
      <c r="E201" s="43"/>
      <c r="F201" s="229" t="s">
        <v>247</v>
      </c>
      <c r="G201" s="43"/>
      <c r="H201" s="43"/>
      <c r="I201" s="230"/>
      <c r="J201" s="43"/>
      <c r="K201" s="43"/>
      <c r="L201" s="47"/>
      <c r="M201" s="231"/>
      <c r="N201" s="232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142</v>
      </c>
    </row>
    <row r="202" s="15" customFormat="1">
      <c r="A202" s="15"/>
      <c r="B202" s="256"/>
      <c r="C202" s="257"/>
      <c r="D202" s="235" t="s">
        <v>155</v>
      </c>
      <c r="E202" s="258" t="s">
        <v>19</v>
      </c>
      <c r="F202" s="259" t="s">
        <v>180</v>
      </c>
      <c r="G202" s="257"/>
      <c r="H202" s="258" t="s">
        <v>19</v>
      </c>
      <c r="I202" s="260"/>
      <c r="J202" s="257"/>
      <c r="K202" s="257"/>
      <c r="L202" s="261"/>
      <c r="M202" s="262"/>
      <c r="N202" s="263"/>
      <c r="O202" s="263"/>
      <c r="P202" s="263"/>
      <c r="Q202" s="263"/>
      <c r="R202" s="263"/>
      <c r="S202" s="263"/>
      <c r="T202" s="26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65" t="s">
        <v>155</v>
      </c>
      <c r="AU202" s="265" t="s">
        <v>142</v>
      </c>
      <c r="AV202" s="15" t="s">
        <v>83</v>
      </c>
      <c r="AW202" s="15" t="s">
        <v>35</v>
      </c>
      <c r="AX202" s="15" t="s">
        <v>75</v>
      </c>
      <c r="AY202" s="265" t="s">
        <v>141</v>
      </c>
    </row>
    <row r="203" s="15" customFormat="1">
      <c r="A203" s="15"/>
      <c r="B203" s="256"/>
      <c r="C203" s="257"/>
      <c r="D203" s="235" t="s">
        <v>155</v>
      </c>
      <c r="E203" s="258" t="s">
        <v>19</v>
      </c>
      <c r="F203" s="259" t="s">
        <v>248</v>
      </c>
      <c r="G203" s="257"/>
      <c r="H203" s="258" t="s">
        <v>19</v>
      </c>
      <c r="I203" s="260"/>
      <c r="J203" s="257"/>
      <c r="K203" s="257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155</v>
      </c>
      <c r="AU203" s="265" t="s">
        <v>142</v>
      </c>
      <c r="AV203" s="15" t="s">
        <v>83</v>
      </c>
      <c r="AW203" s="15" t="s">
        <v>35</v>
      </c>
      <c r="AX203" s="15" t="s">
        <v>75</v>
      </c>
      <c r="AY203" s="265" t="s">
        <v>141</v>
      </c>
    </row>
    <row r="204" s="15" customFormat="1">
      <c r="A204" s="15"/>
      <c r="B204" s="256"/>
      <c r="C204" s="257"/>
      <c r="D204" s="235" t="s">
        <v>155</v>
      </c>
      <c r="E204" s="258" t="s">
        <v>19</v>
      </c>
      <c r="F204" s="259" t="s">
        <v>182</v>
      </c>
      <c r="G204" s="257"/>
      <c r="H204" s="258" t="s">
        <v>19</v>
      </c>
      <c r="I204" s="260"/>
      <c r="J204" s="257"/>
      <c r="K204" s="257"/>
      <c r="L204" s="261"/>
      <c r="M204" s="262"/>
      <c r="N204" s="263"/>
      <c r="O204" s="263"/>
      <c r="P204" s="263"/>
      <c r="Q204" s="263"/>
      <c r="R204" s="263"/>
      <c r="S204" s="263"/>
      <c r="T204" s="264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5" t="s">
        <v>155</v>
      </c>
      <c r="AU204" s="265" t="s">
        <v>142</v>
      </c>
      <c r="AV204" s="15" t="s">
        <v>83</v>
      </c>
      <c r="AW204" s="15" t="s">
        <v>35</v>
      </c>
      <c r="AX204" s="15" t="s">
        <v>75</v>
      </c>
      <c r="AY204" s="265" t="s">
        <v>141</v>
      </c>
    </row>
    <row r="205" s="15" customFormat="1">
      <c r="A205" s="15"/>
      <c r="B205" s="256"/>
      <c r="C205" s="257"/>
      <c r="D205" s="235" t="s">
        <v>155</v>
      </c>
      <c r="E205" s="258" t="s">
        <v>19</v>
      </c>
      <c r="F205" s="259" t="s">
        <v>183</v>
      </c>
      <c r="G205" s="257"/>
      <c r="H205" s="258" t="s">
        <v>19</v>
      </c>
      <c r="I205" s="260"/>
      <c r="J205" s="257"/>
      <c r="K205" s="257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155</v>
      </c>
      <c r="AU205" s="265" t="s">
        <v>142</v>
      </c>
      <c r="AV205" s="15" t="s">
        <v>83</v>
      </c>
      <c r="AW205" s="15" t="s">
        <v>35</v>
      </c>
      <c r="AX205" s="15" t="s">
        <v>75</v>
      </c>
      <c r="AY205" s="265" t="s">
        <v>141</v>
      </c>
    </row>
    <row r="206" s="13" customFormat="1">
      <c r="A206" s="13"/>
      <c r="B206" s="233"/>
      <c r="C206" s="234"/>
      <c r="D206" s="235" t="s">
        <v>155</v>
      </c>
      <c r="E206" s="236" t="s">
        <v>19</v>
      </c>
      <c r="F206" s="237" t="s">
        <v>249</v>
      </c>
      <c r="G206" s="234"/>
      <c r="H206" s="238">
        <v>0.13700000000000001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155</v>
      </c>
      <c r="AU206" s="244" t="s">
        <v>142</v>
      </c>
      <c r="AV206" s="13" t="s">
        <v>94</v>
      </c>
      <c r="AW206" s="13" t="s">
        <v>35</v>
      </c>
      <c r="AX206" s="13" t="s">
        <v>75</v>
      </c>
      <c r="AY206" s="244" t="s">
        <v>141</v>
      </c>
    </row>
    <row r="207" s="15" customFormat="1">
      <c r="A207" s="15"/>
      <c r="B207" s="256"/>
      <c r="C207" s="257"/>
      <c r="D207" s="235" t="s">
        <v>155</v>
      </c>
      <c r="E207" s="258" t="s">
        <v>19</v>
      </c>
      <c r="F207" s="259" t="s">
        <v>185</v>
      </c>
      <c r="G207" s="257"/>
      <c r="H207" s="258" t="s">
        <v>19</v>
      </c>
      <c r="I207" s="260"/>
      <c r="J207" s="257"/>
      <c r="K207" s="257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155</v>
      </c>
      <c r="AU207" s="265" t="s">
        <v>142</v>
      </c>
      <c r="AV207" s="15" t="s">
        <v>83</v>
      </c>
      <c r="AW207" s="15" t="s">
        <v>35</v>
      </c>
      <c r="AX207" s="15" t="s">
        <v>75</v>
      </c>
      <c r="AY207" s="265" t="s">
        <v>141</v>
      </c>
    </row>
    <row r="208" s="13" customFormat="1">
      <c r="A208" s="13"/>
      <c r="B208" s="233"/>
      <c r="C208" s="234"/>
      <c r="D208" s="235" t="s">
        <v>155</v>
      </c>
      <c r="E208" s="236" t="s">
        <v>19</v>
      </c>
      <c r="F208" s="237" t="s">
        <v>249</v>
      </c>
      <c r="G208" s="234"/>
      <c r="H208" s="238">
        <v>0.13700000000000001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155</v>
      </c>
      <c r="AU208" s="244" t="s">
        <v>142</v>
      </c>
      <c r="AV208" s="13" t="s">
        <v>94</v>
      </c>
      <c r="AW208" s="13" t="s">
        <v>35</v>
      </c>
      <c r="AX208" s="13" t="s">
        <v>75</v>
      </c>
      <c r="AY208" s="244" t="s">
        <v>141</v>
      </c>
    </row>
    <row r="209" s="15" customFormat="1">
      <c r="A209" s="15"/>
      <c r="B209" s="256"/>
      <c r="C209" s="257"/>
      <c r="D209" s="235" t="s">
        <v>155</v>
      </c>
      <c r="E209" s="258" t="s">
        <v>19</v>
      </c>
      <c r="F209" s="259" t="s">
        <v>192</v>
      </c>
      <c r="G209" s="257"/>
      <c r="H209" s="258" t="s">
        <v>19</v>
      </c>
      <c r="I209" s="260"/>
      <c r="J209" s="257"/>
      <c r="K209" s="257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155</v>
      </c>
      <c r="AU209" s="265" t="s">
        <v>142</v>
      </c>
      <c r="AV209" s="15" t="s">
        <v>83</v>
      </c>
      <c r="AW209" s="15" t="s">
        <v>35</v>
      </c>
      <c r="AX209" s="15" t="s">
        <v>75</v>
      </c>
      <c r="AY209" s="265" t="s">
        <v>141</v>
      </c>
    </row>
    <row r="210" s="13" customFormat="1">
      <c r="A210" s="13"/>
      <c r="B210" s="233"/>
      <c r="C210" s="234"/>
      <c r="D210" s="235" t="s">
        <v>155</v>
      </c>
      <c r="E210" s="236" t="s">
        <v>19</v>
      </c>
      <c r="F210" s="237" t="s">
        <v>250</v>
      </c>
      <c r="G210" s="234"/>
      <c r="H210" s="238">
        <v>1.5129999999999999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155</v>
      </c>
      <c r="AU210" s="244" t="s">
        <v>142</v>
      </c>
      <c r="AV210" s="13" t="s">
        <v>94</v>
      </c>
      <c r="AW210" s="13" t="s">
        <v>35</v>
      </c>
      <c r="AX210" s="13" t="s">
        <v>75</v>
      </c>
      <c r="AY210" s="244" t="s">
        <v>141</v>
      </c>
    </row>
    <row r="211" s="16" customFormat="1">
      <c r="A211" s="16"/>
      <c r="B211" s="266"/>
      <c r="C211" s="267"/>
      <c r="D211" s="235" t="s">
        <v>155</v>
      </c>
      <c r="E211" s="268" t="s">
        <v>19</v>
      </c>
      <c r="F211" s="269" t="s">
        <v>190</v>
      </c>
      <c r="G211" s="267"/>
      <c r="H211" s="270">
        <v>1.7869999999999999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76" t="s">
        <v>155</v>
      </c>
      <c r="AU211" s="276" t="s">
        <v>142</v>
      </c>
      <c r="AV211" s="16" t="s">
        <v>142</v>
      </c>
      <c r="AW211" s="16" t="s">
        <v>35</v>
      </c>
      <c r="AX211" s="16" t="s">
        <v>75</v>
      </c>
      <c r="AY211" s="276" t="s">
        <v>141</v>
      </c>
    </row>
    <row r="212" s="15" customFormat="1">
      <c r="A212" s="15"/>
      <c r="B212" s="256"/>
      <c r="C212" s="257"/>
      <c r="D212" s="235" t="s">
        <v>155</v>
      </c>
      <c r="E212" s="258" t="s">
        <v>19</v>
      </c>
      <c r="F212" s="259" t="s">
        <v>194</v>
      </c>
      <c r="G212" s="257"/>
      <c r="H212" s="258" t="s">
        <v>19</v>
      </c>
      <c r="I212" s="260"/>
      <c r="J212" s="257"/>
      <c r="K212" s="257"/>
      <c r="L212" s="261"/>
      <c r="M212" s="262"/>
      <c r="N212" s="263"/>
      <c r="O212" s="263"/>
      <c r="P212" s="263"/>
      <c r="Q212" s="263"/>
      <c r="R212" s="263"/>
      <c r="S212" s="263"/>
      <c r="T212" s="26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5" t="s">
        <v>155</v>
      </c>
      <c r="AU212" s="265" t="s">
        <v>142</v>
      </c>
      <c r="AV212" s="15" t="s">
        <v>83</v>
      </c>
      <c r="AW212" s="15" t="s">
        <v>35</v>
      </c>
      <c r="AX212" s="15" t="s">
        <v>75</v>
      </c>
      <c r="AY212" s="265" t="s">
        <v>141</v>
      </c>
    </row>
    <row r="213" s="15" customFormat="1">
      <c r="A213" s="15"/>
      <c r="B213" s="256"/>
      <c r="C213" s="257"/>
      <c r="D213" s="235" t="s">
        <v>155</v>
      </c>
      <c r="E213" s="258" t="s">
        <v>19</v>
      </c>
      <c r="F213" s="259" t="s">
        <v>195</v>
      </c>
      <c r="G213" s="257"/>
      <c r="H213" s="258" t="s">
        <v>19</v>
      </c>
      <c r="I213" s="260"/>
      <c r="J213" s="257"/>
      <c r="K213" s="257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155</v>
      </c>
      <c r="AU213" s="265" t="s">
        <v>142</v>
      </c>
      <c r="AV213" s="15" t="s">
        <v>83</v>
      </c>
      <c r="AW213" s="15" t="s">
        <v>35</v>
      </c>
      <c r="AX213" s="15" t="s">
        <v>75</v>
      </c>
      <c r="AY213" s="265" t="s">
        <v>141</v>
      </c>
    </row>
    <row r="214" s="13" customFormat="1">
      <c r="A214" s="13"/>
      <c r="B214" s="233"/>
      <c r="C214" s="234"/>
      <c r="D214" s="235" t="s">
        <v>155</v>
      </c>
      <c r="E214" s="236" t="s">
        <v>19</v>
      </c>
      <c r="F214" s="237" t="s">
        <v>196</v>
      </c>
      <c r="G214" s="234"/>
      <c r="H214" s="238">
        <v>4.9720000000000004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155</v>
      </c>
      <c r="AU214" s="244" t="s">
        <v>142</v>
      </c>
      <c r="AV214" s="13" t="s">
        <v>94</v>
      </c>
      <c r="AW214" s="13" t="s">
        <v>35</v>
      </c>
      <c r="AX214" s="13" t="s">
        <v>75</v>
      </c>
      <c r="AY214" s="244" t="s">
        <v>141</v>
      </c>
    </row>
    <row r="215" s="15" customFormat="1">
      <c r="A215" s="15"/>
      <c r="B215" s="256"/>
      <c r="C215" s="257"/>
      <c r="D215" s="235" t="s">
        <v>155</v>
      </c>
      <c r="E215" s="258" t="s">
        <v>19</v>
      </c>
      <c r="F215" s="259" t="s">
        <v>197</v>
      </c>
      <c r="G215" s="257"/>
      <c r="H215" s="258" t="s">
        <v>19</v>
      </c>
      <c r="I215" s="260"/>
      <c r="J215" s="257"/>
      <c r="K215" s="257"/>
      <c r="L215" s="261"/>
      <c r="M215" s="262"/>
      <c r="N215" s="263"/>
      <c r="O215" s="263"/>
      <c r="P215" s="263"/>
      <c r="Q215" s="263"/>
      <c r="R215" s="263"/>
      <c r="S215" s="263"/>
      <c r="T215" s="264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65" t="s">
        <v>155</v>
      </c>
      <c r="AU215" s="265" t="s">
        <v>142</v>
      </c>
      <c r="AV215" s="15" t="s">
        <v>83</v>
      </c>
      <c r="AW215" s="15" t="s">
        <v>35</v>
      </c>
      <c r="AX215" s="15" t="s">
        <v>75</v>
      </c>
      <c r="AY215" s="265" t="s">
        <v>141</v>
      </c>
    </row>
    <row r="216" s="13" customFormat="1">
      <c r="A216" s="13"/>
      <c r="B216" s="233"/>
      <c r="C216" s="234"/>
      <c r="D216" s="235" t="s">
        <v>155</v>
      </c>
      <c r="E216" s="236" t="s">
        <v>19</v>
      </c>
      <c r="F216" s="237" t="s">
        <v>198</v>
      </c>
      <c r="G216" s="234"/>
      <c r="H216" s="238">
        <v>2.0899999999999999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155</v>
      </c>
      <c r="AU216" s="244" t="s">
        <v>142</v>
      </c>
      <c r="AV216" s="13" t="s">
        <v>94</v>
      </c>
      <c r="AW216" s="13" t="s">
        <v>35</v>
      </c>
      <c r="AX216" s="13" t="s">
        <v>75</v>
      </c>
      <c r="AY216" s="244" t="s">
        <v>141</v>
      </c>
    </row>
    <row r="217" s="15" customFormat="1">
      <c r="A217" s="15"/>
      <c r="B217" s="256"/>
      <c r="C217" s="257"/>
      <c r="D217" s="235" t="s">
        <v>155</v>
      </c>
      <c r="E217" s="258" t="s">
        <v>19</v>
      </c>
      <c r="F217" s="259" t="s">
        <v>199</v>
      </c>
      <c r="G217" s="257"/>
      <c r="H217" s="258" t="s">
        <v>19</v>
      </c>
      <c r="I217" s="260"/>
      <c r="J217" s="257"/>
      <c r="K217" s="257"/>
      <c r="L217" s="261"/>
      <c r="M217" s="262"/>
      <c r="N217" s="263"/>
      <c r="O217" s="263"/>
      <c r="P217" s="263"/>
      <c r="Q217" s="263"/>
      <c r="R217" s="263"/>
      <c r="S217" s="263"/>
      <c r="T217" s="264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5" t="s">
        <v>155</v>
      </c>
      <c r="AU217" s="265" t="s">
        <v>142</v>
      </c>
      <c r="AV217" s="15" t="s">
        <v>83</v>
      </c>
      <c r="AW217" s="15" t="s">
        <v>35</v>
      </c>
      <c r="AX217" s="15" t="s">
        <v>75</v>
      </c>
      <c r="AY217" s="265" t="s">
        <v>141</v>
      </c>
    </row>
    <row r="218" s="13" customFormat="1">
      <c r="A218" s="13"/>
      <c r="B218" s="233"/>
      <c r="C218" s="234"/>
      <c r="D218" s="235" t="s">
        <v>155</v>
      </c>
      <c r="E218" s="236" t="s">
        <v>19</v>
      </c>
      <c r="F218" s="237" t="s">
        <v>251</v>
      </c>
      <c r="G218" s="234"/>
      <c r="H218" s="238">
        <v>0.85399999999999998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155</v>
      </c>
      <c r="AU218" s="244" t="s">
        <v>142</v>
      </c>
      <c r="AV218" s="13" t="s">
        <v>94</v>
      </c>
      <c r="AW218" s="13" t="s">
        <v>35</v>
      </c>
      <c r="AX218" s="13" t="s">
        <v>75</v>
      </c>
      <c r="AY218" s="244" t="s">
        <v>141</v>
      </c>
    </row>
    <row r="219" s="16" customFormat="1">
      <c r="A219" s="16"/>
      <c r="B219" s="266"/>
      <c r="C219" s="267"/>
      <c r="D219" s="235" t="s">
        <v>155</v>
      </c>
      <c r="E219" s="268" t="s">
        <v>19</v>
      </c>
      <c r="F219" s="269" t="s">
        <v>190</v>
      </c>
      <c r="G219" s="267"/>
      <c r="H219" s="270">
        <v>7.9160000000000004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76" t="s">
        <v>155</v>
      </c>
      <c r="AU219" s="276" t="s">
        <v>142</v>
      </c>
      <c r="AV219" s="16" t="s">
        <v>142</v>
      </c>
      <c r="AW219" s="16" t="s">
        <v>35</v>
      </c>
      <c r="AX219" s="16" t="s">
        <v>75</v>
      </c>
      <c r="AY219" s="276" t="s">
        <v>141</v>
      </c>
    </row>
    <row r="220" s="15" customFormat="1">
      <c r="A220" s="15"/>
      <c r="B220" s="256"/>
      <c r="C220" s="257"/>
      <c r="D220" s="235" t="s">
        <v>155</v>
      </c>
      <c r="E220" s="258" t="s">
        <v>19</v>
      </c>
      <c r="F220" s="259" t="s">
        <v>201</v>
      </c>
      <c r="G220" s="257"/>
      <c r="H220" s="258" t="s">
        <v>19</v>
      </c>
      <c r="I220" s="260"/>
      <c r="J220" s="257"/>
      <c r="K220" s="257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155</v>
      </c>
      <c r="AU220" s="265" t="s">
        <v>142</v>
      </c>
      <c r="AV220" s="15" t="s">
        <v>83</v>
      </c>
      <c r="AW220" s="15" t="s">
        <v>35</v>
      </c>
      <c r="AX220" s="15" t="s">
        <v>75</v>
      </c>
      <c r="AY220" s="265" t="s">
        <v>141</v>
      </c>
    </row>
    <row r="221" s="15" customFormat="1">
      <c r="A221" s="15"/>
      <c r="B221" s="256"/>
      <c r="C221" s="257"/>
      <c r="D221" s="235" t="s">
        <v>155</v>
      </c>
      <c r="E221" s="258" t="s">
        <v>19</v>
      </c>
      <c r="F221" s="259" t="s">
        <v>188</v>
      </c>
      <c r="G221" s="257"/>
      <c r="H221" s="258" t="s">
        <v>19</v>
      </c>
      <c r="I221" s="260"/>
      <c r="J221" s="257"/>
      <c r="K221" s="257"/>
      <c r="L221" s="261"/>
      <c r="M221" s="262"/>
      <c r="N221" s="263"/>
      <c r="O221" s="263"/>
      <c r="P221" s="263"/>
      <c r="Q221" s="263"/>
      <c r="R221" s="263"/>
      <c r="S221" s="263"/>
      <c r="T221" s="26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5" t="s">
        <v>155</v>
      </c>
      <c r="AU221" s="265" t="s">
        <v>142</v>
      </c>
      <c r="AV221" s="15" t="s">
        <v>83</v>
      </c>
      <c r="AW221" s="15" t="s">
        <v>35</v>
      </c>
      <c r="AX221" s="15" t="s">
        <v>75</v>
      </c>
      <c r="AY221" s="265" t="s">
        <v>141</v>
      </c>
    </row>
    <row r="222" s="13" customFormat="1">
      <c r="A222" s="13"/>
      <c r="B222" s="233"/>
      <c r="C222" s="234"/>
      <c r="D222" s="235" t="s">
        <v>155</v>
      </c>
      <c r="E222" s="236" t="s">
        <v>19</v>
      </c>
      <c r="F222" s="237" t="s">
        <v>252</v>
      </c>
      <c r="G222" s="234"/>
      <c r="H222" s="238">
        <v>0.64900000000000002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155</v>
      </c>
      <c r="AU222" s="244" t="s">
        <v>142</v>
      </c>
      <c r="AV222" s="13" t="s">
        <v>94</v>
      </c>
      <c r="AW222" s="13" t="s">
        <v>35</v>
      </c>
      <c r="AX222" s="13" t="s">
        <v>75</v>
      </c>
      <c r="AY222" s="244" t="s">
        <v>141</v>
      </c>
    </row>
    <row r="223" s="15" customFormat="1">
      <c r="A223" s="15"/>
      <c r="B223" s="256"/>
      <c r="C223" s="257"/>
      <c r="D223" s="235" t="s">
        <v>155</v>
      </c>
      <c r="E223" s="258" t="s">
        <v>19</v>
      </c>
      <c r="F223" s="259" t="s">
        <v>202</v>
      </c>
      <c r="G223" s="257"/>
      <c r="H223" s="258" t="s">
        <v>19</v>
      </c>
      <c r="I223" s="260"/>
      <c r="J223" s="257"/>
      <c r="K223" s="257"/>
      <c r="L223" s="261"/>
      <c r="M223" s="262"/>
      <c r="N223" s="263"/>
      <c r="O223" s="263"/>
      <c r="P223" s="263"/>
      <c r="Q223" s="263"/>
      <c r="R223" s="263"/>
      <c r="S223" s="263"/>
      <c r="T223" s="264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5" t="s">
        <v>155</v>
      </c>
      <c r="AU223" s="265" t="s">
        <v>142</v>
      </c>
      <c r="AV223" s="15" t="s">
        <v>83</v>
      </c>
      <c r="AW223" s="15" t="s">
        <v>35</v>
      </c>
      <c r="AX223" s="15" t="s">
        <v>75</v>
      </c>
      <c r="AY223" s="265" t="s">
        <v>141</v>
      </c>
    </row>
    <row r="224" s="13" customFormat="1">
      <c r="A224" s="13"/>
      <c r="B224" s="233"/>
      <c r="C224" s="234"/>
      <c r="D224" s="235" t="s">
        <v>155</v>
      </c>
      <c r="E224" s="236" t="s">
        <v>19</v>
      </c>
      <c r="F224" s="237" t="s">
        <v>203</v>
      </c>
      <c r="G224" s="234"/>
      <c r="H224" s="238">
        <v>0.80700000000000005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155</v>
      </c>
      <c r="AU224" s="244" t="s">
        <v>142</v>
      </c>
      <c r="AV224" s="13" t="s">
        <v>94</v>
      </c>
      <c r="AW224" s="13" t="s">
        <v>35</v>
      </c>
      <c r="AX224" s="13" t="s">
        <v>75</v>
      </c>
      <c r="AY224" s="244" t="s">
        <v>141</v>
      </c>
    </row>
    <row r="225" s="15" customFormat="1">
      <c r="A225" s="15"/>
      <c r="B225" s="256"/>
      <c r="C225" s="257"/>
      <c r="D225" s="235" t="s">
        <v>155</v>
      </c>
      <c r="E225" s="258" t="s">
        <v>19</v>
      </c>
      <c r="F225" s="259" t="s">
        <v>204</v>
      </c>
      <c r="G225" s="257"/>
      <c r="H225" s="258" t="s">
        <v>19</v>
      </c>
      <c r="I225" s="260"/>
      <c r="J225" s="257"/>
      <c r="K225" s="257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155</v>
      </c>
      <c r="AU225" s="265" t="s">
        <v>142</v>
      </c>
      <c r="AV225" s="15" t="s">
        <v>83</v>
      </c>
      <c r="AW225" s="15" t="s">
        <v>35</v>
      </c>
      <c r="AX225" s="15" t="s">
        <v>75</v>
      </c>
      <c r="AY225" s="265" t="s">
        <v>141</v>
      </c>
    </row>
    <row r="226" s="13" customFormat="1">
      <c r="A226" s="13"/>
      <c r="B226" s="233"/>
      <c r="C226" s="234"/>
      <c r="D226" s="235" t="s">
        <v>155</v>
      </c>
      <c r="E226" s="236" t="s">
        <v>19</v>
      </c>
      <c r="F226" s="237" t="s">
        <v>253</v>
      </c>
      <c r="G226" s="234"/>
      <c r="H226" s="238">
        <v>0.45500000000000002</v>
      </c>
      <c r="I226" s="239"/>
      <c r="J226" s="234"/>
      <c r="K226" s="234"/>
      <c r="L226" s="240"/>
      <c r="M226" s="241"/>
      <c r="N226" s="242"/>
      <c r="O226" s="242"/>
      <c r="P226" s="242"/>
      <c r="Q226" s="242"/>
      <c r="R226" s="242"/>
      <c r="S226" s="242"/>
      <c r="T226" s="24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4" t="s">
        <v>155</v>
      </c>
      <c r="AU226" s="244" t="s">
        <v>142</v>
      </c>
      <c r="AV226" s="13" t="s">
        <v>94</v>
      </c>
      <c r="AW226" s="13" t="s">
        <v>35</v>
      </c>
      <c r="AX226" s="13" t="s">
        <v>75</v>
      </c>
      <c r="AY226" s="244" t="s">
        <v>141</v>
      </c>
    </row>
    <row r="227" s="15" customFormat="1">
      <c r="A227" s="15"/>
      <c r="B227" s="256"/>
      <c r="C227" s="257"/>
      <c r="D227" s="235" t="s">
        <v>155</v>
      </c>
      <c r="E227" s="258" t="s">
        <v>19</v>
      </c>
      <c r="F227" s="259" t="s">
        <v>206</v>
      </c>
      <c r="G227" s="257"/>
      <c r="H227" s="258" t="s">
        <v>19</v>
      </c>
      <c r="I227" s="260"/>
      <c r="J227" s="257"/>
      <c r="K227" s="257"/>
      <c r="L227" s="261"/>
      <c r="M227" s="262"/>
      <c r="N227" s="263"/>
      <c r="O227" s="263"/>
      <c r="P227" s="263"/>
      <c r="Q227" s="263"/>
      <c r="R227" s="263"/>
      <c r="S227" s="263"/>
      <c r="T227" s="264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65" t="s">
        <v>155</v>
      </c>
      <c r="AU227" s="265" t="s">
        <v>142</v>
      </c>
      <c r="AV227" s="15" t="s">
        <v>83</v>
      </c>
      <c r="AW227" s="15" t="s">
        <v>35</v>
      </c>
      <c r="AX227" s="15" t="s">
        <v>75</v>
      </c>
      <c r="AY227" s="265" t="s">
        <v>141</v>
      </c>
    </row>
    <row r="228" s="13" customFormat="1">
      <c r="A228" s="13"/>
      <c r="B228" s="233"/>
      <c r="C228" s="234"/>
      <c r="D228" s="235" t="s">
        <v>155</v>
      </c>
      <c r="E228" s="236" t="s">
        <v>19</v>
      </c>
      <c r="F228" s="237" t="s">
        <v>207</v>
      </c>
      <c r="G228" s="234"/>
      <c r="H228" s="238">
        <v>0.39500000000000002</v>
      </c>
      <c r="I228" s="239"/>
      <c r="J228" s="234"/>
      <c r="K228" s="234"/>
      <c r="L228" s="240"/>
      <c r="M228" s="241"/>
      <c r="N228" s="242"/>
      <c r="O228" s="242"/>
      <c r="P228" s="242"/>
      <c r="Q228" s="242"/>
      <c r="R228" s="242"/>
      <c r="S228" s="242"/>
      <c r="T228" s="24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4" t="s">
        <v>155</v>
      </c>
      <c r="AU228" s="244" t="s">
        <v>142</v>
      </c>
      <c r="AV228" s="13" t="s">
        <v>94</v>
      </c>
      <c r="AW228" s="13" t="s">
        <v>35</v>
      </c>
      <c r="AX228" s="13" t="s">
        <v>75</v>
      </c>
      <c r="AY228" s="244" t="s">
        <v>141</v>
      </c>
    </row>
    <row r="229" s="15" customFormat="1">
      <c r="A229" s="15"/>
      <c r="B229" s="256"/>
      <c r="C229" s="257"/>
      <c r="D229" s="235" t="s">
        <v>155</v>
      </c>
      <c r="E229" s="258" t="s">
        <v>19</v>
      </c>
      <c r="F229" s="259" t="s">
        <v>208</v>
      </c>
      <c r="G229" s="257"/>
      <c r="H229" s="258" t="s">
        <v>19</v>
      </c>
      <c r="I229" s="260"/>
      <c r="J229" s="257"/>
      <c r="K229" s="257"/>
      <c r="L229" s="261"/>
      <c r="M229" s="262"/>
      <c r="N229" s="263"/>
      <c r="O229" s="263"/>
      <c r="P229" s="263"/>
      <c r="Q229" s="263"/>
      <c r="R229" s="263"/>
      <c r="S229" s="263"/>
      <c r="T229" s="264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5" t="s">
        <v>155</v>
      </c>
      <c r="AU229" s="265" t="s">
        <v>142</v>
      </c>
      <c r="AV229" s="15" t="s">
        <v>83</v>
      </c>
      <c r="AW229" s="15" t="s">
        <v>35</v>
      </c>
      <c r="AX229" s="15" t="s">
        <v>75</v>
      </c>
      <c r="AY229" s="265" t="s">
        <v>141</v>
      </c>
    </row>
    <row r="230" s="13" customFormat="1">
      <c r="A230" s="13"/>
      <c r="B230" s="233"/>
      <c r="C230" s="234"/>
      <c r="D230" s="235" t="s">
        <v>155</v>
      </c>
      <c r="E230" s="236" t="s">
        <v>19</v>
      </c>
      <c r="F230" s="237" t="s">
        <v>254</v>
      </c>
      <c r="G230" s="234"/>
      <c r="H230" s="238">
        <v>1.9159999999999999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155</v>
      </c>
      <c r="AU230" s="244" t="s">
        <v>142</v>
      </c>
      <c r="AV230" s="13" t="s">
        <v>94</v>
      </c>
      <c r="AW230" s="13" t="s">
        <v>35</v>
      </c>
      <c r="AX230" s="13" t="s">
        <v>75</v>
      </c>
      <c r="AY230" s="244" t="s">
        <v>141</v>
      </c>
    </row>
    <row r="231" s="15" customFormat="1">
      <c r="A231" s="15"/>
      <c r="B231" s="256"/>
      <c r="C231" s="257"/>
      <c r="D231" s="235" t="s">
        <v>155</v>
      </c>
      <c r="E231" s="258" t="s">
        <v>19</v>
      </c>
      <c r="F231" s="259" t="s">
        <v>210</v>
      </c>
      <c r="G231" s="257"/>
      <c r="H231" s="258" t="s">
        <v>19</v>
      </c>
      <c r="I231" s="260"/>
      <c r="J231" s="257"/>
      <c r="K231" s="257"/>
      <c r="L231" s="261"/>
      <c r="M231" s="262"/>
      <c r="N231" s="263"/>
      <c r="O231" s="263"/>
      <c r="P231" s="263"/>
      <c r="Q231" s="263"/>
      <c r="R231" s="263"/>
      <c r="S231" s="263"/>
      <c r="T231" s="26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5" t="s">
        <v>155</v>
      </c>
      <c r="AU231" s="265" t="s">
        <v>142</v>
      </c>
      <c r="AV231" s="15" t="s">
        <v>83</v>
      </c>
      <c r="AW231" s="15" t="s">
        <v>35</v>
      </c>
      <c r="AX231" s="15" t="s">
        <v>75</v>
      </c>
      <c r="AY231" s="265" t="s">
        <v>141</v>
      </c>
    </row>
    <row r="232" s="13" customFormat="1">
      <c r="A232" s="13"/>
      <c r="B232" s="233"/>
      <c r="C232" s="234"/>
      <c r="D232" s="235" t="s">
        <v>155</v>
      </c>
      <c r="E232" s="236" t="s">
        <v>19</v>
      </c>
      <c r="F232" s="237" t="s">
        <v>211</v>
      </c>
      <c r="G232" s="234"/>
      <c r="H232" s="238">
        <v>0.10100000000000001</v>
      </c>
      <c r="I232" s="239"/>
      <c r="J232" s="234"/>
      <c r="K232" s="234"/>
      <c r="L232" s="240"/>
      <c r="M232" s="241"/>
      <c r="N232" s="242"/>
      <c r="O232" s="242"/>
      <c r="P232" s="242"/>
      <c r="Q232" s="242"/>
      <c r="R232" s="242"/>
      <c r="S232" s="242"/>
      <c r="T232" s="24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4" t="s">
        <v>155</v>
      </c>
      <c r="AU232" s="244" t="s">
        <v>142</v>
      </c>
      <c r="AV232" s="13" t="s">
        <v>94</v>
      </c>
      <c r="AW232" s="13" t="s">
        <v>35</v>
      </c>
      <c r="AX232" s="13" t="s">
        <v>75</v>
      </c>
      <c r="AY232" s="244" t="s">
        <v>141</v>
      </c>
    </row>
    <row r="233" s="15" customFormat="1">
      <c r="A233" s="15"/>
      <c r="B233" s="256"/>
      <c r="C233" s="257"/>
      <c r="D233" s="235" t="s">
        <v>155</v>
      </c>
      <c r="E233" s="258" t="s">
        <v>19</v>
      </c>
      <c r="F233" s="259" t="s">
        <v>212</v>
      </c>
      <c r="G233" s="257"/>
      <c r="H233" s="258" t="s">
        <v>19</v>
      </c>
      <c r="I233" s="260"/>
      <c r="J233" s="257"/>
      <c r="K233" s="257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155</v>
      </c>
      <c r="AU233" s="265" t="s">
        <v>142</v>
      </c>
      <c r="AV233" s="15" t="s">
        <v>83</v>
      </c>
      <c r="AW233" s="15" t="s">
        <v>35</v>
      </c>
      <c r="AX233" s="15" t="s">
        <v>75</v>
      </c>
      <c r="AY233" s="265" t="s">
        <v>141</v>
      </c>
    </row>
    <row r="234" s="13" customFormat="1">
      <c r="A234" s="13"/>
      <c r="B234" s="233"/>
      <c r="C234" s="234"/>
      <c r="D234" s="235" t="s">
        <v>155</v>
      </c>
      <c r="E234" s="236" t="s">
        <v>19</v>
      </c>
      <c r="F234" s="237" t="s">
        <v>211</v>
      </c>
      <c r="G234" s="234"/>
      <c r="H234" s="238">
        <v>0.10100000000000001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155</v>
      </c>
      <c r="AU234" s="244" t="s">
        <v>142</v>
      </c>
      <c r="AV234" s="13" t="s">
        <v>94</v>
      </c>
      <c r="AW234" s="13" t="s">
        <v>35</v>
      </c>
      <c r="AX234" s="13" t="s">
        <v>75</v>
      </c>
      <c r="AY234" s="244" t="s">
        <v>141</v>
      </c>
    </row>
    <row r="235" s="15" customFormat="1">
      <c r="A235" s="15"/>
      <c r="B235" s="256"/>
      <c r="C235" s="257"/>
      <c r="D235" s="235" t="s">
        <v>155</v>
      </c>
      <c r="E235" s="258" t="s">
        <v>19</v>
      </c>
      <c r="F235" s="259" t="s">
        <v>213</v>
      </c>
      <c r="G235" s="257"/>
      <c r="H235" s="258" t="s">
        <v>19</v>
      </c>
      <c r="I235" s="260"/>
      <c r="J235" s="257"/>
      <c r="K235" s="257"/>
      <c r="L235" s="261"/>
      <c r="M235" s="262"/>
      <c r="N235" s="263"/>
      <c r="O235" s="263"/>
      <c r="P235" s="263"/>
      <c r="Q235" s="263"/>
      <c r="R235" s="263"/>
      <c r="S235" s="263"/>
      <c r="T235" s="264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5" t="s">
        <v>155</v>
      </c>
      <c r="AU235" s="265" t="s">
        <v>142</v>
      </c>
      <c r="AV235" s="15" t="s">
        <v>83</v>
      </c>
      <c r="AW235" s="15" t="s">
        <v>35</v>
      </c>
      <c r="AX235" s="15" t="s">
        <v>75</v>
      </c>
      <c r="AY235" s="265" t="s">
        <v>141</v>
      </c>
    </row>
    <row r="236" s="13" customFormat="1">
      <c r="A236" s="13"/>
      <c r="B236" s="233"/>
      <c r="C236" s="234"/>
      <c r="D236" s="235" t="s">
        <v>155</v>
      </c>
      <c r="E236" s="236" t="s">
        <v>19</v>
      </c>
      <c r="F236" s="237" t="s">
        <v>214</v>
      </c>
      <c r="G236" s="234"/>
      <c r="H236" s="238">
        <v>2.8879999999999999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155</v>
      </c>
      <c r="AU236" s="244" t="s">
        <v>142</v>
      </c>
      <c r="AV236" s="13" t="s">
        <v>94</v>
      </c>
      <c r="AW236" s="13" t="s">
        <v>35</v>
      </c>
      <c r="AX236" s="13" t="s">
        <v>75</v>
      </c>
      <c r="AY236" s="244" t="s">
        <v>141</v>
      </c>
    </row>
    <row r="237" s="15" customFormat="1">
      <c r="A237" s="15"/>
      <c r="B237" s="256"/>
      <c r="C237" s="257"/>
      <c r="D237" s="235" t="s">
        <v>155</v>
      </c>
      <c r="E237" s="258" t="s">
        <v>19</v>
      </c>
      <c r="F237" s="259" t="s">
        <v>215</v>
      </c>
      <c r="G237" s="257"/>
      <c r="H237" s="258" t="s">
        <v>19</v>
      </c>
      <c r="I237" s="260"/>
      <c r="J237" s="257"/>
      <c r="K237" s="257"/>
      <c r="L237" s="261"/>
      <c r="M237" s="262"/>
      <c r="N237" s="263"/>
      <c r="O237" s="263"/>
      <c r="P237" s="263"/>
      <c r="Q237" s="263"/>
      <c r="R237" s="263"/>
      <c r="S237" s="263"/>
      <c r="T237" s="264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65" t="s">
        <v>155</v>
      </c>
      <c r="AU237" s="265" t="s">
        <v>142</v>
      </c>
      <c r="AV237" s="15" t="s">
        <v>83</v>
      </c>
      <c r="AW237" s="15" t="s">
        <v>35</v>
      </c>
      <c r="AX237" s="15" t="s">
        <v>75</v>
      </c>
      <c r="AY237" s="265" t="s">
        <v>141</v>
      </c>
    </row>
    <row r="238" s="13" customFormat="1">
      <c r="A238" s="13"/>
      <c r="B238" s="233"/>
      <c r="C238" s="234"/>
      <c r="D238" s="235" t="s">
        <v>155</v>
      </c>
      <c r="E238" s="236" t="s">
        <v>19</v>
      </c>
      <c r="F238" s="237" t="s">
        <v>216</v>
      </c>
      <c r="G238" s="234"/>
      <c r="H238" s="238">
        <v>1.9750000000000001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155</v>
      </c>
      <c r="AU238" s="244" t="s">
        <v>142</v>
      </c>
      <c r="AV238" s="13" t="s">
        <v>94</v>
      </c>
      <c r="AW238" s="13" t="s">
        <v>35</v>
      </c>
      <c r="AX238" s="13" t="s">
        <v>75</v>
      </c>
      <c r="AY238" s="244" t="s">
        <v>141</v>
      </c>
    </row>
    <row r="239" s="16" customFormat="1">
      <c r="A239" s="16"/>
      <c r="B239" s="266"/>
      <c r="C239" s="267"/>
      <c r="D239" s="235" t="s">
        <v>155</v>
      </c>
      <c r="E239" s="268" t="s">
        <v>19</v>
      </c>
      <c r="F239" s="269" t="s">
        <v>190</v>
      </c>
      <c r="G239" s="267"/>
      <c r="H239" s="270">
        <v>9.286999999999999</v>
      </c>
      <c r="I239" s="271"/>
      <c r="J239" s="267"/>
      <c r="K239" s="267"/>
      <c r="L239" s="272"/>
      <c r="M239" s="273"/>
      <c r="N239" s="274"/>
      <c r="O239" s="274"/>
      <c r="P239" s="274"/>
      <c r="Q239" s="274"/>
      <c r="R239" s="274"/>
      <c r="S239" s="274"/>
      <c r="T239" s="275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76" t="s">
        <v>155</v>
      </c>
      <c r="AU239" s="276" t="s">
        <v>142</v>
      </c>
      <c r="AV239" s="16" t="s">
        <v>142</v>
      </c>
      <c r="AW239" s="16" t="s">
        <v>35</v>
      </c>
      <c r="AX239" s="16" t="s">
        <v>75</v>
      </c>
      <c r="AY239" s="276" t="s">
        <v>141</v>
      </c>
    </row>
    <row r="240" s="15" customFormat="1">
      <c r="A240" s="15"/>
      <c r="B240" s="256"/>
      <c r="C240" s="257"/>
      <c r="D240" s="235" t="s">
        <v>155</v>
      </c>
      <c r="E240" s="258" t="s">
        <v>19</v>
      </c>
      <c r="F240" s="259" t="s">
        <v>236</v>
      </c>
      <c r="G240" s="257"/>
      <c r="H240" s="258" t="s">
        <v>19</v>
      </c>
      <c r="I240" s="260"/>
      <c r="J240" s="257"/>
      <c r="K240" s="257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155</v>
      </c>
      <c r="AU240" s="265" t="s">
        <v>142</v>
      </c>
      <c r="AV240" s="15" t="s">
        <v>83</v>
      </c>
      <c r="AW240" s="15" t="s">
        <v>35</v>
      </c>
      <c r="AX240" s="15" t="s">
        <v>75</v>
      </c>
      <c r="AY240" s="265" t="s">
        <v>141</v>
      </c>
    </row>
    <row r="241" s="13" customFormat="1">
      <c r="A241" s="13"/>
      <c r="B241" s="233"/>
      <c r="C241" s="234"/>
      <c r="D241" s="235" t="s">
        <v>155</v>
      </c>
      <c r="E241" s="236" t="s">
        <v>19</v>
      </c>
      <c r="F241" s="237" t="s">
        <v>255</v>
      </c>
      <c r="G241" s="234"/>
      <c r="H241" s="238">
        <v>-1.1799999999999999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155</v>
      </c>
      <c r="AU241" s="244" t="s">
        <v>142</v>
      </c>
      <c r="AV241" s="13" t="s">
        <v>94</v>
      </c>
      <c r="AW241" s="13" t="s">
        <v>35</v>
      </c>
      <c r="AX241" s="13" t="s">
        <v>75</v>
      </c>
      <c r="AY241" s="244" t="s">
        <v>141</v>
      </c>
    </row>
    <row r="242" s="16" customFormat="1">
      <c r="A242" s="16"/>
      <c r="B242" s="266"/>
      <c r="C242" s="267"/>
      <c r="D242" s="235" t="s">
        <v>155</v>
      </c>
      <c r="E242" s="268" t="s">
        <v>19</v>
      </c>
      <c r="F242" s="269" t="s">
        <v>190</v>
      </c>
      <c r="G242" s="267"/>
      <c r="H242" s="270">
        <v>-1.1799999999999999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76" t="s">
        <v>155</v>
      </c>
      <c r="AU242" s="276" t="s">
        <v>142</v>
      </c>
      <c r="AV242" s="16" t="s">
        <v>142</v>
      </c>
      <c r="AW242" s="16" t="s">
        <v>35</v>
      </c>
      <c r="AX242" s="16" t="s">
        <v>75</v>
      </c>
      <c r="AY242" s="276" t="s">
        <v>141</v>
      </c>
    </row>
    <row r="243" s="14" customFormat="1">
      <c r="A243" s="14"/>
      <c r="B243" s="245"/>
      <c r="C243" s="246"/>
      <c r="D243" s="235" t="s">
        <v>155</v>
      </c>
      <c r="E243" s="247" t="s">
        <v>19</v>
      </c>
      <c r="F243" s="248" t="s">
        <v>157</v>
      </c>
      <c r="G243" s="246"/>
      <c r="H243" s="249">
        <v>17.810000000000002</v>
      </c>
      <c r="I243" s="250"/>
      <c r="J243" s="246"/>
      <c r="K243" s="246"/>
      <c r="L243" s="251"/>
      <c r="M243" s="252"/>
      <c r="N243" s="253"/>
      <c r="O243" s="253"/>
      <c r="P243" s="253"/>
      <c r="Q243" s="253"/>
      <c r="R243" s="253"/>
      <c r="S243" s="253"/>
      <c r="T243" s="25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5" t="s">
        <v>155</v>
      </c>
      <c r="AU243" s="255" t="s">
        <v>142</v>
      </c>
      <c r="AV243" s="14" t="s">
        <v>151</v>
      </c>
      <c r="AW243" s="14" t="s">
        <v>35</v>
      </c>
      <c r="AX243" s="14" t="s">
        <v>83</v>
      </c>
      <c r="AY243" s="255" t="s">
        <v>141</v>
      </c>
    </row>
    <row r="244" s="2" customFormat="1" ht="21.75" customHeight="1">
      <c r="A244" s="41"/>
      <c r="B244" s="42"/>
      <c r="C244" s="215" t="s">
        <v>256</v>
      </c>
      <c r="D244" s="215" t="s">
        <v>146</v>
      </c>
      <c r="E244" s="216" t="s">
        <v>257</v>
      </c>
      <c r="F244" s="217" t="s">
        <v>258</v>
      </c>
      <c r="G244" s="218" t="s">
        <v>259</v>
      </c>
      <c r="H244" s="219">
        <v>193.47999999999999</v>
      </c>
      <c r="I244" s="220"/>
      <c r="J244" s="221">
        <f>ROUND(I244*H244,2)</f>
        <v>0</v>
      </c>
      <c r="K244" s="217" t="s">
        <v>150</v>
      </c>
      <c r="L244" s="47"/>
      <c r="M244" s="222" t="s">
        <v>19</v>
      </c>
      <c r="N244" s="223" t="s">
        <v>47</v>
      </c>
      <c r="O244" s="87"/>
      <c r="P244" s="224">
        <f>O244*H244</f>
        <v>0</v>
      </c>
      <c r="Q244" s="224">
        <v>0</v>
      </c>
      <c r="R244" s="224">
        <f>Q244*H244</f>
        <v>0</v>
      </c>
      <c r="S244" s="224">
        <v>0.0054999999999999997</v>
      </c>
      <c r="T244" s="225">
        <f>S244*H244</f>
        <v>1.0641399999999999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26" t="s">
        <v>260</v>
      </c>
      <c r="AT244" s="226" t="s">
        <v>146</v>
      </c>
      <c r="AU244" s="226" t="s">
        <v>142</v>
      </c>
      <c r="AY244" s="20" t="s">
        <v>141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0" t="s">
        <v>94</v>
      </c>
      <c r="BK244" s="227">
        <f>ROUND(I244*H244,2)</f>
        <v>0</v>
      </c>
      <c r="BL244" s="20" t="s">
        <v>260</v>
      </c>
      <c r="BM244" s="226" t="s">
        <v>261</v>
      </c>
    </row>
    <row r="245" s="2" customFormat="1">
      <c r="A245" s="41"/>
      <c r="B245" s="42"/>
      <c r="C245" s="43"/>
      <c r="D245" s="228" t="s">
        <v>153</v>
      </c>
      <c r="E245" s="43"/>
      <c r="F245" s="229" t="s">
        <v>262</v>
      </c>
      <c r="G245" s="43"/>
      <c r="H245" s="43"/>
      <c r="I245" s="230"/>
      <c r="J245" s="43"/>
      <c r="K245" s="43"/>
      <c r="L245" s="47"/>
      <c r="M245" s="231"/>
      <c r="N245" s="232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142</v>
      </c>
    </row>
    <row r="246" s="15" customFormat="1">
      <c r="A246" s="15"/>
      <c r="B246" s="256"/>
      <c r="C246" s="257"/>
      <c r="D246" s="235" t="s">
        <v>155</v>
      </c>
      <c r="E246" s="258" t="s">
        <v>19</v>
      </c>
      <c r="F246" s="259" t="s">
        <v>180</v>
      </c>
      <c r="G246" s="257"/>
      <c r="H246" s="258" t="s">
        <v>19</v>
      </c>
      <c r="I246" s="260"/>
      <c r="J246" s="257"/>
      <c r="K246" s="257"/>
      <c r="L246" s="261"/>
      <c r="M246" s="262"/>
      <c r="N246" s="263"/>
      <c r="O246" s="263"/>
      <c r="P246" s="263"/>
      <c r="Q246" s="263"/>
      <c r="R246" s="263"/>
      <c r="S246" s="263"/>
      <c r="T246" s="264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5" t="s">
        <v>155</v>
      </c>
      <c r="AU246" s="265" t="s">
        <v>142</v>
      </c>
      <c r="AV246" s="15" t="s">
        <v>83</v>
      </c>
      <c r="AW246" s="15" t="s">
        <v>35</v>
      </c>
      <c r="AX246" s="15" t="s">
        <v>75</v>
      </c>
      <c r="AY246" s="265" t="s">
        <v>141</v>
      </c>
    </row>
    <row r="247" s="15" customFormat="1">
      <c r="A247" s="15"/>
      <c r="B247" s="256"/>
      <c r="C247" s="257"/>
      <c r="D247" s="235" t="s">
        <v>155</v>
      </c>
      <c r="E247" s="258" t="s">
        <v>19</v>
      </c>
      <c r="F247" s="259" t="s">
        <v>263</v>
      </c>
      <c r="G247" s="257"/>
      <c r="H247" s="258" t="s">
        <v>19</v>
      </c>
      <c r="I247" s="260"/>
      <c r="J247" s="257"/>
      <c r="K247" s="257"/>
      <c r="L247" s="261"/>
      <c r="M247" s="262"/>
      <c r="N247" s="263"/>
      <c r="O247" s="263"/>
      <c r="P247" s="263"/>
      <c r="Q247" s="263"/>
      <c r="R247" s="263"/>
      <c r="S247" s="263"/>
      <c r="T247" s="264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5" t="s">
        <v>155</v>
      </c>
      <c r="AU247" s="265" t="s">
        <v>142</v>
      </c>
      <c r="AV247" s="15" t="s">
        <v>83</v>
      </c>
      <c r="AW247" s="15" t="s">
        <v>35</v>
      </c>
      <c r="AX247" s="15" t="s">
        <v>75</v>
      </c>
      <c r="AY247" s="265" t="s">
        <v>141</v>
      </c>
    </row>
    <row r="248" s="15" customFormat="1">
      <c r="A248" s="15"/>
      <c r="B248" s="256"/>
      <c r="C248" s="257"/>
      <c r="D248" s="235" t="s">
        <v>155</v>
      </c>
      <c r="E248" s="258" t="s">
        <v>19</v>
      </c>
      <c r="F248" s="259" t="s">
        <v>182</v>
      </c>
      <c r="G248" s="257"/>
      <c r="H248" s="258" t="s">
        <v>19</v>
      </c>
      <c r="I248" s="260"/>
      <c r="J248" s="257"/>
      <c r="K248" s="257"/>
      <c r="L248" s="261"/>
      <c r="M248" s="262"/>
      <c r="N248" s="263"/>
      <c r="O248" s="263"/>
      <c r="P248" s="263"/>
      <c r="Q248" s="263"/>
      <c r="R248" s="263"/>
      <c r="S248" s="263"/>
      <c r="T248" s="264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5" t="s">
        <v>155</v>
      </c>
      <c r="AU248" s="265" t="s">
        <v>142</v>
      </c>
      <c r="AV248" s="15" t="s">
        <v>83</v>
      </c>
      <c r="AW248" s="15" t="s">
        <v>35</v>
      </c>
      <c r="AX248" s="15" t="s">
        <v>75</v>
      </c>
      <c r="AY248" s="265" t="s">
        <v>141</v>
      </c>
    </row>
    <row r="249" s="15" customFormat="1">
      <c r="A249" s="15"/>
      <c r="B249" s="256"/>
      <c r="C249" s="257"/>
      <c r="D249" s="235" t="s">
        <v>155</v>
      </c>
      <c r="E249" s="258" t="s">
        <v>19</v>
      </c>
      <c r="F249" s="259" t="s">
        <v>183</v>
      </c>
      <c r="G249" s="257"/>
      <c r="H249" s="258" t="s">
        <v>19</v>
      </c>
      <c r="I249" s="260"/>
      <c r="J249" s="257"/>
      <c r="K249" s="257"/>
      <c r="L249" s="261"/>
      <c r="M249" s="262"/>
      <c r="N249" s="263"/>
      <c r="O249" s="263"/>
      <c r="P249" s="263"/>
      <c r="Q249" s="263"/>
      <c r="R249" s="263"/>
      <c r="S249" s="263"/>
      <c r="T249" s="264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65" t="s">
        <v>155</v>
      </c>
      <c r="AU249" s="265" t="s">
        <v>142</v>
      </c>
      <c r="AV249" s="15" t="s">
        <v>83</v>
      </c>
      <c r="AW249" s="15" t="s">
        <v>35</v>
      </c>
      <c r="AX249" s="15" t="s">
        <v>75</v>
      </c>
      <c r="AY249" s="265" t="s">
        <v>141</v>
      </c>
    </row>
    <row r="250" s="13" customFormat="1">
      <c r="A250" s="13"/>
      <c r="B250" s="233"/>
      <c r="C250" s="234"/>
      <c r="D250" s="235" t="s">
        <v>155</v>
      </c>
      <c r="E250" s="236" t="s">
        <v>19</v>
      </c>
      <c r="F250" s="237" t="s">
        <v>264</v>
      </c>
      <c r="G250" s="234"/>
      <c r="H250" s="238">
        <v>1.8899999999999999</v>
      </c>
      <c r="I250" s="239"/>
      <c r="J250" s="234"/>
      <c r="K250" s="234"/>
      <c r="L250" s="240"/>
      <c r="M250" s="241"/>
      <c r="N250" s="242"/>
      <c r="O250" s="242"/>
      <c r="P250" s="242"/>
      <c r="Q250" s="242"/>
      <c r="R250" s="242"/>
      <c r="S250" s="242"/>
      <c r="T250" s="24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4" t="s">
        <v>155</v>
      </c>
      <c r="AU250" s="244" t="s">
        <v>142</v>
      </c>
      <c r="AV250" s="13" t="s">
        <v>94</v>
      </c>
      <c r="AW250" s="13" t="s">
        <v>35</v>
      </c>
      <c r="AX250" s="13" t="s">
        <v>75</v>
      </c>
      <c r="AY250" s="244" t="s">
        <v>141</v>
      </c>
    </row>
    <row r="251" s="15" customFormat="1">
      <c r="A251" s="15"/>
      <c r="B251" s="256"/>
      <c r="C251" s="257"/>
      <c r="D251" s="235" t="s">
        <v>155</v>
      </c>
      <c r="E251" s="258" t="s">
        <v>19</v>
      </c>
      <c r="F251" s="259" t="s">
        <v>185</v>
      </c>
      <c r="G251" s="257"/>
      <c r="H251" s="258" t="s">
        <v>19</v>
      </c>
      <c r="I251" s="260"/>
      <c r="J251" s="257"/>
      <c r="K251" s="257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155</v>
      </c>
      <c r="AU251" s="265" t="s">
        <v>142</v>
      </c>
      <c r="AV251" s="15" t="s">
        <v>83</v>
      </c>
      <c r="AW251" s="15" t="s">
        <v>35</v>
      </c>
      <c r="AX251" s="15" t="s">
        <v>75</v>
      </c>
      <c r="AY251" s="265" t="s">
        <v>141</v>
      </c>
    </row>
    <row r="252" s="13" customFormat="1">
      <c r="A252" s="13"/>
      <c r="B252" s="233"/>
      <c r="C252" s="234"/>
      <c r="D252" s="235" t="s">
        <v>155</v>
      </c>
      <c r="E252" s="236" t="s">
        <v>19</v>
      </c>
      <c r="F252" s="237" t="s">
        <v>265</v>
      </c>
      <c r="G252" s="234"/>
      <c r="H252" s="238">
        <v>1.8799999999999999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155</v>
      </c>
      <c r="AU252" s="244" t="s">
        <v>142</v>
      </c>
      <c r="AV252" s="13" t="s">
        <v>94</v>
      </c>
      <c r="AW252" s="13" t="s">
        <v>35</v>
      </c>
      <c r="AX252" s="13" t="s">
        <v>75</v>
      </c>
      <c r="AY252" s="244" t="s">
        <v>141</v>
      </c>
    </row>
    <row r="253" s="15" customFormat="1">
      <c r="A253" s="15"/>
      <c r="B253" s="256"/>
      <c r="C253" s="257"/>
      <c r="D253" s="235" t="s">
        <v>155</v>
      </c>
      <c r="E253" s="258" t="s">
        <v>19</v>
      </c>
      <c r="F253" s="259" t="s">
        <v>192</v>
      </c>
      <c r="G253" s="257"/>
      <c r="H253" s="258" t="s">
        <v>19</v>
      </c>
      <c r="I253" s="260"/>
      <c r="J253" s="257"/>
      <c r="K253" s="257"/>
      <c r="L253" s="261"/>
      <c r="M253" s="262"/>
      <c r="N253" s="263"/>
      <c r="O253" s="263"/>
      <c r="P253" s="263"/>
      <c r="Q253" s="263"/>
      <c r="R253" s="263"/>
      <c r="S253" s="263"/>
      <c r="T253" s="264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5" t="s">
        <v>155</v>
      </c>
      <c r="AU253" s="265" t="s">
        <v>142</v>
      </c>
      <c r="AV253" s="15" t="s">
        <v>83</v>
      </c>
      <c r="AW253" s="15" t="s">
        <v>35</v>
      </c>
      <c r="AX253" s="15" t="s">
        <v>75</v>
      </c>
      <c r="AY253" s="265" t="s">
        <v>141</v>
      </c>
    </row>
    <row r="254" s="13" customFormat="1">
      <c r="A254" s="13"/>
      <c r="B254" s="233"/>
      <c r="C254" s="234"/>
      <c r="D254" s="235" t="s">
        <v>155</v>
      </c>
      <c r="E254" s="236" t="s">
        <v>19</v>
      </c>
      <c r="F254" s="237" t="s">
        <v>266</v>
      </c>
      <c r="G254" s="234"/>
      <c r="H254" s="238">
        <v>16.719999999999999</v>
      </c>
      <c r="I254" s="239"/>
      <c r="J254" s="234"/>
      <c r="K254" s="234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155</v>
      </c>
      <c r="AU254" s="244" t="s">
        <v>142</v>
      </c>
      <c r="AV254" s="13" t="s">
        <v>94</v>
      </c>
      <c r="AW254" s="13" t="s">
        <v>35</v>
      </c>
      <c r="AX254" s="13" t="s">
        <v>75</v>
      </c>
      <c r="AY254" s="244" t="s">
        <v>141</v>
      </c>
    </row>
    <row r="255" s="16" customFormat="1">
      <c r="A255" s="16"/>
      <c r="B255" s="266"/>
      <c r="C255" s="267"/>
      <c r="D255" s="235" t="s">
        <v>155</v>
      </c>
      <c r="E255" s="268" t="s">
        <v>19</v>
      </c>
      <c r="F255" s="269" t="s">
        <v>190</v>
      </c>
      <c r="G255" s="267"/>
      <c r="H255" s="270">
        <v>20.489999999999998</v>
      </c>
      <c r="I255" s="271"/>
      <c r="J255" s="267"/>
      <c r="K255" s="267"/>
      <c r="L255" s="272"/>
      <c r="M255" s="273"/>
      <c r="N255" s="274"/>
      <c r="O255" s="274"/>
      <c r="P255" s="274"/>
      <c r="Q255" s="274"/>
      <c r="R255" s="274"/>
      <c r="S255" s="274"/>
      <c r="T255" s="275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T255" s="276" t="s">
        <v>155</v>
      </c>
      <c r="AU255" s="276" t="s">
        <v>142</v>
      </c>
      <c r="AV255" s="16" t="s">
        <v>142</v>
      </c>
      <c r="AW255" s="16" t="s">
        <v>35</v>
      </c>
      <c r="AX255" s="16" t="s">
        <v>75</v>
      </c>
      <c r="AY255" s="276" t="s">
        <v>141</v>
      </c>
    </row>
    <row r="256" s="15" customFormat="1">
      <c r="A256" s="15"/>
      <c r="B256" s="256"/>
      <c r="C256" s="257"/>
      <c r="D256" s="235" t="s">
        <v>155</v>
      </c>
      <c r="E256" s="258" t="s">
        <v>19</v>
      </c>
      <c r="F256" s="259" t="s">
        <v>194</v>
      </c>
      <c r="G256" s="257"/>
      <c r="H256" s="258" t="s">
        <v>19</v>
      </c>
      <c r="I256" s="260"/>
      <c r="J256" s="257"/>
      <c r="K256" s="257"/>
      <c r="L256" s="261"/>
      <c r="M256" s="262"/>
      <c r="N256" s="263"/>
      <c r="O256" s="263"/>
      <c r="P256" s="263"/>
      <c r="Q256" s="263"/>
      <c r="R256" s="263"/>
      <c r="S256" s="263"/>
      <c r="T256" s="264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5" t="s">
        <v>155</v>
      </c>
      <c r="AU256" s="265" t="s">
        <v>142</v>
      </c>
      <c r="AV256" s="15" t="s">
        <v>83</v>
      </c>
      <c r="AW256" s="15" t="s">
        <v>35</v>
      </c>
      <c r="AX256" s="15" t="s">
        <v>75</v>
      </c>
      <c r="AY256" s="265" t="s">
        <v>141</v>
      </c>
    </row>
    <row r="257" s="15" customFormat="1">
      <c r="A257" s="15"/>
      <c r="B257" s="256"/>
      <c r="C257" s="257"/>
      <c r="D257" s="235" t="s">
        <v>155</v>
      </c>
      <c r="E257" s="258" t="s">
        <v>19</v>
      </c>
      <c r="F257" s="259" t="s">
        <v>195</v>
      </c>
      <c r="G257" s="257"/>
      <c r="H257" s="258" t="s">
        <v>19</v>
      </c>
      <c r="I257" s="260"/>
      <c r="J257" s="257"/>
      <c r="K257" s="257"/>
      <c r="L257" s="261"/>
      <c r="M257" s="262"/>
      <c r="N257" s="263"/>
      <c r="O257" s="263"/>
      <c r="P257" s="263"/>
      <c r="Q257" s="263"/>
      <c r="R257" s="263"/>
      <c r="S257" s="263"/>
      <c r="T257" s="26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5" t="s">
        <v>155</v>
      </c>
      <c r="AU257" s="265" t="s">
        <v>142</v>
      </c>
      <c r="AV257" s="15" t="s">
        <v>83</v>
      </c>
      <c r="AW257" s="15" t="s">
        <v>35</v>
      </c>
      <c r="AX257" s="15" t="s">
        <v>75</v>
      </c>
      <c r="AY257" s="265" t="s">
        <v>141</v>
      </c>
    </row>
    <row r="258" s="13" customFormat="1">
      <c r="A258" s="13"/>
      <c r="B258" s="233"/>
      <c r="C258" s="234"/>
      <c r="D258" s="235" t="s">
        <v>155</v>
      </c>
      <c r="E258" s="236" t="s">
        <v>19</v>
      </c>
      <c r="F258" s="237" t="s">
        <v>267</v>
      </c>
      <c r="G258" s="234"/>
      <c r="H258" s="238">
        <v>49.719999999999999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155</v>
      </c>
      <c r="AU258" s="244" t="s">
        <v>142</v>
      </c>
      <c r="AV258" s="13" t="s">
        <v>94</v>
      </c>
      <c r="AW258" s="13" t="s">
        <v>35</v>
      </c>
      <c r="AX258" s="13" t="s">
        <v>75</v>
      </c>
      <c r="AY258" s="244" t="s">
        <v>141</v>
      </c>
    </row>
    <row r="259" s="15" customFormat="1">
      <c r="A259" s="15"/>
      <c r="B259" s="256"/>
      <c r="C259" s="257"/>
      <c r="D259" s="235" t="s">
        <v>155</v>
      </c>
      <c r="E259" s="258" t="s">
        <v>19</v>
      </c>
      <c r="F259" s="259" t="s">
        <v>197</v>
      </c>
      <c r="G259" s="257"/>
      <c r="H259" s="258" t="s">
        <v>19</v>
      </c>
      <c r="I259" s="260"/>
      <c r="J259" s="257"/>
      <c r="K259" s="257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155</v>
      </c>
      <c r="AU259" s="265" t="s">
        <v>142</v>
      </c>
      <c r="AV259" s="15" t="s">
        <v>83</v>
      </c>
      <c r="AW259" s="15" t="s">
        <v>35</v>
      </c>
      <c r="AX259" s="15" t="s">
        <v>75</v>
      </c>
      <c r="AY259" s="265" t="s">
        <v>141</v>
      </c>
    </row>
    <row r="260" s="13" customFormat="1">
      <c r="A260" s="13"/>
      <c r="B260" s="233"/>
      <c r="C260" s="234"/>
      <c r="D260" s="235" t="s">
        <v>155</v>
      </c>
      <c r="E260" s="236" t="s">
        <v>19</v>
      </c>
      <c r="F260" s="237" t="s">
        <v>268</v>
      </c>
      <c r="G260" s="234"/>
      <c r="H260" s="238">
        <v>20.899999999999999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155</v>
      </c>
      <c r="AU260" s="244" t="s">
        <v>142</v>
      </c>
      <c r="AV260" s="13" t="s">
        <v>94</v>
      </c>
      <c r="AW260" s="13" t="s">
        <v>35</v>
      </c>
      <c r="AX260" s="13" t="s">
        <v>75</v>
      </c>
      <c r="AY260" s="244" t="s">
        <v>141</v>
      </c>
    </row>
    <row r="261" s="15" customFormat="1">
      <c r="A261" s="15"/>
      <c r="B261" s="256"/>
      <c r="C261" s="257"/>
      <c r="D261" s="235" t="s">
        <v>155</v>
      </c>
      <c r="E261" s="258" t="s">
        <v>19</v>
      </c>
      <c r="F261" s="259" t="s">
        <v>199</v>
      </c>
      <c r="G261" s="257"/>
      <c r="H261" s="258" t="s">
        <v>19</v>
      </c>
      <c r="I261" s="260"/>
      <c r="J261" s="257"/>
      <c r="K261" s="257"/>
      <c r="L261" s="261"/>
      <c r="M261" s="262"/>
      <c r="N261" s="263"/>
      <c r="O261" s="263"/>
      <c r="P261" s="263"/>
      <c r="Q261" s="263"/>
      <c r="R261" s="263"/>
      <c r="S261" s="263"/>
      <c r="T261" s="264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5" t="s">
        <v>155</v>
      </c>
      <c r="AU261" s="265" t="s">
        <v>142</v>
      </c>
      <c r="AV261" s="15" t="s">
        <v>83</v>
      </c>
      <c r="AW261" s="15" t="s">
        <v>35</v>
      </c>
      <c r="AX261" s="15" t="s">
        <v>75</v>
      </c>
      <c r="AY261" s="265" t="s">
        <v>141</v>
      </c>
    </row>
    <row r="262" s="13" customFormat="1">
      <c r="A262" s="13"/>
      <c r="B262" s="233"/>
      <c r="C262" s="234"/>
      <c r="D262" s="235" t="s">
        <v>155</v>
      </c>
      <c r="E262" s="236" t="s">
        <v>19</v>
      </c>
      <c r="F262" s="237" t="s">
        <v>269</v>
      </c>
      <c r="G262" s="234"/>
      <c r="H262" s="238">
        <v>8.5999999999999996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155</v>
      </c>
      <c r="AU262" s="244" t="s">
        <v>142</v>
      </c>
      <c r="AV262" s="13" t="s">
        <v>94</v>
      </c>
      <c r="AW262" s="13" t="s">
        <v>35</v>
      </c>
      <c r="AX262" s="13" t="s">
        <v>75</v>
      </c>
      <c r="AY262" s="244" t="s">
        <v>141</v>
      </c>
    </row>
    <row r="263" s="16" customFormat="1">
      <c r="A263" s="16"/>
      <c r="B263" s="266"/>
      <c r="C263" s="267"/>
      <c r="D263" s="235" t="s">
        <v>155</v>
      </c>
      <c r="E263" s="268" t="s">
        <v>19</v>
      </c>
      <c r="F263" s="269" t="s">
        <v>190</v>
      </c>
      <c r="G263" s="267"/>
      <c r="H263" s="270">
        <v>79.219999999999999</v>
      </c>
      <c r="I263" s="271"/>
      <c r="J263" s="267"/>
      <c r="K263" s="267"/>
      <c r="L263" s="272"/>
      <c r="M263" s="273"/>
      <c r="N263" s="274"/>
      <c r="O263" s="274"/>
      <c r="P263" s="274"/>
      <c r="Q263" s="274"/>
      <c r="R263" s="274"/>
      <c r="S263" s="274"/>
      <c r="T263" s="275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T263" s="276" t="s">
        <v>155</v>
      </c>
      <c r="AU263" s="276" t="s">
        <v>142</v>
      </c>
      <c r="AV263" s="16" t="s">
        <v>142</v>
      </c>
      <c r="AW263" s="16" t="s">
        <v>35</v>
      </c>
      <c r="AX263" s="16" t="s">
        <v>75</v>
      </c>
      <c r="AY263" s="276" t="s">
        <v>141</v>
      </c>
    </row>
    <row r="264" s="15" customFormat="1">
      <c r="A264" s="15"/>
      <c r="B264" s="256"/>
      <c r="C264" s="257"/>
      <c r="D264" s="235" t="s">
        <v>155</v>
      </c>
      <c r="E264" s="258" t="s">
        <v>19</v>
      </c>
      <c r="F264" s="259" t="s">
        <v>201</v>
      </c>
      <c r="G264" s="257"/>
      <c r="H264" s="258" t="s">
        <v>19</v>
      </c>
      <c r="I264" s="260"/>
      <c r="J264" s="257"/>
      <c r="K264" s="257"/>
      <c r="L264" s="261"/>
      <c r="M264" s="262"/>
      <c r="N264" s="263"/>
      <c r="O264" s="263"/>
      <c r="P264" s="263"/>
      <c r="Q264" s="263"/>
      <c r="R264" s="263"/>
      <c r="S264" s="263"/>
      <c r="T264" s="264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65" t="s">
        <v>155</v>
      </c>
      <c r="AU264" s="265" t="s">
        <v>142</v>
      </c>
      <c r="AV264" s="15" t="s">
        <v>83</v>
      </c>
      <c r="AW264" s="15" t="s">
        <v>35</v>
      </c>
      <c r="AX264" s="15" t="s">
        <v>75</v>
      </c>
      <c r="AY264" s="265" t="s">
        <v>141</v>
      </c>
    </row>
    <row r="265" s="15" customFormat="1">
      <c r="A265" s="15"/>
      <c r="B265" s="256"/>
      <c r="C265" s="257"/>
      <c r="D265" s="235" t="s">
        <v>155</v>
      </c>
      <c r="E265" s="258" t="s">
        <v>19</v>
      </c>
      <c r="F265" s="259" t="s">
        <v>188</v>
      </c>
      <c r="G265" s="257"/>
      <c r="H265" s="258" t="s">
        <v>19</v>
      </c>
      <c r="I265" s="260"/>
      <c r="J265" s="257"/>
      <c r="K265" s="257"/>
      <c r="L265" s="261"/>
      <c r="M265" s="262"/>
      <c r="N265" s="263"/>
      <c r="O265" s="263"/>
      <c r="P265" s="263"/>
      <c r="Q265" s="263"/>
      <c r="R265" s="263"/>
      <c r="S265" s="263"/>
      <c r="T265" s="26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5" t="s">
        <v>155</v>
      </c>
      <c r="AU265" s="265" t="s">
        <v>142</v>
      </c>
      <c r="AV265" s="15" t="s">
        <v>83</v>
      </c>
      <c r="AW265" s="15" t="s">
        <v>35</v>
      </c>
      <c r="AX265" s="15" t="s">
        <v>75</v>
      </c>
      <c r="AY265" s="265" t="s">
        <v>141</v>
      </c>
    </row>
    <row r="266" s="13" customFormat="1">
      <c r="A266" s="13"/>
      <c r="B266" s="233"/>
      <c r="C266" s="234"/>
      <c r="D266" s="235" t="s">
        <v>155</v>
      </c>
      <c r="E266" s="236" t="s">
        <v>19</v>
      </c>
      <c r="F266" s="237" t="s">
        <v>270</v>
      </c>
      <c r="G266" s="234"/>
      <c r="H266" s="238">
        <v>6.4900000000000002</v>
      </c>
      <c r="I266" s="239"/>
      <c r="J266" s="234"/>
      <c r="K266" s="234"/>
      <c r="L266" s="240"/>
      <c r="M266" s="241"/>
      <c r="N266" s="242"/>
      <c r="O266" s="242"/>
      <c r="P266" s="242"/>
      <c r="Q266" s="242"/>
      <c r="R266" s="242"/>
      <c r="S266" s="242"/>
      <c r="T266" s="24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4" t="s">
        <v>155</v>
      </c>
      <c r="AU266" s="244" t="s">
        <v>142</v>
      </c>
      <c r="AV266" s="13" t="s">
        <v>94</v>
      </c>
      <c r="AW266" s="13" t="s">
        <v>35</v>
      </c>
      <c r="AX266" s="13" t="s">
        <v>75</v>
      </c>
      <c r="AY266" s="244" t="s">
        <v>141</v>
      </c>
    </row>
    <row r="267" s="15" customFormat="1">
      <c r="A267" s="15"/>
      <c r="B267" s="256"/>
      <c r="C267" s="257"/>
      <c r="D267" s="235" t="s">
        <v>155</v>
      </c>
      <c r="E267" s="258" t="s">
        <v>19</v>
      </c>
      <c r="F267" s="259" t="s">
        <v>202</v>
      </c>
      <c r="G267" s="257"/>
      <c r="H267" s="258" t="s">
        <v>19</v>
      </c>
      <c r="I267" s="260"/>
      <c r="J267" s="257"/>
      <c r="K267" s="257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155</v>
      </c>
      <c r="AU267" s="265" t="s">
        <v>142</v>
      </c>
      <c r="AV267" s="15" t="s">
        <v>83</v>
      </c>
      <c r="AW267" s="15" t="s">
        <v>35</v>
      </c>
      <c r="AX267" s="15" t="s">
        <v>75</v>
      </c>
      <c r="AY267" s="265" t="s">
        <v>141</v>
      </c>
    </row>
    <row r="268" s="13" customFormat="1">
      <c r="A268" s="13"/>
      <c r="B268" s="233"/>
      <c r="C268" s="234"/>
      <c r="D268" s="235" t="s">
        <v>155</v>
      </c>
      <c r="E268" s="236" t="s">
        <v>19</v>
      </c>
      <c r="F268" s="237" t="s">
        <v>271</v>
      </c>
      <c r="G268" s="234"/>
      <c r="H268" s="238">
        <v>8.0700000000000003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155</v>
      </c>
      <c r="AU268" s="244" t="s">
        <v>142</v>
      </c>
      <c r="AV268" s="13" t="s">
        <v>94</v>
      </c>
      <c r="AW268" s="13" t="s">
        <v>35</v>
      </c>
      <c r="AX268" s="13" t="s">
        <v>75</v>
      </c>
      <c r="AY268" s="244" t="s">
        <v>141</v>
      </c>
    </row>
    <row r="269" s="15" customFormat="1">
      <c r="A269" s="15"/>
      <c r="B269" s="256"/>
      <c r="C269" s="257"/>
      <c r="D269" s="235" t="s">
        <v>155</v>
      </c>
      <c r="E269" s="258" t="s">
        <v>19</v>
      </c>
      <c r="F269" s="259" t="s">
        <v>204</v>
      </c>
      <c r="G269" s="257"/>
      <c r="H269" s="258" t="s">
        <v>19</v>
      </c>
      <c r="I269" s="260"/>
      <c r="J269" s="257"/>
      <c r="K269" s="257"/>
      <c r="L269" s="261"/>
      <c r="M269" s="262"/>
      <c r="N269" s="263"/>
      <c r="O269" s="263"/>
      <c r="P269" s="263"/>
      <c r="Q269" s="263"/>
      <c r="R269" s="263"/>
      <c r="S269" s="263"/>
      <c r="T269" s="26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5" t="s">
        <v>155</v>
      </c>
      <c r="AU269" s="265" t="s">
        <v>142</v>
      </c>
      <c r="AV269" s="15" t="s">
        <v>83</v>
      </c>
      <c r="AW269" s="15" t="s">
        <v>35</v>
      </c>
      <c r="AX269" s="15" t="s">
        <v>75</v>
      </c>
      <c r="AY269" s="265" t="s">
        <v>141</v>
      </c>
    </row>
    <row r="270" s="13" customFormat="1">
      <c r="A270" s="13"/>
      <c r="B270" s="233"/>
      <c r="C270" s="234"/>
      <c r="D270" s="235" t="s">
        <v>155</v>
      </c>
      <c r="E270" s="236" t="s">
        <v>19</v>
      </c>
      <c r="F270" s="237" t="s">
        <v>272</v>
      </c>
      <c r="G270" s="234"/>
      <c r="H270" s="238">
        <v>4.9500000000000002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155</v>
      </c>
      <c r="AU270" s="244" t="s">
        <v>142</v>
      </c>
      <c r="AV270" s="13" t="s">
        <v>94</v>
      </c>
      <c r="AW270" s="13" t="s">
        <v>35</v>
      </c>
      <c r="AX270" s="13" t="s">
        <v>75</v>
      </c>
      <c r="AY270" s="244" t="s">
        <v>141</v>
      </c>
    </row>
    <row r="271" s="15" customFormat="1">
      <c r="A271" s="15"/>
      <c r="B271" s="256"/>
      <c r="C271" s="257"/>
      <c r="D271" s="235" t="s">
        <v>155</v>
      </c>
      <c r="E271" s="258" t="s">
        <v>19</v>
      </c>
      <c r="F271" s="259" t="s">
        <v>206</v>
      </c>
      <c r="G271" s="257"/>
      <c r="H271" s="258" t="s">
        <v>19</v>
      </c>
      <c r="I271" s="260"/>
      <c r="J271" s="257"/>
      <c r="K271" s="257"/>
      <c r="L271" s="261"/>
      <c r="M271" s="262"/>
      <c r="N271" s="263"/>
      <c r="O271" s="263"/>
      <c r="P271" s="263"/>
      <c r="Q271" s="263"/>
      <c r="R271" s="263"/>
      <c r="S271" s="263"/>
      <c r="T271" s="264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65" t="s">
        <v>155</v>
      </c>
      <c r="AU271" s="265" t="s">
        <v>142</v>
      </c>
      <c r="AV271" s="15" t="s">
        <v>83</v>
      </c>
      <c r="AW271" s="15" t="s">
        <v>35</v>
      </c>
      <c r="AX271" s="15" t="s">
        <v>75</v>
      </c>
      <c r="AY271" s="265" t="s">
        <v>141</v>
      </c>
    </row>
    <row r="272" s="13" customFormat="1">
      <c r="A272" s="13"/>
      <c r="B272" s="233"/>
      <c r="C272" s="234"/>
      <c r="D272" s="235" t="s">
        <v>155</v>
      </c>
      <c r="E272" s="236" t="s">
        <v>19</v>
      </c>
      <c r="F272" s="237" t="s">
        <v>273</v>
      </c>
      <c r="G272" s="234"/>
      <c r="H272" s="238">
        <v>3.9500000000000002</v>
      </c>
      <c r="I272" s="239"/>
      <c r="J272" s="234"/>
      <c r="K272" s="234"/>
      <c r="L272" s="240"/>
      <c r="M272" s="241"/>
      <c r="N272" s="242"/>
      <c r="O272" s="242"/>
      <c r="P272" s="242"/>
      <c r="Q272" s="242"/>
      <c r="R272" s="242"/>
      <c r="S272" s="242"/>
      <c r="T272" s="24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4" t="s">
        <v>155</v>
      </c>
      <c r="AU272" s="244" t="s">
        <v>142</v>
      </c>
      <c r="AV272" s="13" t="s">
        <v>94</v>
      </c>
      <c r="AW272" s="13" t="s">
        <v>35</v>
      </c>
      <c r="AX272" s="13" t="s">
        <v>75</v>
      </c>
      <c r="AY272" s="244" t="s">
        <v>141</v>
      </c>
    </row>
    <row r="273" s="15" customFormat="1">
      <c r="A273" s="15"/>
      <c r="B273" s="256"/>
      <c r="C273" s="257"/>
      <c r="D273" s="235" t="s">
        <v>155</v>
      </c>
      <c r="E273" s="258" t="s">
        <v>19</v>
      </c>
      <c r="F273" s="259" t="s">
        <v>208</v>
      </c>
      <c r="G273" s="257"/>
      <c r="H273" s="258" t="s">
        <v>19</v>
      </c>
      <c r="I273" s="260"/>
      <c r="J273" s="257"/>
      <c r="K273" s="257"/>
      <c r="L273" s="261"/>
      <c r="M273" s="262"/>
      <c r="N273" s="263"/>
      <c r="O273" s="263"/>
      <c r="P273" s="263"/>
      <c r="Q273" s="263"/>
      <c r="R273" s="263"/>
      <c r="S273" s="263"/>
      <c r="T273" s="264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65" t="s">
        <v>155</v>
      </c>
      <c r="AU273" s="265" t="s">
        <v>142</v>
      </c>
      <c r="AV273" s="15" t="s">
        <v>83</v>
      </c>
      <c r="AW273" s="15" t="s">
        <v>35</v>
      </c>
      <c r="AX273" s="15" t="s">
        <v>75</v>
      </c>
      <c r="AY273" s="265" t="s">
        <v>141</v>
      </c>
    </row>
    <row r="274" s="13" customFormat="1">
      <c r="A274" s="13"/>
      <c r="B274" s="233"/>
      <c r="C274" s="234"/>
      <c r="D274" s="235" t="s">
        <v>155</v>
      </c>
      <c r="E274" s="236" t="s">
        <v>19</v>
      </c>
      <c r="F274" s="237" t="s">
        <v>274</v>
      </c>
      <c r="G274" s="234"/>
      <c r="H274" s="238">
        <v>19.66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155</v>
      </c>
      <c r="AU274" s="244" t="s">
        <v>142</v>
      </c>
      <c r="AV274" s="13" t="s">
        <v>94</v>
      </c>
      <c r="AW274" s="13" t="s">
        <v>35</v>
      </c>
      <c r="AX274" s="13" t="s">
        <v>75</v>
      </c>
      <c r="AY274" s="244" t="s">
        <v>141</v>
      </c>
    </row>
    <row r="275" s="15" customFormat="1">
      <c r="A275" s="15"/>
      <c r="B275" s="256"/>
      <c r="C275" s="257"/>
      <c r="D275" s="235" t="s">
        <v>155</v>
      </c>
      <c r="E275" s="258" t="s">
        <v>19</v>
      </c>
      <c r="F275" s="259" t="s">
        <v>210</v>
      </c>
      <c r="G275" s="257"/>
      <c r="H275" s="258" t="s">
        <v>19</v>
      </c>
      <c r="I275" s="260"/>
      <c r="J275" s="257"/>
      <c r="K275" s="257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155</v>
      </c>
      <c r="AU275" s="265" t="s">
        <v>142</v>
      </c>
      <c r="AV275" s="15" t="s">
        <v>83</v>
      </c>
      <c r="AW275" s="15" t="s">
        <v>35</v>
      </c>
      <c r="AX275" s="15" t="s">
        <v>75</v>
      </c>
      <c r="AY275" s="265" t="s">
        <v>141</v>
      </c>
    </row>
    <row r="276" s="13" customFormat="1">
      <c r="A276" s="13"/>
      <c r="B276" s="233"/>
      <c r="C276" s="234"/>
      <c r="D276" s="235" t="s">
        <v>155</v>
      </c>
      <c r="E276" s="236" t="s">
        <v>19</v>
      </c>
      <c r="F276" s="237" t="s">
        <v>275</v>
      </c>
      <c r="G276" s="234"/>
      <c r="H276" s="238">
        <v>1.01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155</v>
      </c>
      <c r="AU276" s="244" t="s">
        <v>142</v>
      </c>
      <c r="AV276" s="13" t="s">
        <v>94</v>
      </c>
      <c r="AW276" s="13" t="s">
        <v>35</v>
      </c>
      <c r="AX276" s="13" t="s">
        <v>75</v>
      </c>
      <c r="AY276" s="244" t="s">
        <v>141</v>
      </c>
    </row>
    <row r="277" s="15" customFormat="1">
      <c r="A277" s="15"/>
      <c r="B277" s="256"/>
      <c r="C277" s="257"/>
      <c r="D277" s="235" t="s">
        <v>155</v>
      </c>
      <c r="E277" s="258" t="s">
        <v>19</v>
      </c>
      <c r="F277" s="259" t="s">
        <v>212</v>
      </c>
      <c r="G277" s="257"/>
      <c r="H277" s="258" t="s">
        <v>19</v>
      </c>
      <c r="I277" s="260"/>
      <c r="J277" s="257"/>
      <c r="K277" s="257"/>
      <c r="L277" s="261"/>
      <c r="M277" s="262"/>
      <c r="N277" s="263"/>
      <c r="O277" s="263"/>
      <c r="P277" s="263"/>
      <c r="Q277" s="263"/>
      <c r="R277" s="263"/>
      <c r="S277" s="263"/>
      <c r="T277" s="264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65" t="s">
        <v>155</v>
      </c>
      <c r="AU277" s="265" t="s">
        <v>142</v>
      </c>
      <c r="AV277" s="15" t="s">
        <v>83</v>
      </c>
      <c r="AW277" s="15" t="s">
        <v>35</v>
      </c>
      <c r="AX277" s="15" t="s">
        <v>75</v>
      </c>
      <c r="AY277" s="265" t="s">
        <v>141</v>
      </c>
    </row>
    <row r="278" s="13" customFormat="1">
      <c r="A278" s="13"/>
      <c r="B278" s="233"/>
      <c r="C278" s="234"/>
      <c r="D278" s="235" t="s">
        <v>155</v>
      </c>
      <c r="E278" s="236" t="s">
        <v>19</v>
      </c>
      <c r="F278" s="237" t="s">
        <v>275</v>
      </c>
      <c r="G278" s="234"/>
      <c r="H278" s="238">
        <v>1.01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155</v>
      </c>
      <c r="AU278" s="244" t="s">
        <v>142</v>
      </c>
      <c r="AV278" s="13" t="s">
        <v>94</v>
      </c>
      <c r="AW278" s="13" t="s">
        <v>35</v>
      </c>
      <c r="AX278" s="13" t="s">
        <v>75</v>
      </c>
      <c r="AY278" s="244" t="s">
        <v>141</v>
      </c>
    </row>
    <row r="279" s="15" customFormat="1">
      <c r="A279" s="15"/>
      <c r="B279" s="256"/>
      <c r="C279" s="257"/>
      <c r="D279" s="235" t="s">
        <v>155</v>
      </c>
      <c r="E279" s="258" t="s">
        <v>19</v>
      </c>
      <c r="F279" s="259" t="s">
        <v>213</v>
      </c>
      <c r="G279" s="257"/>
      <c r="H279" s="258" t="s">
        <v>19</v>
      </c>
      <c r="I279" s="260"/>
      <c r="J279" s="257"/>
      <c r="K279" s="257"/>
      <c r="L279" s="261"/>
      <c r="M279" s="262"/>
      <c r="N279" s="263"/>
      <c r="O279" s="263"/>
      <c r="P279" s="263"/>
      <c r="Q279" s="263"/>
      <c r="R279" s="263"/>
      <c r="S279" s="263"/>
      <c r="T279" s="26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65" t="s">
        <v>155</v>
      </c>
      <c r="AU279" s="265" t="s">
        <v>142</v>
      </c>
      <c r="AV279" s="15" t="s">
        <v>83</v>
      </c>
      <c r="AW279" s="15" t="s">
        <v>35</v>
      </c>
      <c r="AX279" s="15" t="s">
        <v>75</v>
      </c>
      <c r="AY279" s="265" t="s">
        <v>141</v>
      </c>
    </row>
    <row r="280" s="13" customFormat="1">
      <c r="A280" s="13"/>
      <c r="B280" s="233"/>
      <c r="C280" s="234"/>
      <c r="D280" s="235" t="s">
        <v>155</v>
      </c>
      <c r="E280" s="236" t="s">
        <v>19</v>
      </c>
      <c r="F280" s="237" t="s">
        <v>276</v>
      </c>
      <c r="G280" s="234"/>
      <c r="H280" s="238">
        <v>28.879999999999999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155</v>
      </c>
      <c r="AU280" s="244" t="s">
        <v>142</v>
      </c>
      <c r="AV280" s="13" t="s">
        <v>94</v>
      </c>
      <c r="AW280" s="13" t="s">
        <v>35</v>
      </c>
      <c r="AX280" s="13" t="s">
        <v>75</v>
      </c>
      <c r="AY280" s="244" t="s">
        <v>141</v>
      </c>
    </row>
    <row r="281" s="15" customFormat="1">
      <c r="A281" s="15"/>
      <c r="B281" s="256"/>
      <c r="C281" s="257"/>
      <c r="D281" s="235" t="s">
        <v>155</v>
      </c>
      <c r="E281" s="258" t="s">
        <v>19</v>
      </c>
      <c r="F281" s="259" t="s">
        <v>215</v>
      </c>
      <c r="G281" s="257"/>
      <c r="H281" s="258" t="s">
        <v>19</v>
      </c>
      <c r="I281" s="260"/>
      <c r="J281" s="257"/>
      <c r="K281" s="257"/>
      <c r="L281" s="261"/>
      <c r="M281" s="262"/>
      <c r="N281" s="263"/>
      <c r="O281" s="263"/>
      <c r="P281" s="263"/>
      <c r="Q281" s="263"/>
      <c r="R281" s="263"/>
      <c r="S281" s="263"/>
      <c r="T281" s="264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5" t="s">
        <v>155</v>
      </c>
      <c r="AU281" s="265" t="s">
        <v>142</v>
      </c>
      <c r="AV281" s="15" t="s">
        <v>83</v>
      </c>
      <c r="AW281" s="15" t="s">
        <v>35</v>
      </c>
      <c r="AX281" s="15" t="s">
        <v>75</v>
      </c>
      <c r="AY281" s="265" t="s">
        <v>141</v>
      </c>
    </row>
    <row r="282" s="13" customFormat="1">
      <c r="A282" s="13"/>
      <c r="B282" s="233"/>
      <c r="C282" s="234"/>
      <c r="D282" s="235" t="s">
        <v>155</v>
      </c>
      <c r="E282" s="236" t="s">
        <v>19</v>
      </c>
      <c r="F282" s="237" t="s">
        <v>277</v>
      </c>
      <c r="G282" s="234"/>
      <c r="H282" s="238">
        <v>19.75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155</v>
      </c>
      <c r="AU282" s="244" t="s">
        <v>142</v>
      </c>
      <c r="AV282" s="13" t="s">
        <v>94</v>
      </c>
      <c r="AW282" s="13" t="s">
        <v>35</v>
      </c>
      <c r="AX282" s="13" t="s">
        <v>75</v>
      </c>
      <c r="AY282" s="244" t="s">
        <v>141</v>
      </c>
    </row>
    <row r="283" s="16" customFormat="1">
      <c r="A283" s="16"/>
      <c r="B283" s="266"/>
      <c r="C283" s="267"/>
      <c r="D283" s="235" t="s">
        <v>155</v>
      </c>
      <c r="E283" s="268" t="s">
        <v>19</v>
      </c>
      <c r="F283" s="269" t="s">
        <v>190</v>
      </c>
      <c r="G283" s="267"/>
      <c r="H283" s="270">
        <v>93.769999999999996</v>
      </c>
      <c r="I283" s="271"/>
      <c r="J283" s="267"/>
      <c r="K283" s="267"/>
      <c r="L283" s="272"/>
      <c r="M283" s="273"/>
      <c r="N283" s="274"/>
      <c r="O283" s="274"/>
      <c r="P283" s="274"/>
      <c r="Q283" s="274"/>
      <c r="R283" s="274"/>
      <c r="S283" s="274"/>
      <c r="T283" s="275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T283" s="276" t="s">
        <v>155</v>
      </c>
      <c r="AU283" s="276" t="s">
        <v>142</v>
      </c>
      <c r="AV283" s="16" t="s">
        <v>142</v>
      </c>
      <c r="AW283" s="16" t="s">
        <v>35</v>
      </c>
      <c r="AX283" s="16" t="s">
        <v>75</v>
      </c>
      <c r="AY283" s="276" t="s">
        <v>141</v>
      </c>
    </row>
    <row r="284" s="14" customFormat="1">
      <c r="A284" s="14"/>
      <c r="B284" s="245"/>
      <c r="C284" s="246"/>
      <c r="D284" s="235" t="s">
        <v>155</v>
      </c>
      <c r="E284" s="247" t="s">
        <v>19</v>
      </c>
      <c r="F284" s="248" t="s">
        <v>157</v>
      </c>
      <c r="G284" s="246"/>
      <c r="H284" s="249">
        <v>193.47999999999996</v>
      </c>
      <c r="I284" s="250"/>
      <c r="J284" s="246"/>
      <c r="K284" s="246"/>
      <c r="L284" s="251"/>
      <c r="M284" s="252"/>
      <c r="N284" s="253"/>
      <c r="O284" s="253"/>
      <c r="P284" s="253"/>
      <c r="Q284" s="253"/>
      <c r="R284" s="253"/>
      <c r="S284" s="253"/>
      <c r="T284" s="25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5" t="s">
        <v>155</v>
      </c>
      <c r="AU284" s="255" t="s">
        <v>142</v>
      </c>
      <c r="AV284" s="14" t="s">
        <v>151</v>
      </c>
      <c r="AW284" s="14" t="s">
        <v>35</v>
      </c>
      <c r="AX284" s="14" t="s">
        <v>83</v>
      </c>
      <c r="AY284" s="255" t="s">
        <v>141</v>
      </c>
    </row>
    <row r="285" s="2" customFormat="1" ht="24.15" customHeight="1">
      <c r="A285" s="41"/>
      <c r="B285" s="42"/>
      <c r="C285" s="215" t="s">
        <v>172</v>
      </c>
      <c r="D285" s="215" t="s">
        <v>146</v>
      </c>
      <c r="E285" s="216" t="s">
        <v>278</v>
      </c>
      <c r="F285" s="217" t="s">
        <v>279</v>
      </c>
      <c r="G285" s="218" t="s">
        <v>259</v>
      </c>
      <c r="H285" s="219">
        <v>68.290000000000006</v>
      </c>
      <c r="I285" s="220"/>
      <c r="J285" s="221">
        <f>ROUND(I285*H285,2)</f>
        <v>0</v>
      </c>
      <c r="K285" s="217" t="s">
        <v>150</v>
      </c>
      <c r="L285" s="47"/>
      <c r="M285" s="222" t="s">
        <v>19</v>
      </c>
      <c r="N285" s="223" t="s">
        <v>47</v>
      </c>
      <c r="O285" s="87"/>
      <c r="P285" s="224">
        <f>O285*H285</f>
        <v>0</v>
      </c>
      <c r="Q285" s="224">
        <v>0</v>
      </c>
      <c r="R285" s="224">
        <f>Q285*H285</f>
        <v>0</v>
      </c>
      <c r="S285" s="224">
        <v>0.015740000000000001</v>
      </c>
      <c r="T285" s="225">
        <f>S285*H285</f>
        <v>1.0748846000000001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26" t="s">
        <v>260</v>
      </c>
      <c r="AT285" s="226" t="s">
        <v>146</v>
      </c>
      <c r="AU285" s="226" t="s">
        <v>142</v>
      </c>
      <c r="AY285" s="20" t="s">
        <v>141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0" t="s">
        <v>94</v>
      </c>
      <c r="BK285" s="227">
        <f>ROUND(I285*H285,2)</f>
        <v>0</v>
      </c>
      <c r="BL285" s="20" t="s">
        <v>260</v>
      </c>
      <c r="BM285" s="226" t="s">
        <v>280</v>
      </c>
    </row>
    <row r="286" s="2" customFormat="1">
      <c r="A286" s="41"/>
      <c r="B286" s="42"/>
      <c r="C286" s="43"/>
      <c r="D286" s="228" t="s">
        <v>153</v>
      </c>
      <c r="E286" s="43"/>
      <c r="F286" s="229" t="s">
        <v>281</v>
      </c>
      <c r="G286" s="43"/>
      <c r="H286" s="43"/>
      <c r="I286" s="230"/>
      <c r="J286" s="43"/>
      <c r="K286" s="43"/>
      <c r="L286" s="47"/>
      <c r="M286" s="231"/>
      <c r="N286" s="232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153</v>
      </c>
      <c r="AU286" s="20" t="s">
        <v>142</v>
      </c>
    </row>
    <row r="287" s="15" customFormat="1">
      <c r="A287" s="15"/>
      <c r="B287" s="256"/>
      <c r="C287" s="257"/>
      <c r="D287" s="235" t="s">
        <v>155</v>
      </c>
      <c r="E287" s="258" t="s">
        <v>19</v>
      </c>
      <c r="F287" s="259" t="s">
        <v>180</v>
      </c>
      <c r="G287" s="257"/>
      <c r="H287" s="258" t="s">
        <v>19</v>
      </c>
      <c r="I287" s="260"/>
      <c r="J287" s="257"/>
      <c r="K287" s="257"/>
      <c r="L287" s="261"/>
      <c r="M287" s="262"/>
      <c r="N287" s="263"/>
      <c r="O287" s="263"/>
      <c r="P287" s="263"/>
      <c r="Q287" s="263"/>
      <c r="R287" s="263"/>
      <c r="S287" s="263"/>
      <c r="T287" s="264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5" t="s">
        <v>155</v>
      </c>
      <c r="AU287" s="265" t="s">
        <v>142</v>
      </c>
      <c r="AV287" s="15" t="s">
        <v>83</v>
      </c>
      <c r="AW287" s="15" t="s">
        <v>35</v>
      </c>
      <c r="AX287" s="15" t="s">
        <v>75</v>
      </c>
      <c r="AY287" s="265" t="s">
        <v>141</v>
      </c>
    </row>
    <row r="288" s="15" customFormat="1">
      <c r="A288" s="15"/>
      <c r="B288" s="256"/>
      <c r="C288" s="257"/>
      <c r="D288" s="235" t="s">
        <v>155</v>
      </c>
      <c r="E288" s="258" t="s">
        <v>19</v>
      </c>
      <c r="F288" s="259" t="s">
        <v>282</v>
      </c>
      <c r="G288" s="257"/>
      <c r="H288" s="258" t="s">
        <v>19</v>
      </c>
      <c r="I288" s="260"/>
      <c r="J288" s="257"/>
      <c r="K288" s="257"/>
      <c r="L288" s="261"/>
      <c r="M288" s="262"/>
      <c r="N288" s="263"/>
      <c r="O288" s="263"/>
      <c r="P288" s="263"/>
      <c r="Q288" s="263"/>
      <c r="R288" s="263"/>
      <c r="S288" s="263"/>
      <c r="T288" s="26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5" t="s">
        <v>155</v>
      </c>
      <c r="AU288" s="265" t="s">
        <v>142</v>
      </c>
      <c r="AV288" s="15" t="s">
        <v>83</v>
      </c>
      <c r="AW288" s="15" t="s">
        <v>35</v>
      </c>
      <c r="AX288" s="15" t="s">
        <v>75</v>
      </c>
      <c r="AY288" s="265" t="s">
        <v>141</v>
      </c>
    </row>
    <row r="289" s="15" customFormat="1">
      <c r="A289" s="15"/>
      <c r="B289" s="256"/>
      <c r="C289" s="257"/>
      <c r="D289" s="235" t="s">
        <v>155</v>
      </c>
      <c r="E289" s="258" t="s">
        <v>19</v>
      </c>
      <c r="F289" s="259" t="s">
        <v>187</v>
      </c>
      <c r="G289" s="257"/>
      <c r="H289" s="258" t="s">
        <v>19</v>
      </c>
      <c r="I289" s="260"/>
      <c r="J289" s="257"/>
      <c r="K289" s="257"/>
      <c r="L289" s="261"/>
      <c r="M289" s="262"/>
      <c r="N289" s="263"/>
      <c r="O289" s="263"/>
      <c r="P289" s="263"/>
      <c r="Q289" s="263"/>
      <c r="R289" s="263"/>
      <c r="S289" s="263"/>
      <c r="T289" s="264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65" t="s">
        <v>155</v>
      </c>
      <c r="AU289" s="265" t="s">
        <v>142</v>
      </c>
      <c r="AV289" s="15" t="s">
        <v>83</v>
      </c>
      <c r="AW289" s="15" t="s">
        <v>35</v>
      </c>
      <c r="AX289" s="15" t="s">
        <v>75</v>
      </c>
      <c r="AY289" s="265" t="s">
        <v>141</v>
      </c>
    </row>
    <row r="290" s="15" customFormat="1">
      <c r="A290" s="15"/>
      <c r="B290" s="256"/>
      <c r="C290" s="257"/>
      <c r="D290" s="235" t="s">
        <v>155</v>
      </c>
      <c r="E290" s="258" t="s">
        <v>19</v>
      </c>
      <c r="F290" s="259" t="s">
        <v>208</v>
      </c>
      <c r="G290" s="257"/>
      <c r="H290" s="258" t="s">
        <v>19</v>
      </c>
      <c r="I290" s="260"/>
      <c r="J290" s="257"/>
      <c r="K290" s="257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155</v>
      </c>
      <c r="AU290" s="265" t="s">
        <v>142</v>
      </c>
      <c r="AV290" s="15" t="s">
        <v>83</v>
      </c>
      <c r="AW290" s="15" t="s">
        <v>35</v>
      </c>
      <c r="AX290" s="15" t="s">
        <v>75</v>
      </c>
      <c r="AY290" s="265" t="s">
        <v>141</v>
      </c>
    </row>
    <row r="291" s="13" customFormat="1">
      <c r="A291" s="13"/>
      <c r="B291" s="233"/>
      <c r="C291" s="234"/>
      <c r="D291" s="235" t="s">
        <v>155</v>
      </c>
      <c r="E291" s="236" t="s">
        <v>19</v>
      </c>
      <c r="F291" s="237" t="s">
        <v>274</v>
      </c>
      <c r="G291" s="234"/>
      <c r="H291" s="238">
        <v>19.66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155</v>
      </c>
      <c r="AU291" s="244" t="s">
        <v>142</v>
      </c>
      <c r="AV291" s="13" t="s">
        <v>94</v>
      </c>
      <c r="AW291" s="13" t="s">
        <v>35</v>
      </c>
      <c r="AX291" s="13" t="s">
        <v>75</v>
      </c>
      <c r="AY291" s="244" t="s">
        <v>141</v>
      </c>
    </row>
    <row r="292" s="15" customFormat="1">
      <c r="A292" s="15"/>
      <c r="B292" s="256"/>
      <c r="C292" s="257"/>
      <c r="D292" s="235" t="s">
        <v>155</v>
      </c>
      <c r="E292" s="258" t="s">
        <v>19</v>
      </c>
      <c r="F292" s="259" t="s">
        <v>213</v>
      </c>
      <c r="G292" s="257"/>
      <c r="H292" s="258" t="s">
        <v>19</v>
      </c>
      <c r="I292" s="260"/>
      <c r="J292" s="257"/>
      <c r="K292" s="257"/>
      <c r="L292" s="261"/>
      <c r="M292" s="262"/>
      <c r="N292" s="263"/>
      <c r="O292" s="263"/>
      <c r="P292" s="263"/>
      <c r="Q292" s="263"/>
      <c r="R292" s="263"/>
      <c r="S292" s="263"/>
      <c r="T292" s="264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5" t="s">
        <v>155</v>
      </c>
      <c r="AU292" s="265" t="s">
        <v>142</v>
      </c>
      <c r="AV292" s="15" t="s">
        <v>83</v>
      </c>
      <c r="AW292" s="15" t="s">
        <v>35</v>
      </c>
      <c r="AX292" s="15" t="s">
        <v>75</v>
      </c>
      <c r="AY292" s="265" t="s">
        <v>141</v>
      </c>
    </row>
    <row r="293" s="13" customFormat="1">
      <c r="A293" s="13"/>
      <c r="B293" s="233"/>
      <c r="C293" s="234"/>
      <c r="D293" s="235" t="s">
        <v>155</v>
      </c>
      <c r="E293" s="236" t="s">
        <v>19</v>
      </c>
      <c r="F293" s="237" t="s">
        <v>276</v>
      </c>
      <c r="G293" s="234"/>
      <c r="H293" s="238">
        <v>28.879999999999999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155</v>
      </c>
      <c r="AU293" s="244" t="s">
        <v>142</v>
      </c>
      <c r="AV293" s="13" t="s">
        <v>94</v>
      </c>
      <c r="AW293" s="13" t="s">
        <v>35</v>
      </c>
      <c r="AX293" s="13" t="s">
        <v>75</v>
      </c>
      <c r="AY293" s="244" t="s">
        <v>141</v>
      </c>
    </row>
    <row r="294" s="15" customFormat="1">
      <c r="A294" s="15"/>
      <c r="B294" s="256"/>
      <c r="C294" s="257"/>
      <c r="D294" s="235" t="s">
        <v>155</v>
      </c>
      <c r="E294" s="258" t="s">
        <v>19</v>
      </c>
      <c r="F294" s="259" t="s">
        <v>215</v>
      </c>
      <c r="G294" s="257"/>
      <c r="H294" s="258" t="s">
        <v>19</v>
      </c>
      <c r="I294" s="260"/>
      <c r="J294" s="257"/>
      <c r="K294" s="257"/>
      <c r="L294" s="261"/>
      <c r="M294" s="262"/>
      <c r="N294" s="263"/>
      <c r="O294" s="263"/>
      <c r="P294" s="263"/>
      <c r="Q294" s="263"/>
      <c r="R294" s="263"/>
      <c r="S294" s="263"/>
      <c r="T294" s="264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5" t="s">
        <v>155</v>
      </c>
      <c r="AU294" s="265" t="s">
        <v>142</v>
      </c>
      <c r="AV294" s="15" t="s">
        <v>83</v>
      </c>
      <c r="AW294" s="15" t="s">
        <v>35</v>
      </c>
      <c r="AX294" s="15" t="s">
        <v>75</v>
      </c>
      <c r="AY294" s="265" t="s">
        <v>141</v>
      </c>
    </row>
    <row r="295" s="13" customFormat="1">
      <c r="A295" s="13"/>
      <c r="B295" s="233"/>
      <c r="C295" s="234"/>
      <c r="D295" s="235" t="s">
        <v>155</v>
      </c>
      <c r="E295" s="236" t="s">
        <v>19</v>
      </c>
      <c r="F295" s="237" t="s">
        <v>277</v>
      </c>
      <c r="G295" s="234"/>
      <c r="H295" s="238">
        <v>19.75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155</v>
      </c>
      <c r="AU295" s="244" t="s">
        <v>142</v>
      </c>
      <c r="AV295" s="13" t="s">
        <v>94</v>
      </c>
      <c r="AW295" s="13" t="s">
        <v>35</v>
      </c>
      <c r="AX295" s="13" t="s">
        <v>75</v>
      </c>
      <c r="AY295" s="244" t="s">
        <v>141</v>
      </c>
    </row>
    <row r="296" s="14" customFormat="1">
      <c r="A296" s="14"/>
      <c r="B296" s="245"/>
      <c r="C296" s="246"/>
      <c r="D296" s="235" t="s">
        <v>155</v>
      </c>
      <c r="E296" s="247" t="s">
        <v>19</v>
      </c>
      <c r="F296" s="248" t="s">
        <v>157</v>
      </c>
      <c r="G296" s="246"/>
      <c r="H296" s="249">
        <v>68.289999999999992</v>
      </c>
      <c r="I296" s="250"/>
      <c r="J296" s="246"/>
      <c r="K296" s="246"/>
      <c r="L296" s="251"/>
      <c r="M296" s="252"/>
      <c r="N296" s="253"/>
      <c r="O296" s="253"/>
      <c r="P296" s="253"/>
      <c r="Q296" s="253"/>
      <c r="R296" s="253"/>
      <c r="S296" s="253"/>
      <c r="T296" s="25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5" t="s">
        <v>155</v>
      </c>
      <c r="AU296" s="255" t="s">
        <v>142</v>
      </c>
      <c r="AV296" s="14" t="s">
        <v>151</v>
      </c>
      <c r="AW296" s="14" t="s">
        <v>35</v>
      </c>
      <c r="AX296" s="14" t="s">
        <v>83</v>
      </c>
      <c r="AY296" s="255" t="s">
        <v>141</v>
      </c>
    </row>
    <row r="297" s="2" customFormat="1" ht="16.5" customHeight="1">
      <c r="A297" s="41"/>
      <c r="B297" s="42"/>
      <c r="C297" s="215" t="s">
        <v>283</v>
      </c>
      <c r="D297" s="215" t="s">
        <v>146</v>
      </c>
      <c r="E297" s="216" t="s">
        <v>284</v>
      </c>
      <c r="F297" s="217" t="s">
        <v>285</v>
      </c>
      <c r="G297" s="218" t="s">
        <v>259</v>
      </c>
      <c r="H297" s="219">
        <v>49.719999999999999</v>
      </c>
      <c r="I297" s="220"/>
      <c r="J297" s="221">
        <f>ROUND(I297*H297,2)</f>
        <v>0</v>
      </c>
      <c r="K297" s="217" t="s">
        <v>150</v>
      </c>
      <c r="L297" s="47"/>
      <c r="M297" s="222" t="s">
        <v>19</v>
      </c>
      <c r="N297" s="223" t="s">
        <v>47</v>
      </c>
      <c r="O297" s="87"/>
      <c r="P297" s="224">
        <f>O297*H297</f>
        <v>0</v>
      </c>
      <c r="Q297" s="224">
        <v>0</v>
      </c>
      <c r="R297" s="224">
        <f>Q297*H297</f>
        <v>0</v>
      </c>
      <c r="S297" s="224">
        <v>0.016</v>
      </c>
      <c r="T297" s="225">
        <f>S297*H297</f>
        <v>0.79552</v>
      </c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R297" s="226" t="s">
        <v>260</v>
      </c>
      <c r="AT297" s="226" t="s">
        <v>146</v>
      </c>
      <c r="AU297" s="226" t="s">
        <v>142</v>
      </c>
      <c r="AY297" s="20" t="s">
        <v>141</v>
      </c>
      <c r="BE297" s="227">
        <f>IF(N297="základní",J297,0)</f>
        <v>0</v>
      </c>
      <c r="BF297" s="227">
        <f>IF(N297="snížená",J297,0)</f>
        <v>0</v>
      </c>
      <c r="BG297" s="227">
        <f>IF(N297="zákl. přenesená",J297,0)</f>
        <v>0</v>
      </c>
      <c r="BH297" s="227">
        <f>IF(N297="sníž. přenesená",J297,0)</f>
        <v>0</v>
      </c>
      <c r="BI297" s="227">
        <f>IF(N297="nulová",J297,0)</f>
        <v>0</v>
      </c>
      <c r="BJ297" s="20" t="s">
        <v>94</v>
      </c>
      <c r="BK297" s="227">
        <f>ROUND(I297*H297,2)</f>
        <v>0</v>
      </c>
      <c r="BL297" s="20" t="s">
        <v>260</v>
      </c>
      <c r="BM297" s="226" t="s">
        <v>286</v>
      </c>
    </row>
    <row r="298" s="2" customFormat="1">
      <c r="A298" s="41"/>
      <c r="B298" s="42"/>
      <c r="C298" s="43"/>
      <c r="D298" s="228" t="s">
        <v>153</v>
      </c>
      <c r="E298" s="43"/>
      <c r="F298" s="229" t="s">
        <v>287</v>
      </c>
      <c r="G298" s="43"/>
      <c r="H298" s="43"/>
      <c r="I298" s="230"/>
      <c r="J298" s="43"/>
      <c r="K298" s="43"/>
      <c r="L298" s="47"/>
      <c r="M298" s="231"/>
      <c r="N298" s="232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153</v>
      </c>
      <c r="AU298" s="20" t="s">
        <v>142</v>
      </c>
    </row>
    <row r="299" s="15" customFormat="1">
      <c r="A299" s="15"/>
      <c r="B299" s="256"/>
      <c r="C299" s="257"/>
      <c r="D299" s="235" t="s">
        <v>155</v>
      </c>
      <c r="E299" s="258" t="s">
        <v>19</v>
      </c>
      <c r="F299" s="259" t="s">
        <v>180</v>
      </c>
      <c r="G299" s="257"/>
      <c r="H299" s="258" t="s">
        <v>19</v>
      </c>
      <c r="I299" s="260"/>
      <c r="J299" s="257"/>
      <c r="K299" s="257"/>
      <c r="L299" s="261"/>
      <c r="M299" s="262"/>
      <c r="N299" s="263"/>
      <c r="O299" s="263"/>
      <c r="P299" s="263"/>
      <c r="Q299" s="263"/>
      <c r="R299" s="263"/>
      <c r="S299" s="263"/>
      <c r="T299" s="264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65" t="s">
        <v>155</v>
      </c>
      <c r="AU299" s="265" t="s">
        <v>142</v>
      </c>
      <c r="AV299" s="15" t="s">
        <v>83</v>
      </c>
      <c r="AW299" s="15" t="s">
        <v>35</v>
      </c>
      <c r="AX299" s="15" t="s">
        <v>75</v>
      </c>
      <c r="AY299" s="265" t="s">
        <v>141</v>
      </c>
    </row>
    <row r="300" s="15" customFormat="1">
      <c r="A300" s="15"/>
      <c r="B300" s="256"/>
      <c r="C300" s="257"/>
      <c r="D300" s="235" t="s">
        <v>155</v>
      </c>
      <c r="E300" s="258" t="s">
        <v>19</v>
      </c>
      <c r="F300" s="259" t="s">
        <v>288</v>
      </c>
      <c r="G300" s="257"/>
      <c r="H300" s="258" t="s">
        <v>19</v>
      </c>
      <c r="I300" s="260"/>
      <c r="J300" s="257"/>
      <c r="K300" s="257"/>
      <c r="L300" s="261"/>
      <c r="M300" s="262"/>
      <c r="N300" s="263"/>
      <c r="O300" s="263"/>
      <c r="P300" s="263"/>
      <c r="Q300" s="263"/>
      <c r="R300" s="263"/>
      <c r="S300" s="263"/>
      <c r="T300" s="26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5" t="s">
        <v>155</v>
      </c>
      <c r="AU300" s="265" t="s">
        <v>142</v>
      </c>
      <c r="AV300" s="15" t="s">
        <v>83</v>
      </c>
      <c r="AW300" s="15" t="s">
        <v>35</v>
      </c>
      <c r="AX300" s="15" t="s">
        <v>75</v>
      </c>
      <c r="AY300" s="265" t="s">
        <v>141</v>
      </c>
    </row>
    <row r="301" s="15" customFormat="1">
      <c r="A301" s="15"/>
      <c r="B301" s="256"/>
      <c r="C301" s="257"/>
      <c r="D301" s="235" t="s">
        <v>155</v>
      </c>
      <c r="E301" s="258" t="s">
        <v>19</v>
      </c>
      <c r="F301" s="259" t="s">
        <v>194</v>
      </c>
      <c r="G301" s="257"/>
      <c r="H301" s="258" t="s">
        <v>19</v>
      </c>
      <c r="I301" s="260"/>
      <c r="J301" s="257"/>
      <c r="K301" s="257"/>
      <c r="L301" s="261"/>
      <c r="M301" s="262"/>
      <c r="N301" s="263"/>
      <c r="O301" s="263"/>
      <c r="P301" s="263"/>
      <c r="Q301" s="263"/>
      <c r="R301" s="263"/>
      <c r="S301" s="263"/>
      <c r="T301" s="264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5" t="s">
        <v>155</v>
      </c>
      <c r="AU301" s="265" t="s">
        <v>142</v>
      </c>
      <c r="AV301" s="15" t="s">
        <v>83</v>
      </c>
      <c r="AW301" s="15" t="s">
        <v>35</v>
      </c>
      <c r="AX301" s="15" t="s">
        <v>75</v>
      </c>
      <c r="AY301" s="265" t="s">
        <v>141</v>
      </c>
    </row>
    <row r="302" s="15" customFormat="1">
      <c r="A302" s="15"/>
      <c r="B302" s="256"/>
      <c r="C302" s="257"/>
      <c r="D302" s="235" t="s">
        <v>155</v>
      </c>
      <c r="E302" s="258" t="s">
        <v>19</v>
      </c>
      <c r="F302" s="259" t="s">
        <v>195</v>
      </c>
      <c r="G302" s="257"/>
      <c r="H302" s="258" t="s">
        <v>19</v>
      </c>
      <c r="I302" s="260"/>
      <c r="J302" s="257"/>
      <c r="K302" s="257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155</v>
      </c>
      <c r="AU302" s="265" t="s">
        <v>142</v>
      </c>
      <c r="AV302" s="15" t="s">
        <v>83</v>
      </c>
      <c r="AW302" s="15" t="s">
        <v>35</v>
      </c>
      <c r="AX302" s="15" t="s">
        <v>75</v>
      </c>
      <c r="AY302" s="265" t="s">
        <v>141</v>
      </c>
    </row>
    <row r="303" s="13" customFormat="1">
      <c r="A303" s="13"/>
      <c r="B303" s="233"/>
      <c r="C303" s="234"/>
      <c r="D303" s="235" t="s">
        <v>155</v>
      </c>
      <c r="E303" s="236" t="s">
        <v>19</v>
      </c>
      <c r="F303" s="237" t="s">
        <v>267</v>
      </c>
      <c r="G303" s="234"/>
      <c r="H303" s="238">
        <v>49.719999999999999</v>
      </c>
      <c r="I303" s="239"/>
      <c r="J303" s="234"/>
      <c r="K303" s="234"/>
      <c r="L303" s="240"/>
      <c r="M303" s="241"/>
      <c r="N303" s="242"/>
      <c r="O303" s="242"/>
      <c r="P303" s="242"/>
      <c r="Q303" s="242"/>
      <c r="R303" s="242"/>
      <c r="S303" s="242"/>
      <c r="T303" s="24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4" t="s">
        <v>155</v>
      </c>
      <c r="AU303" s="244" t="s">
        <v>142</v>
      </c>
      <c r="AV303" s="13" t="s">
        <v>94</v>
      </c>
      <c r="AW303" s="13" t="s">
        <v>35</v>
      </c>
      <c r="AX303" s="13" t="s">
        <v>75</v>
      </c>
      <c r="AY303" s="244" t="s">
        <v>141</v>
      </c>
    </row>
    <row r="304" s="14" customFormat="1">
      <c r="A304" s="14"/>
      <c r="B304" s="245"/>
      <c r="C304" s="246"/>
      <c r="D304" s="235" t="s">
        <v>155</v>
      </c>
      <c r="E304" s="247" t="s">
        <v>19</v>
      </c>
      <c r="F304" s="248" t="s">
        <v>157</v>
      </c>
      <c r="G304" s="246"/>
      <c r="H304" s="249">
        <v>49.719999999999999</v>
      </c>
      <c r="I304" s="250"/>
      <c r="J304" s="246"/>
      <c r="K304" s="246"/>
      <c r="L304" s="251"/>
      <c r="M304" s="252"/>
      <c r="N304" s="253"/>
      <c r="O304" s="253"/>
      <c r="P304" s="253"/>
      <c r="Q304" s="253"/>
      <c r="R304" s="253"/>
      <c r="S304" s="253"/>
      <c r="T304" s="25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55" t="s">
        <v>155</v>
      </c>
      <c r="AU304" s="255" t="s">
        <v>142</v>
      </c>
      <c r="AV304" s="14" t="s">
        <v>151</v>
      </c>
      <c r="AW304" s="14" t="s">
        <v>35</v>
      </c>
      <c r="AX304" s="14" t="s">
        <v>83</v>
      </c>
      <c r="AY304" s="255" t="s">
        <v>141</v>
      </c>
    </row>
    <row r="305" s="2" customFormat="1" ht="16.5" customHeight="1">
      <c r="A305" s="41"/>
      <c r="B305" s="42"/>
      <c r="C305" s="215" t="s">
        <v>289</v>
      </c>
      <c r="D305" s="215" t="s">
        <v>146</v>
      </c>
      <c r="E305" s="216" t="s">
        <v>290</v>
      </c>
      <c r="F305" s="217" t="s">
        <v>291</v>
      </c>
      <c r="G305" s="218" t="s">
        <v>169</v>
      </c>
      <c r="H305" s="219">
        <v>36.649999999999999</v>
      </c>
      <c r="I305" s="220"/>
      <c r="J305" s="221">
        <f>ROUND(I305*H305,2)</f>
        <v>0</v>
      </c>
      <c r="K305" s="217" t="s">
        <v>150</v>
      </c>
      <c r="L305" s="47"/>
      <c r="M305" s="222" t="s">
        <v>19</v>
      </c>
      <c r="N305" s="223" t="s">
        <v>47</v>
      </c>
      <c r="O305" s="87"/>
      <c r="P305" s="224">
        <f>O305*H305</f>
        <v>0</v>
      </c>
      <c r="Q305" s="224">
        <v>0</v>
      </c>
      <c r="R305" s="224">
        <f>Q305*H305</f>
        <v>0</v>
      </c>
      <c r="S305" s="224">
        <v>0.01174</v>
      </c>
      <c r="T305" s="225">
        <f>S305*H305</f>
        <v>0.43027100000000001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26" t="s">
        <v>260</v>
      </c>
      <c r="AT305" s="226" t="s">
        <v>146</v>
      </c>
      <c r="AU305" s="226" t="s">
        <v>142</v>
      </c>
      <c r="AY305" s="20" t="s">
        <v>141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0" t="s">
        <v>94</v>
      </c>
      <c r="BK305" s="227">
        <f>ROUND(I305*H305,2)</f>
        <v>0</v>
      </c>
      <c r="BL305" s="20" t="s">
        <v>260</v>
      </c>
      <c r="BM305" s="226" t="s">
        <v>292</v>
      </c>
    </row>
    <row r="306" s="2" customFormat="1">
      <c r="A306" s="41"/>
      <c r="B306" s="42"/>
      <c r="C306" s="43"/>
      <c r="D306" s="228" t="s">
        <v>153</v>
      </c>
      <c r="E306" s="43"/>
      <c r="F306" s="229" t="s">
        <v>293</v>
      </c>
      <c r="G306" s="43"/>
      <c r="H306" s="43"/>
      <c r="I306" s="230"/>
      <c r="J306" s="43"/>
      <c r="K306" s="43"/>
      <c r="L306" s="47"/>
      <c r="M306" s="231"/>
      <c r="N306" s="232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153</v>
      </c>
      <c r="AU306" s="20" t="s">
        <v>142</v>
      </c>
    </row>
    <row r="307" s="15" customFormat="1">
      <c r="A307" s="15"/>
      <c r="B307" s="256"/>
      <c r="C307" s="257"/>
      <c r="D307" s="235" t="s">
        <v>155</v>
      </c>
      <c r="E307" s="258" t="s">
        <v>19</v>
      </c>
      <c r="F307" s="259" t="s">
        <v>180</v>
      </c>
      <c r="G307" s="257"/>
      <c r="H307" s="258" t="s">
        <v>19</v>
      </c>
      <c r="I307" s="260"/>
      <c r="J307" s="257"/>
      <c r="K307" s="257"/>
      <c r="L307" s="261"/>
      <c r="M307" s="262"/>
      <c r="N307" s="263"/>
      <c r="O307" s="263"/>
      <c r="P307" s="263"/>
      <c r="Q307" s="263"/>
      <c r="R307" s="263"/>
      <c r="S307" s="263"/>
      <c r="T307" s="264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65" t="s">
        <v>155</v>
      </c>
      <c r="AU307" s="265" t="s">
        <v>142</v>
      </c>
      <c r="AV307" s="15" t="s">
        <v>83</v>
      </c>
      <c r="AW307" s="15" t="s">
        <v>35</v>
      </c>
      <c r="AX307" s="15" t="s">
        <v>75</v>
      </c>
      <c r="AY307" s="265" t="s">
        <v>141</v>
      </c>
    </row>
    <row r="308" s="15" customFormat="1">
      <c r="A308" s="15"/>
      <c r="B308" s="256"/>
      <c r="C308" s="257"/>
      <c r="D308" s="235" t="s">
        <v>155</v>
      </c>
      <c r="E308" s="258" t="s">
        <v>19</v>
      </c>
      <c r="F308" s="259" t="s">
        <v>294</v>
      </c>
      <c r="G308" s="257"/>
      <c r="H308" s="258" t="s">
        <v>19</v>
      </c>
      <c r="I308" s="260"/>
      <c r="J308" s="257"/>
      <c r="K308" s="257"/>
      <c r="L308" s="261"/>
      <c r="M308" s="262"/>
      <c r="N308" s="263"/>
      <c r="O308" s="263"/>
      <c r="P308" s="263"/>
      <c r="Q308" s="263"/>
      <c r="R308" s="263"/>
      <c r="S308" s="263"/>
      <c r="T308" s="264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5" t="s">
        <v>155</v>
      </c>
      <c r="AU308" s="265" t="s">
        <v>142</v>
      </c>
      <c r="AV308" s="15" t="s">
        <v>83</v>
      </c>
      <c r="AW308" s="15" t="s">
        <v>35</v>
      </c>
      <c r="AX308" s="15" t="s">
        <v>75</v>
      </c>
      <c r="AY308" s="265" t="s">
        <v>141</v>
      </c>
    </row>
    <row r="309" s="15" customFormat="1">
      <c r="A309" s="15"/>
      <c r="B309" s="256"/>
      <c r="C309" s="257"/>
      <c r="D309" s="235" t="s">
        <v>155</v>
      </c>
      <c r="E309" s="258" t="s">
        <v>19</v>
      </c>
      <c r="F309" s="259" t="s">
        <v>182</v>
      </c>
      <c r="G309" s="257"/>
      <c r="H309" s="258" t="s">
        <v>19</v>
      </c>
      <c r="I309" s="260"/>
      <c r="J309" s="257"/>
      <c r="K309" s="257"/>
      <c r="L309" s="261"/>
      <c r="M309" s="262"/>
      <c r="N309" s="263"/>
      <c r="O309" s="263"/>
      <c r="P309" s="263"/>
      <c r="Q309" s="263"/>
      <c r="R309" s="263"/>
      <c r="S309" s="263"/>
      <c r="T309" s="264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5" t="s">
        <v>155</v>
      </c>
      <c r="AU309" s="265" t="s">
        <v>142</v>
      </c>
      <c r="AV309" s="15" t="s">
        <v>83</v>
      </c>
      <c r="AW309" s="15" t="s">
        <v>35</v>
      </c>
      <c r="AX309" s="15" t="s">
        <v>75</v>
      </c>
      <c r="AY309" s="265" t="s">
        <v>141</v>
      </c>
    </row>
    <row r="310" s="15" customFormat="1">
      <c r="A310" s="15"/>
      <c r="B310" s="256"/>
      <c r="C310" s="257"/>
      <c r="D310" s="235" t="s">
        <v>155</v>
      </c>
      <c r="E310" s="258" t="s">
        <v>19</v>
      </c>
      <c r="F310" s="259" t="s">
        <v>192</v>
      </c>
      <c r="G310" s="257"/>
      <c r="H310" s="258" t="s">
        <v>19</v>
      </c>
      <c r="I310" s="260"/>
      <c r="J310" s="257"/>
      <c r="K310" s="257"/>
      <c r="L310" s="261"/>
      <c r="M310" s="262"/>
      <c r="N310" s="263"/>
      <c r="O310" s="263"/>
      <c r="P310" s="263"/>
      <c r="Q310" s="263"/>
      <c r="R310" s="263"/>
      <c r="S310" s="263"/>
      <c r="T310" s="26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5" t="s">
        <v>155</v>
      </c>
      <c r="AU310" s="265" t="s">
        <v>142</v>
      </c>
      <c r="AV310" s="15" t="s">
        <v>83</v>
      </c>
      <c r="AW310" s="15" t="s">
        <v>35</v>
      </c>
      <c r="AX310" s="15" t="s">
        <v>75</v>
      </c>
      <c r="AY310" s="265" t="s">
        <v>141</v>
      </c>
    </row>
    <row r="311" s="13" customFormat="1">
      <c r="A311" s="13"/>
      <c r="B311" s="233"/>
      <c r="C311" s="234"/>
      <c r="D311" s="235" t="s">
        <v>155</v>
      </c>
      <c r="E311" s="236" t="s">
        <v>19</v>
      </c>
      <c r="F311" s="237" t="s">
        <v>295</v>
      </c>
      <c r="G311" s="234"/>
      <c r="H311" s="238">
        <v>20.050000000000001</v>
      </c>
      <c r="I311" s="239"/>
      <c r="J311" s="234"/>
      <c r="K311" s="234"/>
      <c r="L311" s="240"/>
      <c r="M311" s="241"/>
      <c r="N311" s="242"/>
      <c r="O311" s="242"/>
      <c r="P311" s="242"/>
      <c r="Q311" s="242"/>
      <c r="R311" s="242"/>
      <c r="S311" s="242"/>
      <c r="T311" s="24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4" t="s">
        <v>155</v>
      </c>
      <c r="AU311" s="244" t="s">
        <v>142</v>
      </c>
      <c r="AV311" s="13" t="s">
        <v>94</v>
      </c>
      <c r="AW311" s="13" t="s">
        <v>35</v>
      </c>
      <c r="AX311" s="13" t="s">
        <v>75</v>
      </c>
      <c r="AY311" s="244" t="s">
        <v>141</v>
      </c>
    </row>
    <row r="312" s="16" customFormat="1">
      <c r="A312" s="16"/>
      <c r="B312" s="266"/>
      <c r="C312" s="267"/>
      <c r="D312" s="235" t="s">
        <v>155</v>
      </c>
      <c r="E312" s="268" t="s">
        <v>19</v>
      </c>
      <c r="F312" s="269" t="s">
        <v>190</v>
      </c>
      <c r="G312" s="267"/>
      <c r="H312" s="270">
        <v>20.050000000000001</v>
      </c>
      <c r="I312" s="271"/>
      <c r="J312" s="267"/>
      <c r="K312" s="267"/>
      <c r="L312" s="272"/>
      <c r="M312" s="273"/>
      <c r="N312" s="274"/>
      <c r="O312" s="274"/>
      <c r="P312" s="274"/>
      <c r="Q312" s="274"/>
      <c r="R312" s="274"/>
      <c r="S312" s="274"/>
      <c r="T312" s="275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76" t="s">
        <v>155</v>
      </c>
      <c r="AU312" s="276" t="s">
        <v>142</v>
      </c>
      <c r="AV312" s="16" t="s">
        <v>142</v>
      </c>
      <c r="AW312" s="16" t="s">
        <v>35</v>
      </c>
      <c r="AX312" s="16" t="s">
        <v>75</v>
      </c>
      <c r="AY312" s="276" t="s">
        <v>141</v>
      </c>
    </row>
    <row r="313" s="15" customFormat="1">
      <c r="A313" s="15"/>
      <c r="B313" s="256"/>
      <c r="C313" s="257"/>
      <c r="D313" s="235" t="s">
        <v>155</v>
      </c>
      <c r="E313" s="258" t="s">
        <v>19</v>
      </c>
      <c r="F313" s="259" t="s">
        <v>187</v>
      </c>
      <c r="G313" s="257"/>
      <c r="H313" s="258" t="s">
        <v>19</v>
      </c>
      <c r="I313" s="260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155</v>
      </c>
      <c r="AU313" s="265" t="s">
        <v>142</v>
      </c>
      <c r="AV313" s="15" t="s">
        <v>83</v>
      </c>
      <c r="AW313" s="15" t="s">
        <v>35</v>
      </c>
      <c r="AX313" s="15" t="s">
        <v>75</v>
      </c>
      <c r="AY313" s="265" t="s">
        <v>141</v>
      </c>
    </row>
    <row r="314" s="15" customFormat="1">
      <c r="A314" s="15"/>
      <c r="B314" s="256"/>
      <c r="C314" s="257"/>
      <c r="D314" s="235" t="s">
        <v>155</v>
      </c>
      <c r="E314" s="258" t="s">
        <v>19</v>
      </c>
      <c r="F314" s="259" t="s">
        <v>202</v>
      </c>
      <c r="G314" s="257"/>
      <c r="H314" s="258" t="s">
        <v>19</v>
      </c>
      <c r="I314" s="260"/>
      <c r="J314" s="257"/>
      <c r="K314" s="257"/>
      <c r="L314" s="261"/>
      <c r="M314" s="262"/>
      <c r="N314" s="263"/>
      <c r="O314" s="263"/>
      <c r="P314" s="263"/>
      <c r="Q314" s="263"/>
      <c r="R314" s="263"/>
      <c r="S314" s="263"/>
      <c r="T314" s="264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65" t="s">
        <v>155</v>
      </c>
      <c r="AU314" s="265" t="s">
        <v>142</v>
      </c>
      <c r="AV314" s="15" t="s">
        <v>83</v>
      </c>
      <c r="AW314" s="15" t="s">
        <v>35</v>
      </c>
      <c r="AX314" s="15" t="s">
        <v>75</v>
      </c>
      <c r="AY314" s="265" t="s">
        <v>141</v>
      </c>
    </row>
    <row r="315" s="13" customFormat="1">
      <c r="A315" s="13"/>
      <c r="B315" s="233"/>
      <c r="C315" s="234"/>
      <c r="D315" s="235" t="s">
        <v>155</v>
      </c>
      <c r="E315" s="236" t="s">
        <v>19</v>
      </c>
      <c r="F315" s="237" t="s">
        <v>296</v>
      </c>
      <c r="G315" s="234"/>
      <c r="H315" s="238">
        <v>8.8000000000000007</v>
      </c>
      <c r="I315" s="239"/>
      <c r="J315" s="234"/>
      <c r="K315" s="234"/>
      <c r="L315" s="240"/>
      <c r="M315" s="241"/>
      <c r="N315" s="242"/>
      <c r="O315" s="242"/>
      <c r="P315" s="242"/>
      <c r="Q315" s="242"/>
      <c r="R315" s="242"/>
      <c r="S315" s="242"/>
      <c r="T315" s="24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4" t="s">
        <v>155</v>
      </c>
      <c r="AU315" s="244" t="s">
        <v>142</v>
      </c>
      <c r="AV315" s="13" t="s">
        <v>94</v>
      </c>
      <c r="AW315" s="13" t="s">
        <v>35</v>
      </c>
      <c r="AX315" s="13" t="s">
        <v>75</v>
      </c>
      <c r="AY315" s="244" t="s">
        <v>141</v>
      </c>
    </row>
    <row r="316" s="15" customFormat="1">
      <c r="A316" s="15"/>
      <c r="B316" s="256"/>
      <c r="C316" s="257"/>
      <c r="D316" s="235" t="s">
        <v>155</v>
      </c>
      <c r="E316" s="258" t="s">
        <v>19</v>
      </c>
      <c r="F316" s="259" t="s">
        <v>204</v>
      </c>
      <c r="G316" s="257"/>
      <c r="H316" s="258" t="s">
        <v>19</v>
      </c>
      <c r="I316" s="260"/>
      <c r="J316" s="257"/>
      <c r="K316" s="257"/>
      <c r="L316" s="261"/>
      <c r="M316" s="262"/>
      <c r="N316" s="263"/>
      <c r="O316" s="263"/>
      <c r="P316" s="263"/>
      <c r="Q316" s="263"/>
      <c r="R316" s="263"/>
      <c r="S316" s="263"/>
      <c r="T316" s="264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5" t="s">
        <v>155</v>
      </c>
      <c r="AU316" s="265" t="s">
        <v>142</v>
      </c>
      <c r="AV316" s="15" t="s">
        <v>83</v>
      </c>
      <c r="AW316" s="15" t="s">
        <v>35</v>
      </c>
      <c r="AX316" s="15" t="s">
        <v>75</v>
      </c>
      <c r="AY316" s="265" t="s">
        <v>141</v>
      </c>
    </row>
    <row r="317" s="13" customFormat="1">
      <c r="A317" s="13"/>
      <c r="B317" s="233"/>
      <c r="C317" s="234"/>
      <c r="D317" s="235" t="s">
        <v>155</v>
      </c>
      <c r="E317" s="236" t="s">
        <v>19</v>
      </c>
      <c r="F317" s="237" t="s">
        <v>297</v>
      </c>
      <c r="G317" s="234"/>
      <c r="H317" s="238">
        <v>7.7999999999999998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155</v>
      </c>
      <c r="AU317" s="244" t="s">
        <v>142</v>
      </c>
      <c r="AV317" s="13" t="s">
        <v>94</v>
      </c>
      <c r="AW317" s="13" t="s">
        <v>35</v>
      </c>
      <c r="AX317" s="13" t="s">
        <v>75</v>
      </c>
      <c r="AY317" s="244" t="s">
        <v>141</v>
      </c>
    </row>
    <row r="318" s="16" customFormat="1">
      <c r="A318" s="16"/>
      <c r="B318" s="266"/>
      <c r="C318" s="267"/>
      <c r="D318" s="235" t="s">
        <v>155</v>
      </c>
      <c r="E318" s="268" t="s">
        <v>19</v>
      </c>
      <c r="F318" s="269" t="s">
        <v>190</v>
      </c>
      <c r="G318" s="267"/>
      <c r="H318" s="270">
        <v>16.600000000000001</v>
      </c>
      <c r="I318" s="271"/>
      <c r="J318" s="267"/>
      <c r="K318" s="267"/>
      <c r="L318" s="272"/>
      <c r="M318" s="273"/>
      <c r="N318" s="274"/>
      <c r="O318" s="274"/>
      <c r="P318" s="274"/>
      <c r="Q318" s="274"/>
      <c r="R318" s="274"/>
      <c r="S318" s="274"/>
      <c r="T318" s="275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76" t="s">
        <v>155</v>
      </c>
      <c r="AU318" s="276" t="s">
        <v>142</v>
      </c>
      <c r="AV318" s="16" t="s">
        <v>142</v>
      </c>
      <c r="AW318" s="16" t="s">
        <v>35</v>
      </c>
      <c r="AX318" s="16" t="s">
        <v>75</v>
      </c>
      <c r="AY318" s="276" t="s">
        <v>141</v>
      </c>
    </row>
    <row r="319" s="14" customFormat="1">
      <c r="A319" s="14"/>
      <c r="B319" s="245"/>
      <c r="C319" s="246"/>
      <c r="D319" s="235" t="s">
        <v>155</v>
      </c>
      <c r="E319" s="247" t="s">
        <v>19</v>
      </c>
      <c r="F319" s="248" t="s">
        <v>157</v>
      </c>
      <c r="G319" s="246"/>
      <c r="H319" s="249">
        <v>36.649999999999999</v>
      </c>
      <c r="I319" s="250"/>
      <c r="J319" s="246"/>
      <c r="K319" s="246"/>
      <c r="L319" s="251"/>
      <c r="M319" s="252"/>
      <c r="N319" s="253"/>
      <c r="O319" s="253"/>
      <c r="P319" s="253"/>
      <c r="Q319" s="253"/>
      <c r="R319" s="253"/>
      <c r="S319" s="253"/>
      <c r="T319" s="25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5" t="s">
        <v>155</v>
      </c>
      <c r="AU319" s="255" t="s">
        <v>142</v>
      </c>
      <c r="AV319" s="14" t="s">
        <v>151</v>
      </c>
      <c r="AW319" s="14" t="s">
        <v>35</v>
      </c>
      <c r="AX319" s="14" t="s">
        <v>83</v>
      </c>
      <c r="AY319" s="255" t="s">
        <v>141</v>
      </c>
    </row>
    <row r="320" s="2" customFormat="1" ht="16.5" customHeight="1">
      <c r="A320" s="41"/>
      <c r="B320" s="42"/>
      <c r="C320" s="215" t="s">
        <v>8</v>
      </c>
      <c r="D320" s="215" t="s">
        <v>146</v>
      </c>
      <c r="E320" s="216" t="s">
        <v>298</v>
      </c>
      <c r="F320" s="217" t="s">
        <v>299</v>
      </c>
      <c r="G320" s="218" t="s">
        <v>259</v>
      </c>
      <c r="H320" s="219">
        <v>33.829999999999998</v>
      </c>
      <c r="I320" s="220"/>
      <c r="J320" s="221">
        <f>ROUND(I320*H320,2)</f>
        <v>0</v>
      </c>
      <c r="K320" s="217" t="s">
        <v>150</v>
      </c>
      <c r="L320" s="47"/>
      <c r="M320" s="222" t="s">
        <v>19</v>
      </c>
      <c r="N320" s="223" t="s">
        <v>47</v>
      </c>
      <c r="O320" s="87"/>
      <c r="P320" s="224">
        <f>O320*H320</f>
        <v>0</v>
      </c>
      <c r="Q320" s="224">
        <v>0</v>
      </c>
      <c r="R320" s="224">
        <f>Q320*H320</f>
        <v>0</v>
      </c>
      <c r="S320" s="224">
        <v>0.083169999999999994</v>
      </c>
      <c r="T320" s="225">
        <f>S320*H320</f>
        <v>2.8136410999999995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26" t="s">
        <v>260</v>
      </c>
      <c r="AT320" s="226" t="s">
        <v>146</v>
      </c>
      <c r="AU320" s="226" t="s">
        <v>142</v>
      </c>
      <c r="AY320" s="20" t="s">
        <v>141</v>
      </c>
      <c r="BE320" s="227">
        <f>IF(N320="základní",J320,0)</f>
        <v>0</v>
      </c>
      <c r="BF320" s="227">
        <f>IF(N320="snížená",J320,0)</f>
        <v>0</v>
      </c>
      <c r="BG320" s="227">
        <f>IF(N320="zákl. přenesená",J320,0)</f>
        <v>0</v>
      </c>
      <c r="BH320" s="227">
        <f>IF(N320="sníž. přenesená",J320,0)</f>
        <v>0</v>
      </c>
      <c r="BI320" s="227">
        <f>IF(N320="nulová",J320,0)</f>
        <v>0</v>
      </c>
      <c r="BJ320" s="20" t="s">
        <v>94</v>
      </c>
      <c r="BK320" s="227">
        <f>ROUND(I320*H320,2)</f>
        <v>0</v>
      </c>
      <c r="BL320" s="20" t="s">
        <v>260</v>
      </c>
      <c r="BM320" s="226" t="s">
        <v>300</v>
      </c>
    </row>
    <row r="321" s="2" customFormat="1">
      <c r="A321" s="41"/>
      <c r="B321" s="42"/>
      <c r="C321" s="43"/>
      <c r="D321" s="228" t="s">
        <v>153</v>
      </c>
      <c r="E321" s="43"/>
      <c r="F321" s="229" t="s">
        <v>301</v>
      </c>
      <c r="G321" s="43"/>
      <c r="H321" s="43"/>
      <c r="I321" s="230"/>
      <c r="J321" s="43"/>
      <c r="K321" s="43"/>
      <c r="L321" s="47"/>
      <c r="M321" s="231"/>
      <c r="N321" s="232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153</v>
      </c>
      <c r="AU321" s="20" t="s">
        <v>142</v>
      </c>
    </row>
    <row r="322" s="15" customFormat="1">
      <c r="A322" s="15"/>
      <c r="B322" s="256"/>
      <c r="C322" s="257"/>
      <c r="D322" s="235" t="s">
        <v>155</v>
      </c>
      <c r="E322" s="258" t="s">
        <v>19</v>
      </c>
      <c r="F322" s="259" t="s">
        <v>180</v>
      </c>
      <c r="G322" s="257"/>
      <c r="H322" s="258" t="s">
        <v>19</v>
      </c>
      <c r="I322" s="260"/>
      <c r="J322" s="257"/>
      <c r="K322" s="257"/>
      <c r="L322" s="261"/>
      <c r="M322" s="262"/>
      <c r="N322" s="263"/>
      <c r="O322" s="263"/>
      <c r="P322" s="263"/>
      <c r="Q322" s="263"/>
      <c r="R322" s="263"/>
      <c r="S322" s="263"/>
      <c r="T322" s="264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5" t="s">
        <v>155</v>
      </c>
      <c r="AU322" s="265" t="s">
        <v>142</v>
      </c>
      <c r="AV322" s="15" t="s">
        <v>83</v>
      </c>
      <c r="AW322" s="15" t="s">
        <v>35</v>
      </c>
      <c r="AX322" s="15" t="s">
        <v>75</v>
      </c>
      <c r="AY322" s="265" t="s">
        <v>141</v>
      </c>
    </row>
    <row r="323" s="15" customFormat="1">
      <c r="A323" s="15"/>
      <c r="B323" s="256"/>
      <c r="C323" s="257"/>
      <c r="D323" s="235" t="s">
        <v>155</v>
      </c>
      <c r="E323" s="258" t="s">
        <v>19</v>
      </c>
      <c r="F323" s="259" t="s">
        <v>302</v>
      </c>
      <c r="G323" s="257"/>
      <c r="H323" s="258" t="s">
        <v>19</v>
      </c>
      <c r="I323" s="260"/>
      <c r="J323" s="257"/>
      <c r="K323" s="257"/>
      <c r="L323" s="261"/>
      <c r="M323" s="262"/>
      <c r="N323" s="263"/>
      <c r="O323" s="263"/>
      <c r="P323" s="263"/>
      <c r="Q323" s="263"/>
      <c r="R323" s="263"/>
      <c r="S323" s="263"/>
      <c r="T323" s="264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65" t="s">
        <v>155</v>
      </c>
      <c r="AU323" s="265" t="s">
        <v>142</v>
      </c>
      <c r="AV323" s="15" t="s">
        <v>83</v>
      </c>
      <c r="AW323" s="15" t="s">
        <v>35</v>
      </c>
      <c r="AX323" s="15" t="s">
        <v>75</v>
      </c>
      <c r="AY323" s="265" t="s">
        <v>141</v>
      </c>
    </row>
    <row r="324" s="15" customFormat="1">
      <c r="A324" s="15"/>
      <c r="B324" s="256"/>
      <c r="C324" s="257"/>
      <c r="D324" s="235" t="s">
        <v>155</v>
      </c>
      <c r="E324" s="258" t="s">
        <v>19</v>
      </c>
      <c r="F324" s="259" t="s">
        <v>182</v>
      </c>
      <c r="G324" s="257"/>
      <c r="H324" s="258" t="s">
        <v>19</v>
      </c>
      <c r="I324" s="260"/>
      <c r="J324" s="257"/>
      <c r="K324" s="257"/>
      <c r="L324" s="261"/>
      <c r="M324" s="262"/>
      <c r="N324" s="263"/>
      <c r="O324" s="263"/>
      <c r="P324" s="263"/>
      <c r="Q324" s="263"/>
      <c r="R324" s="263"/>
      <c r="S324" s="263"/>
      <c r="T324" s="264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5" t="s">
        <v>155</v>
      </c>
      <c r="AU324" s="265" t="s">
        <v>142</v>
      </c>
      <c r="AV324" s="15" t="s">
        <v>83</v>
      </c>
      <c r="AW324" s="15" t="s">
        <v>35</v>
      </c>
      <c r="AX324" s="15" t="s">
        <v>75</v>
      </c>
      <c r="AY324" s="265" t="s">
        <v>141</v>
      </c>
    </row>
    <row r="325" s="15" customFormat="1">
      <c r="A325" s="15"/>
      <c r="B325" s="256"/>
      <c r="C325" s="257"/>
      <c r="D325" s="235" t="s">
        <v>155</v>
      </c>
      <c r="E325" s="258" t="s">
        <v>19</v>
      </c>
      <c r="F325" s="259" t="s">
        <v>192</v>
      </c>
      <c r="G325" s="257"/>
      <c r="H325" s="258" t="s">
        <v>19</v>
      </c>
      <c r="I325" s="260"/>
      <c r="J325" s="257"/>
      <c r="K325" s="257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155</v>
      </c>
      <c r="AU325" s="265" t="s">
        <v>142</v>
      </c>
      <c r="AV325" s="15" t="s">
        <v>83</v>
      </c>
      <c r="AW325" s="15" t="s">
        <v>35</v>
      </c>
      <c r="AX325" s="15" t="s">
        <v>75</v>
      </c>
      <c r="AY325" s="265" t="s">
        <v>141</v>
      </c>
    </row>
    <row r="326" s="13" customFormat="1">
      <c r="A326" s="13"/>
      <c r="B326" s="233"/>
      <c r="C326" s="234"/>
      <c r="D326" s="235" t="s">
        <v>155</v>
      </c>
      <c r="E326" s="236" t="s">
        <v>19</v>
      </c>
      <c r="F326" s="237" t="s">
        <v>303</v>
      </c>
      <c r="G326" s="234"/>
      <c r="H326" s="238">
        <v>16.829999999999998</v>
      </c>
      <c r="I326" s="239"/>
      <c r="J326" s="234"/>
      <c r="K326" s="234"/>
      <c r="L326" s="240"/>
      <c r="M326" s="241"/>
      <c r="N326" s="242"/>
      <c r="O326" s="242"/>
      <c r="P326" s="242"/>
      <c r="Q326" s="242"/>
      <c r="R326" s="242"/>
      <c r="S326" s="242"/>
      <c r="T326" s="24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4" t="s">
        <v>155</v>
      </c>
      <c r="AU326" s="244" t="s">
        <v>142</v>
      </c>
      <c r="AV326" s="13" t="s">
        <v>94</v>
      </c>
      <c r="AW326" s="13" t="s">
        <v>35</v>
      </c>
      <c r="AX326" s="13" t="s">
        <v>75</v>
      </c>
      <c r="AY326" s="244" t="s">
        <v>141</v>
      </c>
    </row>
    <row r="327" s="16" customFormat="1">
      <c r="A327" s="16"/>
      <c r="B327" s="266"/>
      <c r="C327" s="267"/>
      <c r="D327" s="235" t="s">
        <v>155</v>
      </c>
      <c r="E327" s="268" t="s">
        <v>19</v>
      </c>
      <c r="F327" s="269" t="s">
        <v>190</v>
      </c>
      <c r="G327" s="267"/>
      <c r="H327" s="270">
        <v>16.829999999999998</v>
      </c>
      <c r="I327" s="271"/>
      <c r="J327" s="267"/>
      <c r="K327" s="267"/>
      <c r="L327" s="272"/>
      <c r="M327" s="273"/>
      <c r="N327" s="274"/>
      <c r="O327" s="274"/>
      <c r="P327" s="274"/>
      <c r="Q327" s="274"/>
      <c r="R327" s="274"/>
      <c r="S327" s="274"/>
      <c r="T327" s="275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76" t="s">
        <v>155</v>
      </c>
      <c r="AU327" s="276" t="s">
        <v>142</v>
      </c>
      <c r="AV327" s="16" t="s">
        <v>142</v>
      </c>
      <c r="AW327" s="16" t="s">
        <v>35</v>
      </c>
      <c r="AX327" s="16" t="s">
        <v>75</v>
      </c>
      <c r="AY327" s="276" t="s">
        <v>141</v>
      </c>
    </row>
    <row r="328" s="15" customFormat="1">
      <c r="A328" s="15"/>
      <c r="B328" s="256"/>
      <c r="C328" s="257"/>
      <c r="D328" s="235" t="s">
        <v>155</v>
      </c>
      <c r="E328" s="258" t="s">
        <v>19</v>
      </c>
      <c r="F328" s="259" t="s">
        <v>187</v>
      </c>
      <c r="G328" s="257"/>
      <c r="H328" s="258" t="s">
        <v>19</v>
      </c>
      <c r="I328" s="260"/>
      <c r="J328" s="257"/>
      <c r="K328" s="257"/>
      <c r="L328" s="261"/>
      <c r="M328" s="262"/>
      <c r="N328" s="263"/>
      <c r="O328" s="263"/>
      <c r="P328" s="263"/>
      <c r="Q328" s="263"/>
      <c r="R328" s="263"/>
      <c r="S328" s="263"/>
      <c r="T328" s="264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5" t="s">
        <v>155</v>
      </c>
      <c r="AU328" s="265" t="s">
        <v>142</v>
      </c>
      <c r="AV328" s="15" t="s">
        <v>83</v>
      </c>
      <c r="AW328" s="15" t="s">
        <v>35</v>
      </c>
      <c r="AX328" s="15" t="s">
        <v>75</v>
      </c>
      <c r="AY328" s="265" t="s">
        <v>141</v>
      </c>
    </row>
    <row r="329" s="15" customFormat="1">
      <c r="A329" s="15"/>
      <c r="B329" s="256"/>
      <c r="C329" s="257"/>
      <c r="D329" s="235" t="s">
        <v>155</v>
      </c>
      <c r="E329" s="258" t="s">
        <v>19</v>
      </c>
      <c r="F329" s="259" t="s">
        <v>202</v>
      </c>
      <c r="G329" s="257"/>
      <c r="H329" s="258" t="s">
        <v>19</v>
      </c>
      <c r="I329" s="260"/>
      <c r="J329" s="257"/>
      <c r="K329" s="257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155</v>
      </c>
      <c r="AU329" s="265" t="s">
        <v>142</v>
      </c>
      <c r="AV329" s="15" t="s">
        <v>83</v>
      </c>
      <c r="AW329" s="15" t="s">
        <v>35</v>
      </c>
      <c r="AX329" s="15" t="s">
        <v>75</v>
      </c>
      <c r="AY329" s="265" t="s">
        <v>141</v>
      </c>
    </row>
    <row r="330" s="13" customFormat="1">
      <c r="A330" s="13"/>
      <c r="B330" s="233"/>
      <c r="C330" s="234"/>
      <c r="D330" s="235" t="s">
        <v>155</v>
      </c>
      <c r="E330" s="236" t="s">
        <v>19</v>
      </c>
      <c r="F330" s="237" t="s">
        <v>304</v>
      </c>
      <c r="G330" s="234"/>
      <c r="H330" s="238">
        <v>8.0800000000000001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155</v>
      </c>
      <c r="AU330" s="244" t="s">
        <v>142</v>
      </c>
      <c r="AV330" s="13" t="s">
        <v>94</v>
      </c>
      <c r="AW330" s="13" t="s">
        <v>35</v>
      </c>
      <c r="AX330" s="13" t="s">
        <v>75</v>
      </c>
      <c r="AY330" s="244" t="s">
        <v>141</v>
      </c>
    </row>
    <row r="331" s="15" customFormat="1">
      <c r="A331" s="15"/>
      <c r="B331" s="256"/>
      <c r="C331" s="257"/>
      <c r="D331" s="235" t="s">
        <v>155</v>
      </c>
      <c r="E331" s="258" t="s">
        <v>19</v>
      </c>
      <c r="F331" s="259" t="s">
        <v>204</v>
      </c>
      <c r="G331" s="257"/>
      <c r="H331" s="258" t="s">
        <v>19</v>
      </c>
      <c r="I331" s="260"/>
      <c r="J331" s="257"/>
      <c r="K331" s="257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155</v>
      </c>
      <c r="AU331" s="265" t="s">
        <v>142</v>
      </c>
      <c r="AV331" s="15" t="s">
        <v>83</v>
      </c>
      <c r="AW331" s="15" t="s">
        <v>35</v>
      </c>
      <c r="AX331" s="15" t="s">
        <v>75</v>
      </c>
      <c r="AY331" s="265" t="s">
        <v>141</v>
      </c>
    </row>
    <row r="332" s="13" customFormat="1">
      <c r="A332" s="13"/>
      <c r="B332" s="233"/>
      <c r="C332" s="234"/>
      <c r="D332" s="235" t="s">
        <v>155</v>
      </c>
      <c r="E332" s="236" t="s">
        <v>19</v>
      </c>
      <c r="F332" s="237" t="s">
        <v>305</v>
      </c>
      <c r="G332" s="234"/>
      <c r="H332" s="238">
        <v>4.9800000000000004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155</v>
      </c>
      <c r="AU332" s="244" t="s">
        <v>142</v>
      </c>
      <c r="AV332" s="13" t="s">
        <v>94</v>
      </c>
      <c r="AW332" s="13" t="s">
        <v>35</v>
      </c>
      <c r="AX332" s="13" t="s">
        <v>75</v>
      </c>
      <c r="AY332" s="244" t="s">
        <v>141</v>
      </c>
    </row>
    <row r="333" s="15" customFormat="1">
      <c r="A333" s="15"/>
      <c r="B333" s="256"/>
      <c r="C333" s="257"/>
      <c r="D333" s="235" t="s">
        <v>155</v>
      </c>
      <c r="E333" s="258" t="s">
        <v>19</v>
      </c>
      <c r="F333" s="259" t="s">
        <v>206</v>
      </c>
      <c r="G333" s="257"/>
      <c r="H333" s="258" t="s">
        <v>19</v>
      </c>
      <c r="I333" s="260"/>
      <c r="J333" s="257"/>
      <c r="K333" s="257"/>
      <c r="L333" s="261"/>
      <c r="M333" s="262"/>
      <c r="N333" s="263"/>
      <c r="O333" s="263"/>
      <c r="P333" s="263"/>
      <c r="Q333" s="263"/>
      <c r="R333" s="263"/>
      <c r="S333" s="263"/>
      <c r="T333" s="264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65" t="s">
        <v>155</v>
      </c>
      <c r="AU333" s="265" t="s">
        <v>142</v>
      </c>
      <c r="AV333" s="15" t="s">
        <v>83</v>
      </c>
      <c r="AW333" s="15" t="s">
        <v>35</v>
      </c>
      <c r="AX333" s="15" t="s">
        <v>75</v>
      </c>
      <c r="AY333" s="265" t="s">
        <v>141</v>
      </c>
    </row>
    <row r="334" s="13" customFormat="1">
      <c r="A334" s="13"/>
      <c r="B334" s="233"/>
      <c r="C334" s="234"/>
      <c r="D334" s="235" t="s">
        <v>155</v>
      </c>
      <c r="E334" s="236" t="s">
        <v>19</v>
      </c>
      <c r="F334" s="237" t="s">
        <v>306</v>
      </c>
      <c r="G334" s="234"/>
      <c r="H334" s="238">
        <v>3.9399999999999999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155</v>
      </c>
      <c r="AU334" s="244" t="s">
        <v>142</v>
      </c>
      <c r="AV334" s="13" t="s">
        <v>94</v>
      </c>
      <c r="AW334" s="13" t="s">
        <v>35</v>
      </c>
      <c r="AX334" s="13" t="s">
        <v>75</v>
      </c>
      <c r="AY334" s="244" t="s">
        <v>141</v>
      </c>
    </row>
    <row r="335" s="16" customFormat="1">
      <c r="A335" s="16"/>
      <c r="B335" s="266"/>
      <c r="C335" s="267"/>
      <c r="D335" s="235" t="s">
        <v>155</v>
      </c>
      <c r="E335" s="268" t="s">
        <v>19</v>
      </c>
      <c r="F335" s="269" t="s">
        <v>190</v>
      </c>
      <c r="G335" s="267"/>
      <c r="H335" s="270">
        <v>17</v>
      </c>
      <c r="I335" s="271"/>
      <c r="J335" s="267"/>
      <c r="K335" s="267"/>
      <c r="L335" s="272"/>
      <c r="M335" s="273"/>
      <c r="N335" s="274"/>
      <c r="O335" s="274"/>
      <c r="P335" s="274"/>
      <c r="Q335" s="274"/>
      <c r="R335" s="274"/>
      <c r="S335" s="274"/>
      <c r="T335" s="275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6" t="s">
        <v>155</v>
      </c>
      <c r="AU335" s="276" t="s">
        <v>142</v>
      </c>
      <c r="AV335" s="16" t="s">
        <v>142</v>
      </c>
      <c r="AW335" s="16" t="s">
        <v>35</v>
      </c>
      <c r="AX335" s="16" t="s">
        <v>75</v>
      </c>
      <c r="AY335" s="276" t="s">
        <v>141</v>
      </c>
    </row>
    <row r="336" s="14" customFormat="1">
      <c r="A336" s="14"/>
      <c r="B336" s="245"/>
      <c r="C336" s="246"/>
      <c r="D336" s="235" t="s">
        <v>155</v>
      </c>
      <c r="E336" s="247" t="s">
        <v>19</v>
      </c>
      <c r="F336" s="248" t="s">
        <v>157</v>
      </c>
      <c r="G336" s="246"/>
      <c r="H336" s="249">
        <v>33.829999999999998</v>
      </c>
      <c r="I336" s="250"/>
      <c r="J336" s="246"/>
      <c r="K336" s="246"/>
      <c r="L336" s="251"/>
      <c r="M336" s="252"/>
      <c r="N336" s="253"/>
      <c r="O336" s="253"/>
      <c r="P336" s="253"/>
      <c r="Q336" s="253"/>
      <c r="R336" s="253"/>
      <c r="S336" s="253"/>
      <c r="T336" s="25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5" t="s">
        <v>155</v>
      </c>
      <c r="AU336" s="255" t="s">
        <v>142</v>
      </c>
      <c r="AV336" s="14" t="s">
        <v>151</v>
      </c>
      <c r="AW336" s="14" t="s">
        <v>35</v>
      </c>
      <c r="AX336" s="14" t="s">
        <v>83</v>
      </c>
      <c r="AY336" s="255" t="s">
        <v>141</v>
      </c>
    </row>
    <row r="337" s="2" customFormat="1" ht="16.5" customHeight="1">
      <c r="A337" s="41"/>
      <c r="B337" s="42"/>
      <c r="C337" s="215" t="s">
        <v>307</v>
      </c>
      <c r="D337" s="215" t="s">
        <v>146</v>
      </c>
      <c r="E337" s="216" t="s">
        <v>308</v>
      </c>
      <c r="F337" s="217" t="s">
        <v>309</v>
      </c>
      <c r="G337" s="218" t="s">
        <v>169</v>
      </c>
      <c r="H337" s="219">
        <v>42.600000000000001</v>
      </c>
      <c r="I337" s="220"/>
      <c r="J337" s="221">
        <f>ROUND(I337*H337,2)</f>
        <v>0</v>
      </c>
      <c r="K337" s="217" t="s">
        <v>150</v>
      </c>
      <c r="L337" s="47"/>
      <c r="M337" s="222" t="s">
        <v>19</v>
      </c>
      <c r="N337" s="223" t="s">
        <v>47</v>
      </c>
      <c r="O337" s="87"/>
      <c r="P337" s="224">
        <f>O337*H337</f>
        <v>0</v>
      </c>
      <c r="Q337" s="224">
        <v>0</v>
      </c>
      <c r="R337" s="224">
        <f>Q337*H337</f>
        <v>0</v>
      </c>
      <c r="S337" s="224">
        <v>0.001</v>
      </c>
      <c r="T337" s="225">
        <f>S337*H337</f>
        <v>0.042599999999999999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26" t="s">
        <v>260</v>
      </c>
      <c r="AT337" s="226" t="s">
        <v>146</v>
      </c>
      <c r="AU337" s="226" t="s">
        <v>142</v>
      </c>
      <c r="AY337" s="20" t="s">
        <v>141</v>
      </c>
      <c r="BE337" s="227">
        <f>IF(N337="základní",J337,0)</f>
        <v>0</v>
      </c>
      <c r="BF337" s="227">
        <f>IF(N337="snížená",J337,0)</f>
        <v>0</v>
      </c>
      <c r="BG337" s="227">
        <f>IF(N337="zákl. přenesená",J337,0)</f>
        <v>0</v>
      </c>
      <c r="BH337" s="227">
        <f>IF(N337="sníž. přenesená",J337,0)</f>
        <v>0</v>
      </c>
      <c r="BI337" s="227">
        <f>IF(N337="nulová",J337,0)</f>
        <v>0</v>
      </c>
      <c r="BJ337" s="20" t="s">
        <v>94</v>
      </c>
      <c r="BK337" s="227">
        <f>ROUND(I337*H337,2)</f>
        <v>0</v>
      </c>
      <c r="BL337" s="20" t="s">
        <v>260</v>
      </c>
      <c r="BM337" s="226" t="s">
        <v>310</v>
      </c>
    </row>
    <row r="338" s="2" customFormat="1">
      <c r="A338" s="41"/>
      <c r="B338" s="42"/>
      <c r="C338" s="43"/>
      <c r="D338" s="228" t="s">
        <v>153</v>
      </c>
      <c r="E338" s="43"/>
      <c r="F338" s="229" t="s">
        <v>311</v>
      </c>
      <c r="G338" s="43"/>
      <c r="H338" s="43"/>
      <c r="I338" s="230"/>
      <c r="J338" s="43"/>
      <c r="K338" s="43"/>
      <c r="L338" s="47"/>
      <c r="M338" s="231"/>
      <c r="N338" s="232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153</v>
      </c>
      <c r="AU338" s="20" t="s">
        <v>142</v>
      </c>
    </row>
    <row r="339" s="15" customFormat="1">
      <c r="A339" s="15"/>
      <c r="B339" s="256"/>
      <c r="C339" s="257"/>
      <c r="D339" s="235" t="s">
        <v>155</v>
      </c>
      <c r="E339" s="258" t="s">
        <v>19</v>
      </c>
      <c r="F339" s="259" t="s">
        <v>180</v>
      </c>
      <c r="G339" s="257"/>
      <c r="H339" s="258" t="s">
        <v>19</v>
      </c>
      <c r="I339" s="260"/>
      <c r="J339" s="257"/>
      <c r="K339" s="257"/>
      <c r="L339" s="261"/>
      <c r="M339" s="262"/>
      <c r="N339" s="263"/>
      <c r="O339" s="263"/>
      <c r="P339" s="263"/>
      <c r="Q339" s="263"/>
      <c r="R339" s="263"/>
      <c r="S339" s="263"/>
      <c r="T339" s="26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5" t="s">
        <v>155</v>
      </c>
      <c r="AU339" s="265" t="s">
        <v>142</v>
      </c>
      <c r="AV339" s="15" t="s">
        <v>83</v>
      </c>
      <c r="AW339" s="15" t="s">
        <v>35</v>
      </c>
      <c r="AX339" s="15" t="s">
        <v>75</v>
      </c>
      <c r="AY339" s="265" t="s">
        <v>141</v>
      </c>
    </row>
    <row r="340" s="15" customFormat="1">
      <c r="A340" s="15"/>
      <c r="B340" s="256"/>
      <c r="C340" s="257"/>
      <c r="D340" s="235" t="s">
        <v>155</v>
      </c>
      <c r="E340" s="258" t="s">
        <v>19</v>
      </c>
      <c r="F340" s="259" t="s">
        <v>312</v>
      </c>
      <c r="G340" s="257"/>
      <c r="H340" s="258" t="s">
        <v>19</v>
      </c>
      <c r="I340" s="260"/>
      <c r="J340" s="257"/>
      <c r="K340" s="257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155</v>
      </c>
      <c r="AU340" s="265" t="s">
        <v>142</v>
      </c>
      <c r="AV340" s="15" t="s">
        <v>83</v>
      </c>
      <c r="AW340" s="15" t="s">
        <v>35</v>
      </c>
      <c r="AX340" s="15" t="s">
        <v>75</v>
      </c>
      <c r="AY340" s="265" t="s">
        <v>141</v>
      </c>
    </row>
    <row r="341" s="15" customFormat="1">
      <c r="A341" s="15"/>
      <c r="B341" s="256"/>
      <c r="C341" s="257"/>
      <c r="D341" s="235" t="s">
        <v>155</v>
      </c>
      <c r="E341" s="258" t="s">
        <v>19</v>
      </c>
      <c r="F341" s="259" t="s">
        <v>201</v>
      </c>
      <c r="G341" s="257"/>
      <c r="H341" s="258" t="s">
        <v>19</v>
      </c>
      <c r="I341" s="260"/>
      <c r="J341" s="257"/>
      <c r="K341" s="257"/>
      <c r="L341" s="261"/>
      <c r="M341" s="262"/>
      <c r="N341" s="263"/>
      <c r="O341" s="263"/>
      <c r="P341" s="263"/>
      <c r="Q341" s="263"/>
      <c r="R341" s="263"/>
      <c r="S341" s="263"/>
      <c r="T341" s="264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5" t="s">
        <v>155</v>
      </c>
      <c r="AU341" s="265" t="s">
        <v>142</v>
      </c>
      <c r="AV341" s="15" t="s">
        <v>83</v>
      </c>
      <c r="AW341" s="15" t="s">
        <v>35</v>
      </c>
      <c r="AX341" s="15" t="s">
        <v>75</v>
      </c>
      <c r="AY341" s="265" t="s">
        <v>141</v>
      </c>
    </row>
    <row r="342" s="15" customFormat="1">
      <c r="A342" s="15"/>
      <c r="B342" s="256"/>
      <c r="C342" s="257"/>
      <c r="D342" s="235" t="s">
        <v>155</v>
      </c>
      <c r="E342" s="258" t="s">
        <v>19</v>
      </c>
      <c r="F342" s="259" t="s">
        <v>213</v>
      </c>
      <c r="G342" s="257"/>
      <c r="H342" s="258" t="s">
        <v>19</v>
      </c>
      <c r="I342" s="260"/>
      <c r="J342" s="257"/>
      <c r="K342" s="257"/>
      <c r="L342" s="261"/>
      <c r="M342" s="262"/>
      <c r="N342" s="263"/>
      <c r="O342" s="263"/>
      <c r="P342" s="263"/>
      <c r="Q342" s="263"/>
      <c r="R342" s="263"/>
      <c r="S342" s="263"/>
      <c r="T342" s="264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65" t="s">
        <v>155</v>
      </c>
      <c r="AU342" s="265" t="s">
        <v>142</v>
      </c>
      <c r="AV342" s="15" t="s">
        <v>83</v>
      </c>
      <c r="AW342" s="15" t="s">
        <v>35</v>
      </c>
      <c r="AX342" s="15" t="s">
        <v>75</v>
      </c>
      <c r="AY342" s="265" t="s">
        <v>141</v>
      </c>
    </row>
    <row r="343" s="13" customFormat="1">
      <c r="A343" s="13"/>
      <c r="B343" s="233"/>
      <c r="C343" s="234"/>
      <c r="D343" s="235" t="s">
        <v>155</v>
      </c>
      <c r="E343" s="236" t="s">
        <v>19</v>
      </c>
      <c r="F343" s="237" t="s">
        <v>313</v>
      </c>
      <c r="G343" s="234"/>
      <c r="H343" s="238">
        <v>25.399999999999999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155</v>
      </c>
      <c r="AU343" s="244" t="s">
        <v>142</v>
      </c>
      <c r="AV343" s="13" t="s">
        <v>94</v>
      </c>
      <c r="AW343" s="13" t="s">
        <v>35</v>
      </c>
      <c r="AX343" s="13" t="s">
        <v>75</v>
      </c>
      <c r="AY343" s="244" t="s">
        <v>141</v>
      </c>
    </row>
    <row r="344" s="15" customFormat="1">
      <c r="A344" s="15"/>
      <c r="B344" s="256"/>
      <c r="C344" s="257"/>
      <c r="D344" s="235" t="s">
        <v>155</v>
      </c>
      <c r="E344" s="258" t="s">
        <v>19</v>
      </c>
      <c r="F344" s="259" t="s">
        <v>215</v>
      </c>
      <c r="G344" s="257"/>
      <c r="H344" s="258" t="s">
        <v>19</v>
      </c>
      <c r="I344" s="260"/>
      <c r="J344" s="257"/>
      <c r="K344" s="257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155</v>
      </c>
      <c r="AU344" s="265" t="s">
        <v>142</v>
      </c>
      <c r="AV344" s="15" t="s">
        <v>83</v>
      </c>
      <c r="AW344" s="15" t="s">
        <v>35</v>
      </c>
      <c r="AX344" s="15" t="s">
        <v>75</v>
      </c>
      <c r="AY344" s="265" t="s">
        <v>141</v>
      </c>
    </row>
    <row r="345" s="13" customFormat="1">
      <c r="A345" s="13"/>
      <c r="B345" s="233"/>
      <c r="C345" s="234"/>
      <c r="D345" s="235" t="s">
        <v>155</v>
      </c>
      <c r="E345" s="236" t="s">
        <v>19</v>
      </c>
      <c r="F345" s="237" t="s">
        <v>314</v>
      </c>
      <c r="G345" s="234"/>
      <c r="H345" s="238">
        <v>17.199999999999999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155</v>
      </c>
      <c r="AU345" s="244" t="s">
        <v>142</v>
      </c>
      <c r="AV345" s="13" t="s">
        <v>94</v>
      </c>
      <c r="AW345" s="13" t="s">
        <v>35</v>
      </c>
      <c r="AX345" s="13" t="s">
        <v>75</v>
      </c>
      <c r="AY345" s="244" t="s">
        <v>141</v>
      </c>
    </row>
    <row r="346" s="14" customFormat="1">
      <c r="A346" s="14"/>
      <c r="B346" s="245"/>
      <c r="C346" s="246"/>
      <c r="D346" s="235" t="s">
        <v>155</v>
      </c>
      <c r="E346" s="247" t="s">
        <v>19</v>
      </c>
      <c r="F346" s="248" t="s">
        <v>157</v>
      </c>
      <c r="G346" s="246"/>
      <c r="H346" s="249">
        <v>42.600000000000001</v>
      </c>
      <c r="I346" s="250"/>
      <c r="J346" s="246"/>
      <c r="K346" s="246"/>
      <c r="L346" s="251"/>
      <c r="M346" s="252"/>
      <c r="N346" s="253"/>
      <c r="O346" s="253"/>
      <c r="P346" s="253"/>
      <c r="Q346" s="253"/>
      <c r="R346" s="253"/>
      <c r="S346" s="253"/>
      <c r="T346" s="25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5" t="s">
        <v>155</v>
      </c>
      <c r="AU346" s="255" t="s">
        <v>142</v>
      </c>
      <c r="AV346" s="14" t="s">
        <v>151</v>
      </c>
      <c r="AW346" s="14" t="s">
        <v>35</v>
      </c>
      <c r="AX346" s="14" t="s">
        <v>83</v>
      </c>
      <c r="AY346" s="255" t="s">
        <v>141</v>
      </c>
    </row>
    <row r="347" s="2" customFormat="1" ht="16.5" customHeight="1">
      <c r="A347" s="41"/>
      <c r="B347" s="42"/>
      <c r="C347" s="215" t="s">
        <v>315</v>
      </c>
      <c r="D347" s="215" t="s">
        <v>146</v>
      </c>
      <c r="E347" s="216" t="s">
        <v>316</v>
      </c>
      <c r="F347" s="217" t="s">
        <v>317</v>
      </c>
      <c r="G347" s="218" t="s">
        <v>259</v>
      </c>
      <c r="H347" s="219">
        <v>48.640000000000001</v>
      </c>
      <c r="I347" s="220"/>
      <c r="J347" s="221">
        <f>ROUND(I347*H347,2)</f>
        <v>0</v>
      </c>
      <c r="K347" s="217" t="s">
        <v>150</v>
      </c>
      <c r="L347" s="47"/>
      <c r="M347" s="222" t="s">
        <v>19</v>
      </c>
      <c r="N347" s="223" t="s">
        <v>47</v>
      </c>
      <c r="O347" s="87"/>
      <c r="P347" s="224">
        <f>O347*H347</f>
        <v>0</v>
      </c>
      <c r="Q347" s="224">
        <v>0</v>
      </c>
      <c r="R347" s="224">
        <f>Q347*H347</f>
        <v>0</v>
      </c>
      <c r="S347" s="224">
        <v>0.014999999999999999</v>
      </c>
      <c r="T347" s="225">
        <f>S347*H347</f>
        <v>0.72960000000000003</v>
      </c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R347" s="226" t="s">
        <v>260</v>
      </c>
      <c r="AT347" s="226" t="s">
        <v>146</v>
      </c>
      <c r="AU347" s="226" t="s">
        <v>142</v>
      </c>
      <c r="AY347" s="20" t="s">
        <v>141</v>
      </c>
      <c r="BE347" s="227">
        <f>IF(N347="základní",J347,0)</f>
        <v>0</v>
      </c>
      <c r="BF347" s="227">
        <f>IF(N347="snížená",J347,0)</f>
        <v>0</v>
      </c>
      <c r="BG347" s="227">
        <f>IF(N347="zákl. přenesená",J347,0)</f>
        <v>0</v>
      </c>
      <c r="BH347" s="227">
        <f>IF(N347="sníž. přenesená",J347,0)</f>
        <v>0</v>
      </c>
      <c r="BI347" s="227">
        <f>IF(N347="nulová",J347,0)</f>
        <v>0</v>
      </c>
      <c r="BJ347" s="20" t="s">
        <v>94</v>
      </c>
      <c r="BK347" s="227">
        <f>ROUND(I347*H347,2)</f>
        <v>0</v>
      </c>
      <c r="BL347" s="20" t="s">
        <v>260</v>
      </c>
      <c r="BM347" s="226" t="s">
        <v>318</v>
      </c>
    </row>
    <row r="348" s="2" customFormat="1">
      <c r="A348" s="41"/>
      <c r="B348" s="42"/>
      <c r="C348" s="43"/>
      <c r="D348" s="228" t="s">
        <v>153</v>
      </c>
      <c r="E348" s="43"/>
      <c r="F348" s="229" t="s">
        <v>319</v>
      </c>
      <c r="G348" s="43"/>
      <c r="H348" s="43"/>
      <c r="I348" s="230"/>
      <c r="J348" s="43"/>
      <c r="K348" s="43"/>
      <c r="L348" s="47"/>
      <c r="M348" s="231"/>
      <c r="N348" s="232"/>
      <c r="O348" s="87"/>
      <c r="P348" s="87"/>
      <c r="Q348" s="87"/>
      <c r="R348" s="87"/>
      <c r="S348" s="87"/>
      <c r="T348" s="88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T348" s="20" t="s">
        <v>153</v>
      </c>
      <c r="AU348" s="20" t="s">
        <v>142</v>
      </c>
    </row>
    <row r="349" s="15" customFormat="1">
      <c r="A349" s="15"/>
      <c r="B349" s="256"/>
      <c r="C349" s="257"/>
      <c r="D349" s="235" t="s">
        <v>155</v>
      </c>
      <c r="E349" s="258" t="s">
        <v>19</v>
      </c>
      <c r="F349" s="259" t="s">
        <v>180</v>
      </c>
      <c r="G349" s="257"/>
      <c r="H349" s="258" t="s">
        <v>19</v>
      </c>
      <c r="I349" s="260"/>
      <c r="J349" s="257"/>
      <c r="K349" s="257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155</v>
      </c>
      <c r="AU349" s="265" t="s">
        <v>142</v>
      </c>
      <c r="AV349" s="15" t="s">
        <v>83</v>
      </c>
      <c r="AW349" s="15" t="s">
        <v>35</v>
      </c>
      <c r="AX349" s="15" t="s">
        <v>75</v>
      </c>
      <c r="AY349" s="265" t="s">
        <v>141</v>
      </c>
    </row>
    <row r="350" s="15" customFormat="1">
      <c r="A350" s="15"/>
      <c r="B350" s="256"/>
      <c r="C350" s="257"/>
      <c r="D350" s="235" t="s">
        <v>155</v>
      </c>
      <c r="E350" s="258" t="s">
        <v>19</v>
      </c>
      <c r="F350" s="259" t="s">
        <v>320</v>
      </c>
      <c r="G350" s="257"/>
      <c r="H350" s="258" t="s">
        <v>19</v>
      </c>
      <c r="I350" s="260"/>
      <c r="J350" s="257"/>
      <c r="K350" s="257"/>
      <c r="L350" s="261"/>
      <c r="M350" s="262"/>
      <c r="N350" s="263"/>
      <c r="O350" s="263"/>
      <c r="P350" s="263"/>
      <c r="Q350" s="263"/>
      <c r="R350" s="263"/>
      <c r="S350" s="263"/>
      <c r="T350" s="264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65" t="s">
        <v>155</v>
      </c>
      <c r="AU350" s="265" t="s">
        <v>142</v>
      </c>
      <c r="AV350" s="15" t="s">
        <v>83</v>
      </c>
      <c r="AW350" s="15" t="s">
        <v>35</v>
      </c>
      <c r="AX350" s="15" t="s">
        <v>75</v>
      </c>
      <c r="AY350" s="265" t="s">
        <v>141</v>
      </c>
    </row>
    <row r="351" s="15" customFormat="1">
      <c r="A351" s="15"/>
      <c r="B351" s="256"/>
      <c r="C351" s="257"/>
      <c r="D351" s="235" t="s">
        <v>155</v>
      </c>
      <c r="E351" s="258" t="s">
        <v>19</v>
      </c>
      <c r="F351" s="259" t="s">
        <v>201</v>
      </c>
      <c r="G351" s="257"/>
      <c r="H351" s="258" t="s">
        <v>19</v>
      </c>
      <c r="I351" s="260"/>
      <c r="J351" s="257"/>
      <c r="K351" s="257"/>
      <c r="L351" s="261"/>
      <c r="M351" s="262"/>
      <c r="N351" s="263"/>
      <c r="O351" s="263"/>
      <c r="P351" s="263"/>
      <c r="Q351" s="263"/>
      <c r="R351" s="263"/>
      <c r="S351" s="263"/>
      <c r="T351" s="264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65" t="s">
        <v>155</v>
      </c>
      <c r="AU351" s="265" t="s">
        <v>142</v>
      </c>
      <c r="AV351" s="15" t="s">
        <v>83</v>
      </c>
      <c r="AW351" s="15" t="s">
        <v>35</v>
      </c>
      <c r="AX351" s="15" t="s">
        <v>75</v>
      </c>
      <c r="AY351" s="265" t="s">
        <v>141</v>
      </c>
    </row>
    <row r="352" s="15" customFormat="1">
      <c r="A352" s="15"/>
      <c r="B352" s="256"/>
      <c r="C352" s="257"/>
      <c r="D352" s="235" t="s">
        <v>155</v>
      </c>
      <c r="E352" s="258" t="s">
        <v>19</v>
      </c>
      <c r="F352" s="259" t="s">
        <v>213</v>
      </c>
      <c r="G352" s="257"/>
      <c r="H352" s="258" t="s">
        <v>19</v>
      </c>
      <c r="I352" s="260"/>
      <c r="J352" s="257"/>
      <c r="K352" s="257"/>
      <c r="L352" s="261"/>
      <c r="M352" s="262"/>
      <c r="N352" s="263"/>
      <c r="O352" s="263"/>
      <c r="P352" s="263"/>
      <c r="Q352" s="263"/>
      <c r="R352" s="263"/>
      <c r="S352" s="263"/>
      <c r="T352" s="264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65" t="s">
        <v>155</v>
      </c>
      <c r="AU352" s="265" t="s">
        <v>142</v>
      </c>
      <c r="AV352" s="15" t="s">
        <v>83</v>
      </c>
      <c r="AW352" s="15" t="s">
        <v>35</v>
      </c>
      <c r="AX352" s="15" t="s">
        <v>75</v>
      </c>
      <c r="AY352" s="265" t="s">
        <v>141</v>
      </c>
    </row>
    <row r="353" s="13" customFormat="1">
      <c r="A353" s="13"/>
      <c r="B353" s="233"/>
      <c r="C353" s="234"/>
      <c r="D353" s="235" t="s">
        <v>155</v>
      </c>
      <c r="E353" s="236" t="s">
        <v>19</v>
      </c>
      <c r="F353" s="237" t="s">
        <v>276</v>
      </c>
      <c r="G353" s="234"/>
      <c r="H353" s="238">
        <v>28.879999999999999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155</v>
      </c>
      <c r="AU353" s="244" t="s">
        <v>142</v>
      </c>
      <c r="AV353" s="13" t="s">
        <v>94</v>
      </c>
      <c r="AW353" s="13" t="s">
        <v>35</v>
      </c>
      <c r="AX353" s="13" t="s">
        <v>75</v>
      </c>
      <c r="AY353" s="244" t="s">
        <v>141</v>
      </c>
    </row>
    <row r="354" s="15" customFormat="1">
      <c r="A354" s="15"/>
      <c r="B354" s="256"/>
      <c r="C354" s="257"/>
      <c r="D354" s="235" t="s">
        <v>155</v>
      </c>
      <c r="E354" s="258" t="s">
        <v>19</v>
      </c>
      <c r="F354" s="259" t="s">
        <v>215</v>
      </c>
      <c r="G354" s="257"/>
      <c r="H354" s="258" t="s">
        <v>19</v>
      </c>
      <c r="I354" s="260"/>
      <c r="J354" s="257"/>
      <c r="K354" s="257"/>
      <c r="L354" s="261"/>
      <c r="M354" s="262"/>
      <c r="N354" s="263"/>
      <c r="O354" s="263"/>
      <c r="P354" s="263"/>
      <c r="Q354" s="263"/>
      <c r="R354" s="263"/>
      <c r="S354" s="263"/>
      <c r="T354" s="26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5" t="s">
        <v>155</v>
      </c>
      <c r="AU354" s="265" t="s">
        <v>142</v>
      </c>
      <c r="AV354" s="15" t="s">
        <v>83</v>
      </c>
      <c r="AW354" s="15" t="s">
        <v>35</v>
      </c>
      <c r="AX354" s="15" t="s">
        <v>75</v>
      </c>
      <c r="AY354" s="265" t="s">
        <v>141</v>
      </c>
    </row>
    <row r="355" s="13" customFormat="1">
      <c r="A355" s="13"/>
      <c r="B355" s="233"/>
      <c r="C355" s="234"/>
      <c r="D355" s="235" t="s">
        <v>155</v>
      </c>
      <c r="E355" s="236" t="s">
        <v>19</v>
      </c>
      <c r="F355" s="237" t="s">
        <v>321</v>
      </c>
      <c r="G355" s="234"/>
      <c r="H355" s="238">
        <v>19.760000000000002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155</v>
      </c>
      <c r="AU355" s="244" t="s">
        <v>142</v>
      </c>
      <c r="AV355" s="13" t="s">
        <v>94</v>
      </c>
      <c r="AW355" s="13" t="s">
        <v>35</v>
      </c>
      <c r="AX355" s="13" t="s">
        <v>75</v>
      </c>
      <c r="AY355" s="244" t="s">
        <v>141</v>
      </c>
    </row>
    <row r="356" s="14" customFormat="1">
      <c r="A356" s="14"/>
      <c r="B356" s="245"/>
      <c r="C356" s="246"/>
      <c r="D356" s="235" t="s">
        <v>155</v>
      </c>
      <c r="E356" s="247" t="s">
        <v>19</v>
      </c>
      <c r="F356" s="248" t="s">
        <v>157</v>
      </c>
      <c r="G356" s="246"/>
      <c r="H356" s="249">
        <v>48.640000000000001</v>
      </c>
      <c r="I356" s="250"/>
      <c r="J356" s="246"/>
      <c r="K356" s="246"/>
      <c r="L356" s="251"/>
      <c r="M356" s="252"/>
      <c r="N356" s="253"/>
      <c r="O356" s="253"/>
      <c r="P356" s="253"/>
      <c r="Q356" s="253"/>
      <c r="R356" s="253"/>
      <c r="S356" s="253"/>
      <c r="T356" s="25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5" t="s">
        <v>155</v>
      </c>
      <c r="AU356" s="255" t="s">
        <v>142</v>
      </c>
      <c r="AV356" s="14" t="s">
        <v>151</v>
      </c>
      <c r="AW356" s="14" t="s">
        <v>35</v>
      </c>
      <c r="AX356" s="14" t="s">
        <v>83</v>
      </c>
      <c r="AY356" s="255" t="s">
        <v>141</v>
      </c>
    </row>
    <row r="357" s="2" customFormat="1" ht="16.5" customHeight="1">
      <c r="A357" s="41"/>
      <c r="B357" s="42"/>
      <c r="C357" s="215" t="s">
        <v>322</v>
      </c>
      <c r="D357" s="215" t="s">
        <v>146</v>
      </c>
      <c r="E357" s="216" t="s">
        <v>323</v>
      </c>
      <c r="F357" s="217" t="s">
        <v>324</v>
      </c>
      <c r="G357" s="218" t="s">
        <v>259</v>
      </c>
      <c r="H357" s="219">
        <v>100.97</v>
      </c>
      <c r="I357" s="220"/>
      <c r="J357" s="221">
        <f>ROUND(I357*H357,2)</f>
        <v>0</v>
      </c>
      <c r="K357" s="217" t="s">
        <v>150</v>
      </c>
      <c r="L357" s="47"/>
      <c r="M357" s="222" t="s">
        <v>19</v>
      </c>
      <c r="N357" s="223" t="s">
        <v>47</v>
      </c>
      <c r="O357" s="87"/>
      <c r="P357" s="224">
        <f>O357*H357</f>
        <v>0</v>
      </c>
      <c r="Q357" s="224">
        <v>0</v>
      </c>
      <c r="R357" s="224">
        <f>Q357*H357</f>
        <v>0</v>
      </c>
      <c r="S357" s="224">
        <v>0.0025000000000000001</v>
      </c>
      <c r="T357" s="225">
        <f>S357*H357</f>
        <v>0.25242500000000001</v>
      </c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R357" s="226" t="s">
        <v>260</v>
      </c>
      <c r="AT357" s="226" t="s">
        <v>146</v>
      </c>
      <c r="AU357" s="226" t="s">
        <v>142</v>
      </c>
      <c r="AY357" s="20" t="s">
        <v>141</v>
      </c>
      <c r="BE357" s="227">
        <f>IF(N357="základní",J357,0)</f>
        <v>0</v>
      </c>
      <c r="BF357" s="227">
        <f>IF(N357="snížená",J357,0)</f>
        <v>0</v>
      </c>
      <c r="BG357" s="227">
        <f>IF(N357="zákl. přenesená",J357,0)</f>
        <v>0</v>
      </c>
      <c r="BH357" s="227">
        <f>IF(N357="sníž. přenesená",J357,0)</f>
        <v>0</v>
      </c>
      <c r="BI357" s="227">
        <f>IF(N357="nulová",J357,0)</f>
        <v>0</v>
      </c>
      <c r="BJ357" s="20" t="s">
        <v>94</v>
      </c>
      <c r="BK357" s="227">
        <f>ROUND(I357*H357,2)</f>
        <v>0</v>
      </c>
      <c r="BL357" s="20" t="s">
        <v>260</v>
      </c>
      <c r="BM357" s="226" t="s">
        <v>325</v>
      </c>
    </row>
    <row r="358" s="2" customFormat="1">
      <c r="A358" s="41"/>
      <c r="B358" s="42"/>
      <c r="C358" s="43"/>
      <c r="D358" s="228" t="s">
        <v>153</v>
      </c>
      <c r="E358" s="43"/>
      <c r="F358" s="229" t="s">
        <v>326</v>
      </c>
      <c r="G358" s="43"/>
      <c r="H358" s="43"/>
      <c r="I358" s="230"/>
      <c r="J358" s="43"/>
      <c r="K358" s="43"/>
      <c r="L358" s="47"/>
      <c r="M358" s="231"/>
      <c r="N358" s="232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153</v>
      </c>
      <c r="AU358" s="20" t="s">
        <v>142</v>
      </c>
    </row>
    <row r="359" s="15" customFormat="1">
      <c r="A359" s="15"/>
      <c r="B359" s="256"/>
      <c r="C359" s="257"/>
      <c r="D359" s="235" t="s">
        <v>155</v>
      </c>
      <c r="E359" s="258" t="s">
        <v>19</v>
      </c>
      <c r="F359" s="259" t="s">
        <v>180</v>
      </c>
      <c r="G359" s="257"/>
      <c r="H359" s="258" t="s">
        <v>19</v>
      </c>
      <c r="I359" s="260"/>
      <c r="J359" s="257"/>
      <c r="K359" s="257"/>
      <c r="L359" s="261"/>
      <c r="M359" s="262"/>
      <c r="N359" s="263"/>
      <c r="O359" s="263"/>
      <c r="P359" s="263"/>
      <c r="Q359" s="263"/>
      <c r="R359" s="263"/>
      <c r="S359" s="263"/>
      <c r="T359" s="264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5" t="s">
        <v>155</v>
      </c>
      <c r="AU359" s="265" t="s">
        <v>142</v>
      </c>
      <c r="AV359" s="15" t="s">
        <v>83</v>
      </c>
      <c r="AW359" s="15" t="s">
        <v>35</v>
      </c>
      <c r="AX359" s="15" t="s">
        <v>75</v>
      </c>
      <c r="AY359" s="265" t="s">
        <v>141</v>
      </c>
    </row>
    <row r="360" s="15" customFormat="1">
      <c r="A360" s="15"/>
      <c r="B360" s="256"/>
      <c r="C360" s="257"/>
      <c r="D360" s="235" t="s">
        <v>155</v>
      </c>
      <c r="E360" s="258" t="s">
        <v>19</v>
      </c>
      <c r="F360" s="259" t="s">
        <v>327</v>
      </c>
      <c r="G360" s="257"/>
      <c r="H360" s="258" t="s">
        <v>19</v>
      </c>
      <c r="I360" s="260"/>
      <c r="J360" s="257"/>
      <c r="K360" s="257"/>
      <c r="L360" s="261"/>
      <c r="M360" s="262"/>
      <c r="N360" s="263"/>
      <c r="O360" s="263"/>
      <c r="P360" s="263"/>
      <c r="Q360" s="263"/>
      <c r="R360" s="263"/>
      <c r="S360" s="263"/>
      <c r="T360" s="26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5" t="s">
        <v>155</v>
      </c>
      <c r="AU360" s="265" t="s">
        <v>142</v>
      </c>
      <c r="AV360" s="15" t="s">
        <v>83</v>
      </c>
      <c r="AW360" s="15" t="s">
        <v>35</v>
      </c>
      <c r="AX360" s="15" t="s">
        <v>75</v>
      </c>
      <c r="AY360" s="265" t="s">
        <v>141</v>
      </c>
    </row>
    <row r="361" s="15" customFormat="1">
      <c r="A361" s="15"/>
      <c r="B361" s="256"/>
      <c r="C361" s="257"/>
      <c r="D361" s="235" t="s">
        <v>155</v>
      </c>
      <c r="E361" s="258" t="s">
        <v>19</v>
      </c>
      <c r="F361" s="259" t="s">
        <v>194</v>
      </c>
      <c r="G361" s="257"/>
      <c r="H361" s="258" t="s">
        <v>19</v>
      </c>
      <c r="I361" s="260"/>
      <c r="J361" s="257"/>
      <c r="K361" s="257"/>
      <c r="L361" s="261"/>
      <c r="M361" s="262"/>
      <c r="N361" s="263"/>
      <c r="O361" s="263"/>
      <c r="P361" s="263"/>
      <c r="Q361" s="263"/>
      <c r="R361" s="263"/>
      <c r="S361" s="263"/>
      <c r="T361" s="264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65" t="s">
        <v>155</v>
      </c>
      <c r="AU361" s="265" t="s">
        <v>142</v>
      </c>
      <c r="AV361" s="15" t="s">
        <v>83</v>
      </c>
      <c r="AW361" s="15" t="s">
        <v>35</v>
      </c>
      <c r="AX361" s="15" t="s">
        <v>75</v>
      </c>
      <c r="AY361" s="265" t="s">
        <v>141</v>
      </c>
    </row>
    <row r="362" s="15" customFormat="1">
      <c r="A362" s="15"/>
      <c r="B362" s="256"/>
      <c r="C362" s="257"/>
      <c r="D362" s="235" t="s">
        <v>155</v>
      </c>
      <c r="E362" s="258" t="s">
        <v>19</v>
      </c>
      <c r="F362" s="259" t="s">
        <v>195</v>
      </c>
      <c r="G362" s="257"/>
      <c r="H362" s="258" t="s">
        <v>19</v>
      </c>
      <c r="I362" s="260"/>
      <c r="J362" s="257"/>
      <c r="K362" s="257"/>
      <c r="L362" s="261"/>
      <c r="M362" s="262"/>
      <c r="N362" s="263"/>
      <c r="O362" s="263"/>
      <c r="P362" s="263"/>
      <c r="Q362" s="263"/>
      <c r="R362" s="263"/>
      <c r="S362" s="263"/>
      <c r="T362" s="264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5" t="s">
        <v>155</v>
      </c>
      <c r="AU362" s="265" t="s">
        <v>142</v>
      </c>
      <c r="AV362" s="15" t="s">
        <v>83</v>
      </c>
      <c r="AW362" s="15" t="s">
        <v>35</v>
      </c>
      <c r="AX362" s="15" t="s">
        <v>75</v>
      </c>
      <c r="AY362" s="265" t="s">
        <v>141</v>
      </c>
    </row>
    <row r="363" s="13" customFormat="1">
      <c r="A363" s="13"/>
      <c r="B363" s="233"/>
      <c r="C363" s="234"/>
      <c r="D363" s="235" t="s">
        <v>155</v>
      </c>
      <c r="E363" s="236" t="s">
        <v>19</v>
      </c>
      <c r="F363" s="237" t="s">
        <v>328</v>
      </c>
      <c r="G363" s="234"/>
      <c r="H363" s="238">
        <v>49.729999999999997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155</v>
      </c>
      <c r="AU363" s="244" t="s">
        <v>142</v>
      </c>
      <c r="AV363" s="13" t="s">
        <v>94</v>
      </c>
      <c r="AW363" s="13" t="s">
        <v>35</v>
      </c>
      <c r="AX363" s="13" t="s">
        <v>75</v>
      </c>
      <c r="AY363" s="244" t="s">
        <v>141</v>
      </c>
    </row>
    <row r="364" s="16" customFormat="1">
      <c r="A364" s="16"/>
      <c r="B364" s="266"/>
      <c r="C364" s="267"/>
      <c r="D364" s="235" t="s">
        <v>155</v>
      </c>
      <c r="E364" s="268" t="s">
        <v>19</v>
      </c>
      <c r="F364" s="269" t="s">
        <v>190</v>
      </c>
      <c r="G364" s="267"/>
      <c r="H364" s="270">
        <v>49.729999999999997</v>
      </c>
      <c r="I364" s="271"/>
      <c r="J364" s="267"/>
      <c r="K364" s="267"/>
      <c r="L364" s="272"/>
      <c r="M364" s="273"/>
      <c r="N364" s="274"/>
      <c r="O364" s="274"/>
      <c r="P364" s="274"/>
      <c r="Q364" s="274"/>
      <c r="R364" s="274"/>
      <c r="S364" s="274"/>
      <c r="T364" s="275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76" t="s">
        <v>155</v>
      </c>
      <c r="AU364" s="276" t="s">
        <v>142</v>
      </c>
      <c r="AV364" s="16" t="s">
        <v>142</v>
      </c>
      <c r="AW364" s="16" t="s">
        <v>35</v>
      </c>
      <c r="AX364" s="16" t="s">
        <v>75</v>
      </c>
      <c r="AY364" s="276" t="s">
        <v>141</v>
      </c>
    </row>
    <row r="365" s="15" customFormat="1">
      <c r="A365" s="15"/>
      <c r="B365" s="256"/>
      <c r="C365" s="257"/>
      <c r="D365" s="235" t="s">
        <v>155</v>
      </c>
      <c r="E365" s="258" t="s">
        <v>19</v>
      </c>
      <c r="F365" s="259" t="s">
        <v>329</v>
      </c>
      <c r="G365" s="257"/>
      <c r="H365" s="258" t="s">
        <v>19</v>
      </c>
      <c r="I365" s="260"/>
      <c r="J365" s="257"/>
      <c r="K365" s="257"/>
      <c r="L365" s="261"/>
      <c r="M365" s="262"/>
      <c r="N365" s="263"/>
      <c r="O365" s="263"/>
      <c r="P365" s="263"/>
      <c r="Q365" s="263"/>
      <c r="R365" s="263"/>
      <c r="S365" s="263"/>
      <c r="T365" s="264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65" t="s">
        <v>155</v>
      </c>
      <c r="AU365" s="265" t="s">
        <v>142</v>
      </c>
      <c r="AV365" s="15" t="s">
        <v>83</v>
      </c>
      <c r="AW365" s="15" t="s">
        <v>35</v>
      </c>
      <c r="AX365" s="15" t="s">
        <v>75</v>
      </c>
      <c r="AY365" s="265" t="s">
        <v>141</v>
      </c>
    </row>
    <row r="366" s="15" customFormat="1">
      <c r="A366" s="15"/>
      <c r="B366" s="256"/>
      <c r="C366" s="257"/>
      <c r="D366" s="235" t="s">
        <v>155</v>
      </c>
      <c r="E366" s="258" t="s">
        <v>19</v>
      </c>
      <c r="F366" s="259" t="s">
        <v>194</v>
      </c>
      <c r="G366" s="257"/>
      <c r="H366" s="258" t="s">
        <v>19</v>
      </c>
      <c r="I366" s="260"/>
      <c r="J366" s="257"/>
      <c r="K366" s="257"/>
      <c r="L366" s="261"/>
      <c r="M366" s="262"/>
      <c r="N366" s="263"/>
      <c r="O366" s="263"/>
      <c r="P366" s="263"/>
      <c r="Q366" s="263"/>
      <c r="R366" s="263"/>
      <c r="S366" s="263"/>
      <c r="T366" s="264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65" t="s">
        <v>155</v>
      </c>
      <c r="AU366" s="265" t="s">
        <v>142</v>
      </c>
      <c r="AV366" s="15" t="s">
        <v>83</v>
      </c>
      <c r="AW366" s="15" t="s">
        <v>35</v>
      </c>
      <c r="AX366" s="15" t="s">
        <v>75</v>
      </c>
      <c r="AY366" s="265" t="s">
        <v>141</v>
      </c>
    </row>
    <row r="367" s="15" customFormat="1">
      <c r="A367" s="15"/>
      <c r="B367" s="256"/>
      <c r="C367" s="257"/>
      <c r="D367" s="235" t="s">
        <v>155</v>
      </c>
      <c r="E367" s="258" t="s">
        <v>19</v>
      </c>
      <c r="F367" s="259" t="s">
        <v>197</v>
      </c>
      <c r="G367" s="257"/>
      <c r="H367" s="258" t="s">
        <v>19</v>
      </c>
      <c r="I367" s="260"/>
      <c r="J367" s="257"/>
      <c r="K367" s="257"/>
      <c r="L367" s="261"/>
      <c r="M367" s="262"/>
      <c r="N367" s="263"/>
      <c r="O367" s="263"/>
      <c r="P367" s="263"/>
      <c r="Q367" s="263"/>
      <c r="R367" s="263"/>
      <c r="S367" s="263"/>
      <c r="T367" s="264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65" t="s">
        <v>155</v>
      </c>
      <c r="AU367" s="265" t="s">
        <v>142</v>
      </c>
      <c r="AV367" s="15" t="s">
        <v>83</v>
      </c>
      <c r="AW367" s="15" t="s">
        <v>35</v>
      </c>
      <c r="AX367" s="15" t="s">
        <v>75</v>
      </c>
      <c r="AY367" s="265" t="s">
        <v>141</v>
      </c>
    </row>
    <row r="368" s="13" customFormat="1">
      <c r="A368" s="13"/>
      <c r="B368" s="233"/>
      <c r="C368" s="234"/>
      <c r="D368" s="235" t="s">
        <v>155</v>
      </c>
      <c r="E368" s="236" t="s">
        <v>19</v>
      </c>
      <c r="F368" s="237" t="s">
        <v>268</v>
      </c>
      <c r="G368" s="234"/>
      <c r="H368" s="238">
        <v>20.899999999999999</v>
      </c>
      <c r="I368" s="239"/>
      <c r="J368" s="234"/>
      <c r="K368" s="234"/>
      <c r="L368" s="240"/>
      <c r="M368" s="241"/>
      <c r="N368" s="242"/>
      <c r="O368" s="242"/>
      <c r="P368" s="242"/>
      <c r="Q368" s="242"/>
      <c r="R368" s="242"/>
      <c r="S368" s="242"/>
      <c r="T368" s="24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4" t="s">
        <v>155</v>
      </c>
      <c r="AU368" s="244" t="s">
        <v>142</v>
      </c>
      <c r="AV368" s="13" t="s">
        <v>94</v>
      </c>
      <c r="AW368" s="13" t="s">
        <v>35</v>
      </c>
      <c r="AX368" s="13" t="s">
        <v>75</v>
      </c>
      <c r="AY368" s="244" t="s">
        <v>141</v>
      </c>
    </row>
    <row r="369" s="15" customFormat="1">
      <c r="A369" s="15"/>
      <c r="B369" s="256"/>
      <c r="C369" s="257"/>
      <c r="D369" s="235" t="s">
        <v>155</v>
      </c>
      <c r="E369" s="258" t="s">
        <v>19</v>
      </c>
      <c r="F369" s="259" t="s">
        <v>199</v>
      </c>
      <c r="G369" s="257"/>
      <c r="H369" s="258" t="s">
        <v>19</v>
      </c>
      <c r="I369" s="260"/>
      <c r="J369" s="257"/>
      <c r="K369" s="257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155</v>
      </c>
      <c r="AU369" s="265" t="s">
        <v>142</v>
      </c>
      <c r="AV369" s="15" t="s">
        <v>83</v>
      </c>
      <c r="AW369" s="15" t="s">
        <v>35</v>
      </c>
      <c r="AX369" s="15" t="s">
        <v>75</v>
      </c>
      <c r="AY369" s="265" t="s">
        <v>141</v>
      </c>
    </row>
    <row r="370" s="13" customFormat="1">
      <c r="A370" s="13"/>
      <c r="B370" s="233"/>
      <c r="C370" s="234"/>
      <c r="D370" s="235" t="s">
        <v>155</v>
      </c>
      <c r="E370" s="236" t="s">
        <v>19</v>
      </c>
      <c r="F370" s="237" t="s">
        <v>330</v>
      </c>
      <c r="G370" s="234"/>
      <c r="H370" s="238">
        <v>8.6300000000000008</v>
      </c>
      <c r="I370" s="239"/>
      <c r="J370" s="234"/>
      <c r="K370" s="234"/>
      <c r="L370" s="240"/>
      <c r="M370" s="241"/>
      <c r="N370" s="242"/>
      <c r="O370" s="242"/>
      <c r="P370" s="242"/>
      <c r="Q370" s="242"/>
      <c r="R370" s="242"/>
      <c r="S370" s="242"/>
      <c r="T370" s="24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4" t="s">
        <v>155</v>
      </c>
      <c r="AU370" s="244" t="s">
        <v>142</v>
      </c>
      <c r="AV370" s="13" t="s">
        <v>94</v>
      </c>
      <c r="AW370" s="13" t="s">
        <v>35</v>
      </c>
      <c r="AX370" s="13" t="s">
        <v>75</v>
      </c>
      <c r="AY370" s="244" t="s">
        <v>141</v>
      </c>
    </row>
    <row r="371" s="16" customFormat="1">
      <c r="A371" s="16"/>
      <c r="B371" s="266"/>
      <c r="C371" s="267"/>
      <c r="D371" s="235" t="s">
        <v>155</v>
      </c>
      <c r="E371" s="268" t="s">
        <v>19</v>
      </c>
      <c r="F371" s="269" t="s">
        <v>190</v>
      </c>
      <c r="G371" s="267"/>
      <c r="H371" s="270">
        <v>29.530000000000001</v>
      </c>
      <c r="I371" s="271"/>
      <c r="J371" s="267"/>
      <c r="K371" s="267"/>
      <c r="L371" s="272"/>
      <c r="M371" s="273"/>
      <c r="N371" s="274"/>
      <c r="O371" s="274"/>
      <c r="P371" s="274"/>
      <c r="Q371" s="274"/>
      <c r="R371" s="274"/>
      <c r="S371" s="274"/>
      <c r="T371" s="275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76" t="s">
        <v>155</v>
      </c>
      <c r="AU371" s="276" t="s">
        <v>142</v>
      </c>
      <c r="AV371" s="16" t="s">
        <v>142</v>
      </c>
      <c r="AW371" s="16" t="s">
        <v>35</v>
      </c>
      <c r="AX371" s="16" t="s">
        <v>75</v>
      </c>
      <c r="AY371" s="276" t="s">
        <v>141</v>
      </c>
    </row>
    <row r="372" s="15" customFormat="1">
      <c r="A372" s="15"/>
      <c r="B372" s="256"/>
      <c r="C372" s="257"/>
      <c r="D372" s="235" t="s">
        <v>155</v>
      </c>
      <c r="E372" s="258" t="s">
        <v>19</v>
      </c>
      <c r="F372" s="259" t="s">
        <v>201</v>
      </c>
      <c r="G372" s="257"/>
      <c r="H372" s="258" t="s">
        <v>19</v>
      </c>
      <c r="I372" s="260"/>
      <c r="J372" s="257"/>
      <c r="K372" s="257"/>
      <c r="L372" s="261"/>
      <c r="M372" s="262"/>
      <c r="N372" s="263"/>
      <c r="O372" s="263"/>
      <c r="P372" s="263"/>
      <c r="Q372" s="263"/>
      <c r="R372" s="263"/>
      <c r="S372" s="263"/>
      <c r="T372" s="264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65" t="s">
        <v>155</v>
      </c>
      <c r="AU372" s="265" t="s">
        <v>142</v>
      </c>
      <c r="AV372" s="15" t="s">
        <v>83</v>
      </c>
      <c r="AW372" s="15" t="s">
        <v>35</v>
      </c>
      <c r="AX372" s="15" t="s">
        <v>75</v>
      </c>
      <c r="AY372" s="265" t="s">
        <v>141</v>
      </c>
    </row>
    <row r="373" s="15" customFormat="1">
      <c r="A373" s="15"/>
      <c r="B373" s="256"/>
      <c r="C373" s="257"/>
      <c r="D373" s="235" t="s">
        <v>155</v>
      </c>
      <c r="E373" s="258" t="s">
        <v>19</v>
      </c>
      <c r="F373" s="259" t="s">
        <v>208</v>
      </c>
      <c r="G373" s="257"/>
      <c r="H373" s="258" t="s">
        <v>19</v>
      </c>
      <c r="I373" s="260"/>
      <c r="J373" s="257"/>
      <c r="K373" s="257"/>
      <c r="L373" s="261"/>
      <c r="M373" s="262"/>
      <c r="N373" s="263"/>
      <c r="O373" s="263"/>
      <c r="P373" s="263"/>
      <c r="Q373" s="263"/>
      <c r="R373" s="263"/>
      <c r="S373" s="263"/>
      <c r="T373" s="264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65" t="s">
        <v>155</v>
      </c>
      <c r="AU373" s="265" t="s">
        <v>142</v>
      </c>
      <c r="AV373" s="15" t="s">
        <v>83</v>
      </c>
      <c r="AW373" s="15" t="s">
        <v>35</v>
      </c>
      <c r="AX373" s="15" t="s">
        <v>75</v>
      </c>
      <c r="AY373" s="265" t="s">
        <v>141</v>
      </c>
    </row>
    <row r="374" s="13" customFormat="1">
      <c r="A374" s="13"/>
      <c r="B374" s="233"/>
      <c r="C374" s="234"/>
      <c r="D374" s="235" t="s">
        <v>155</v>
      </c>
      <c r="E374" s="236" t="s">
        <v>19</v>
      </c>
      <c r="F374" s="237" t="s">
        <v>331</v>
      </c>
      <c r="G374" s="234"/>
      <c r="H374" s="238">
        <v>19.690000000000001</v>
      </c>
      <c r="I374" s="239"/>
      <c r="J374" s="234"/>
      <c r="K374" s="234"/>
      <c r="L374" s="240"/>
      <c r="M374" s="241"/>
      <c r="N374" s="242"/>
      <c r="O374" s="242"/>
      <c r="P374" s="242"/>
      <c r="Q374" s="242"/>
      <c r="R374" s="242"/>
      <c r="S374" s="242"/>
      <c r="T374" s="24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4" t="s">
        <v>155</v>
      </c>
      <c r="AU374" s="244" t="s">
        <v>142</v>
      </c>
      <c r="AV374" s="13" t="s">
        <v>94</v>
      </c>
      <c r="AW374" s="13" t="s">
        <v>35</v>
      </c>
      <c r="AX374" s="13" t="s">
        <v>75</v>
      </c>
      <c r="AY374" s="244" t="s">
        <v>141</v>
      </c>
    </row>
    <row r="375" s="15" customFormat="1">
      <c r="A375" s="15"/>
      <c r="B375" s="256"/>
      <c r="C375" s="257"/>
      <c r="D375" s="235" t="s">
        <v>155</v>
      </c>
      <c r="E375" s="258" t="s">
        <v>19</v>
      </c>
      <c r="F375" s="259" t="s">
        <v>210</v>
      </c>
      <c r="G375" s="257"/>
      <c r="H375" s="258" t="s">
        <v>19</v>
      </c>
      <c r="I375" s="260"/>
      <c r="J375" s="257"/>
      <c r="K375" s="257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155</v>
      </c>
      <c r="AU375" s="265" t="s">
        <v>142</v>
      </c>
      <c r="AV375" s="15" t="s">
        <v>83</v>
      </c>
      <c r="AW375" s="15" t="s">
        <v>35</v>
      </c>
      <c r="AX375" s="15" t="s">
        <v>75</v>
      </c>
      <c r="AY375" s="265" t="s">
        <v>141</v>
      </c>
    </row>
    <row r="376" s="13" customFormat="1">
      <c r="A376" s="13"/>
      <c r="B376" s="233"/>
      <c r="C376" s="234"/>
      <c r="D376" s="235" t="s">
        <v>155</v>
      </c>
      <c r="E376" s="236" t="s">
        <v>19</v>
      </c>
      <c r="F376" s="237" t="s">
        <v>275</v>
      </c>
      <c r="G376" s="234"/>
      <c r="H376" s="238">
        <v>1.01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155</v>
      </c>
      <c r="AU376" s="244" t="s">
        <v>142</v>
      </c>
      <c r="AV376" s="13" t="s">
        <v>94</v>
      </c>
      <c r="AW376" s="13" t="s">
        <v>35</v>
      </c>
      <c r="AX376" s="13" t="s">
        <v>75</v>
      </c>
      <c r="AY376" s="244" t="s">
        <v>141</v>
      </c>
    </row>
    <row r="377" s="15" customFormat="1">
      <c r="A377" s="15"/>
      <c r="B377" s="256"/>
      <c r="C377" s="257"/>
      <c r="D377" s="235" t="s">
        <v>155</v>
      </c>
      <c r="E377" s="258" t="s">
        <v>19</v>
      </c>
      <c r="F377" s="259" t="s">
        <v>212</v>
      </c>
      <c r="G377" s="257"/>
      <c r="H377" s="258" t="s">
        <v>19</v>
      </c>
      <c r="I377" s="260"/>
      <c r="J377" s="257"/>
      <c r="K377" s="257"/>
      <c r="L377" s="261"/>
      <c r="M377" s="262"/>
      <c r="N377" s="263"/>
      <c r="O377" s="263"/>
      <c r="P377" s="263"/>
      <c r="Q377" s="263"/>
      <c r="R377" s="263"/>
      <c r="S377" s="263"/>
      <c r="T377" s="264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65" t="s">
        <v>155</v>
      </c>
      <c r="AU377" s="265" t="s">
        <v>142</v>
      </c>
      <c r="AV377" s="15" t="s">
        <v>83</v>
      </c>
      <c r="AW377" s="15" t="s">
        <v>35</v>
      </c>
      <c r="AX377" s="15" t="s">
        <v>75</v>
      </c>
      <c r="AY377" s="265" t="s">
        <v>141</v>
      </c>
    </row>
    <row r="378" s="13" customFormat="1">
      <c r="A378" s="13"/>
      <c r="B378" s="233"/>
      <c r="C378" s="234"/>
      <c r="D378" s="235" t="s">
        <v>155</v>
      </c>
      <c r="E378" s="236" t="s">
        <v>19</v>
      </c>
      <c r="F378" s="237" t="s">
        <v>275</v>
      </c>
      <c r="G378" s="234"/>
      <c r="H378" s="238">
        <v>1.01</v>
      </c>
      <c r="I378" s="239"/>
      <c r="J378" s="234"/>
      <c r="K378" s="234"/>
      <c r="L378" s="240"/>
      <c r="M378" s="241"/>
      <c r="N378" s="242"/>
      <c r="O378" s="242"/>
      <c r="P378" s="242"/>
      <c r="Q378" s="242"/>
      <c r="R378" s="242"/>
      <c r="S378" s="242"/>
      <c r="T378" s="24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4" t="s">
        <v>155</v>
      </c>
      <c r="AU378" s="244" t="s">
        <v>142</v>
      </c>
      <c r="AV378" s="13" t="s">
        <v>94</v>
      </c>
      <c r="AW378" s="13" t="s">
        <v>35</v>
      </c>
      <c r="AX378" s="13" t="s">
        <v>75</v>
      </c>
      <c r="AY378" s="244" t="s">
        <v>141</v>
      </c>
    </row>
    <row r="379" s="16" customFormat="1">
      <c r="A379" s="16"/>
      <c r="B379" s="266"/>
      <c r="C379" s="267"/>
      <c r="D379" s="235" t="s">
        <v>155</v>
      </c>
      <c r="E379" s="268" t="s">
        <v>19</v>
      </c>
      <c r="F379" s="269" t="s">
        <v>190</v>
      </c>
      <c r="G379" s="267"/>
      <c r="H379" s="270">
        <v>21.710000000000004</v>
      </c>
      <c r="I379" s="271"/>
      <c r="J379" s="267"/>
      <c r="K379" s="267"/>
      <c r="L379" s="272"/>
      <c r="M379" s="273"/>
      <c r="N379" s="274"/>
      <c r="O379" s="274"/>
      <c r="P379" s="274"/>
      <c r="Q379" s="274"/>
      <c r="R379" s="274"/>
      <c r="S379" s="274"/>
      <c r="T379" s="275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76" t="s">
        <v>155</v>
      </c>
      <c r="AU379" s="276" t="s">
        <v>142</v>
      </c>
      <c r="AV379" s="16" t="s">
        <v>142</v>
      </c>
      <c r="AW379" s="16" t="s">
        <v>35</v>
      </c>
      <c r="AX379" s="16" t="s">
        <v>75</v>
      </c>
      <c r="AY379" s="276" t="s">
        <v>141</v>
      </c>
    </row>
    <row r="380" s="14" customFormat="1">
      <c r="A380" s="14"/>
      <c r="B380" s="245"/>
      <c r="C380" s="246"/>
      <c r="D380" s="235" t="s">
        <v>155</v>
      </c>
      <c r="E380" s="247" t="s">
        <v>19</v>
      </c>
      <c r="F380" s="248" t="s">
        <v>157</v>
      </c>
      <c r="G380" s="246"/>
      <c r="H380" s="249">
        <v>100.97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5" t="s">
        <v>155</v>
      </c>
      <c r="AU380" s="255" t="s">
        <v>142</v>
      </c>
      <c r="AV380" s="14" t="s">
        <v>151</v>
      </c>
      <c r="AW380" s="14" t="s">
        <v>35</v>
      </c>
      <c r="AX380" s="14" t="s">
        <v>83</v>
      </c>
      <c r="AY380" s="255" t="s">
        <v>141</v>
      </c>
    </row>
    <row r="381" s="2" customFormat="1" ht="16.5" customHeight="1">
      <c r="A381" s="41"/>
      <c r="B381" s="42"/>
      <c r="C381" s="215" t="s">
        <v>260</v>
      </c>
      <c r="D381" s="215" t="s">
        <v>146</v>
      </c>
      <c r="E381" s="216" t="s">
        <v>332</v>
      </c>
      <c r="F381" s="217" t="s">
        <v>333</v>
      </c>
      <c r="G381" s="218" t="s">
        <v>169</v>
      </c>
      <c r="H381" s="219">
        <v>76.900000000000006</v>
      </c>
      <c r="I381" s="220"/>
      <c r="J381" s="221">
        <f>ROUND(I381*H381,2)</f>
        <v>0</v>
      </c>
      <c r="K381" s="217" t="s">
        <v>150</v>
      </c>
      <c r="L381" s="47"/>
      <c r="M381" s="222" t="s">
        <v>19</v>
      </c>
      <c r="N381" s="223" t="s">
        <v>47</v>
      </c>
      <c r="O381" s="87"/>
      <c r="P381" s="224">
        <f>O381*H381</f>
        <v>0</v>
      </c>
      <c r="Q381" s="224">
        <v>0</v>
      </c>
      <c r="R381" s="224">
        <f>Q381*H381</f>
        <v>0</v>
      </c>
      <c r="S381" s="224">
        <v>0.00029999999999999997</v>
      </c>
      <c r="T381" s="225">
        <f>S381*H381</f>
        <v>0.02307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26" t="s">
        <v>260</v>
      </c>
      <c r="AT381" s="226" t="s">
        <v>146</v>
      </c>
      <c r="AU381" s="226" t="s">
        <v>142</v>
      </c>
      <c r="AY381" s="20" t="s">
        <v>141</v>
      </c>
      <c r="BE381" s="227">
        <f>IF(N381="základní",J381,0)</f>
        <v>0</v>
      </c>
      <c r="BF381" s="227">
        <f>IF(N381="snížená",J381,0)</f>
        <v>0</v>
      </c>
      <c r="BG381" s="227">
        <f>IF(N381="zákl. přenesená",J381,0)</f>
        <v>0</v>
      </c>
      <c r="BH381" s="227">
        <f>IF(N381="sníž. přenesená",J381,0)</f>
        <v>0</v>
      </c>
      <c r="BI381" s="227">
        <f>IF(N381="nulová",J381,0)</f>
        <v>0</v>
      </c>
      <c r="BJ381" s="20" t="s">
        <v>94</v>
      </c>
      <c r="BK381" s="227">
        <f>ROUND(I381*H381,2)</f>
        <v>0</v>
      </c>
      <c r="BL381" s="20" t="s">
        <v>260</v>
      </c>
      <c r="BM381" s="226" t="s">
        <v>334</v>
      </c>
    </row>
    <row r="382" s="2" customFormat="1">
      <c r="A382" s="41"/>
      <c r="B382" s="42"/>
      <c r="C382" s="43"/>
      <c r="D382" s="228" t="s">
        <v>153</v>
      </c>
      <c r="E382" s="43"/>
      <c r="F382" s="229" t="s">
        <v>335</v>
      </c>
      <c r="G382" s="43"/>
      <c r="H382" s="43"/>
      <c r="I382" s="230"/>
      <c r="J382" s="43"/>
      <c r="K382" s="43"/>
      <c r="L382" s="47"/>
      <c r="M382" s="231"/>
      <c r="N382" s="232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153</v>
      </c>
      <c r="AU382" s="20" t="s">
        <v>142</v>
      </c>
    </row>
    <row r="383" s="15" customFormat="1">
      <c r="A383" s="15"/>
      <c r="B383" s="256"/>
      <c r="C383" s="257"/>
      <c r="D383" s="235" t="s">
        <v>155</v>
      </c>
      <c r="E383" s="258" t="s">
        <v>19</v>
      </c>
      <c r="F383" s="259" t="s">
        <v>180</v>
      </c>
      <c r="G383" s="257"/>
      <c r="H383" s="258" t="s">
        <v>19</v>
      </c>
      <c r="I383" s="260"/>
      <c r="J383" s="257"/>
      <c r="K383" s="257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155</v>
      </c>
      <c r="AU383" s="265" t="s">
        <v>142</v>
      </c>
      <c r="AV383" s="15" t="s">
        <v>83</v>
      </c>
      <c r="AW383" s="15" t="s">
        <v>35</v>
      </c>
      <c r="AX383" s="15" t="s">
        <v>75</v>
      </c>
      <c r="AY383" s="265" t="s">
        <v>141</v>
      </c>
    </row>
    <row r="384" s="15" customFormat="1">
      <c r="A384" s="15"/>
      <c r="B384" s="256"/>
      <c r="C384" s="257"/>
      <c r="D384" s="235" t="s">
        <v>155</v>
      </c>
      <c r="E384" s="258" t="s">
        <v>19</v>
      </c>
      <c r="F384" s="259" t="s">
        <v>336</v>
      </c>
      <c r="G384" s="257"/>
      <c r="H384" s="258" t="s">
        <v>19</v>
      </c>
      <c r="I384" s="260"/>
      <c r="J384" s="257"/>
      <c r="K384" s="257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155</v>
      </c>
      <c r="AU384" s="265" t="s">
        <v>142</v>
      </c>
      <c r="AV384" s="15" t="s">
        <v>83</v>
      </c>
      <c r="AW384" s="15" t="s">
        <v>35</v>
      </c>
      <c r="AX384" s="15" t="s">
        <v>75</v>
      </c>
      <c r="AY384" s="265" t="s">
        <v>141</v>
      </c>
    </row>
    <row r="385" s="15" customFormat="1">
      <c r="A385" s="15"/>
      <c r="B385" s="256"/>
      <c r="C385" s="257"/>
      <c r="D385" s="235" t="s">
        <v>155</v>
      </c>
      <c r="E385" s="258" t="s">
        <v>19</v>
      </c>
      <c r="F385" s="259" t="s">
        <v>194</v>
      </c>
      <c r="G385" s="257"/>
      <c r="H385" s="258" t="s">
        <v>19</v>
      </c>
      <c r="I385" s="260"/>
      <c r="J385" s="257"/>
      <c r="K385" s="257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155</v>
      </c>
      <c r="AU385" s="265" t="s">
        <v>142</v>
      </c>
      <c r="AV385" s="15" t="s">
        <v>83</v>
      </c>
      <c r="AW385" s="15" t="s">
        <v>35</v>
      </c>
      <c r="AX385" s="15" t="s">
        <v>75</v>
      </c>
      <c r="AY385" s="265" t="s">
        <v>141</v>
      </c>
    </row>
    <row r="386" s="15" customFormat="1">
      <c r="A386" s="15"/>
      <c r="B386" s="256"/>
      <c r="C386" s="257"/>
      <c r="D386" s="235" t="s">
        <v>155</v>
      </c>
      <c r="E386" s="258" t="s">
        <v>19</v>
      </c>
      <c r="F386" s="259" t="s">
        <v>195</v>
      </c>
      <c r="G386" s="257"/>
      <c r="H386" s="258" t="s">
        <v>19</v>
      </c>
      <c r="I386" s="260"/>
      <c r="J386" s="257"/>
      <c r="K386" s="257"/>
      <c r="L386" s="261"/>
      <c r="M386" s="262"/>
      <c r="N386" s="263"/>
      <c r="O386" s="263"/>
      <c r="P386" s="263"/>
      <c r="Q386" s="263"/>
      <c r="R386" s="263"/>
      <c r="S386" s="263"/>
      <c r="T386" s="264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65" t="s">
        <v>155</v>
      </c>
      <c r="AU386" s="265" t="s">
        <v>142</v>
      </c>
      <c r="AV386" s="15" t="s">
        <v>83</v>
      </c>
      <c r="AW386" s="15" t="s">
        <v>35</v>
      </c>
      <c r="AX386" s="15" t="s">
        <v>75</v>
      </c>
      <c r="AY386" s="265" t="s">
        <v>141</v>
      </c>
    </row>
    <row r="387" s="13" customFormat="1">
      <c r="A387" s="13"/>
      <c r="B387" s="233"/>
      <c r="C387" s="234"/>
      <c r="D387" s="235" t="s">
        <v>155</v>
      </c>
      <c r="E387" s="236" t="s">
        <v>19</v>
      </c>
      <c r="F387" s="237" t="s">
        <v>337</v>
      </c>
      <c r="G387" s="234"/>
      <c r="H387" s="238">
        <v>27</v>
      </c>
      <c r="I387" s="239"/>
      <c r="J387" s="234"/>
      <c r="K387" s="234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155</v>
      </c>
      <c r="AU387" s="244" t="s">
        <v>142</v>
      </c>
      <c r="AV387" s="13" t="s">
        <v>94</v>
      </c>
      <c r="AW387" s="13" t="s">
        <v>35</v>
      </c>
      <c r="AX387" s="13" t="s">
        <v>75</v>
      </c>
      <c r="AY387" s="244" t="s">
        <v>141</v>
      </c>
    </row>
    <row r="388" s="15" customFormat="1">
      <c r="A388" s="15"/>
      <c r="B388" s="256"/>
      <c r="C388" s="257"/>
      <c r="D388" s="235" t="s">
        <v>155</v>
      </c>
      <c r="E388" s="258" t="s">
        <v>19</v>
      </c>
      <c r="F388" s="259" t="s">
        <v>197</v>
      </c>
      <c r="G388" s="257"/>
      <c r="H388" s="258" t="s">
        <v>19</v>
      </c>
      <c r="I388" s="260"/>
      <c r="J388" s="257"/>
      <c r="K388" s="257"/>
      <c r="L388" s="261"/>
      <c r="M388" s="262"/>
      <c r="N388" s="263"/>
      <c r="O388" s="263"/>
      <c r="P388" s="263"/>
      <c r="Q388" s="263"/>
      <c r="R388" s="263"/>
      <c r="S388" s="263"/>
      <c r="T388" s="26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65" t="s">
        <v>155</v>
      </c>
      <c r="AU388" s="265" t="s">
        <v>142</v>
      </c>
      <c r="AV388" s="15" t="s">
        <v>83</v>
      </c>
      <c r="AW388" s="15" t="s">
        <v>35</v>
      </c>
      <c r="AX388" s="15" t="s">
        <v>75</v>
      </c>
      <c r="AY388" s="265" t="s">
        <v>141</v>
      </c>
    </row>
    <row r="389" s="13" customFormat="1">
      <c r="A389" s="13"/>
      <c r="B389" s="233"/>
      <c r="C389" s="234"/>
      <c r="D389" s="235" t="s">
        <v>155</v>
      </c>
      <c r="E389" s="236" t="s">
        <v>19</v>
      </c>
      <c r="F389" s="237" t="s">
        <v>338</v>
      </c>
      <c r="G389" s="234"/>
      <c r="H389" s="238">
        <v>16.5</v>
      </c>
      <c r="I389" s="239"/>
      <c r="J389" s="234"/>
      <c r="K389" s="234"/>
      <c r="L389" s="240"/>
      <c r="M389" s="241"/>
      <c r="N389" s="242"/>
      <c r="O389" s="242"/>
      <c r="P389" s="242"/>
      <c r="Q389" s="242"/>
      <c r="R389" s="242"/>
      <c r="S389" s="242"/>
      <c r="T389" s="24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4" t="s">
        <v>155</v>
      </c>
      <c r="AU389" s="244" t="s">
        <v>142</v>
      </c>
      <c r="AV389" s="13" t="s">
        <v>94</v>
      </c>
      <c r="AW389" s="13" t="s">
        <v>35</v>
      </c>
      <c r="AX389" s="13" t="s">
        <v>75</v>
      </c>
      <c r="AY389" s="244" t="s">
        <v>141</v>
      </c>
    </row>
    <row r="390" s="15" customFormat="1">
      <c r="A390" s="15"/>
      <c r="B390" s="256"/>
      <c r="C390" s="257"/>
      <c r="D390" s="235" t="s">
        <v>155</v>
      </c>
      <c r="E390" s="258" t="s">
        <v>19</v>
      </c>
      <c r="F390" s="259" t="s">
        <v>339</v>
      </c>
      <c r="G390" s="257"/>
      <c r="H390" s="258" t="s">
        <v>19</v>
      </c>
      <c r="I390" s="260"/>
      <c r="J390" s="257"/>
      <c r="K390" s="257"/>
      <c r="L390" s="261"/>
      <c r="M390" s="262"/>
      <c r="N390" s="263"/>
      <c r="O390" s="263"/>
      <c r="P390" s="263"/>
      <c r="Q390" s="263"/>
      <c r="R390" s="263"/>
      <c r="S390" s="263"/>
      <c r="T390" s="264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65" t="s">
        <v>155</v>
      </c>
      <c r="AU390" s="265" t="s">
        <v>142</v>
      </c>
      <c r="AV390" s="15" t="s">
        <v>83</v>
      </c>
      <c r="AW390" s="15" t="s">
        <v>35</v>
      </c>
      <c r="AX390" s="15" t="s">
        <v>75</v>
      </c>
      <c r="AY390" s="265" t="s">
        <v>141</v>
      </c>
    </row>
    <row r="391" s="13" customFormat="1">
      <c r="A391" s="13"/>
      <c r="B391" s="233"/>
      <c r="C391" s="234"/>
      <c r="D391" s="235" t="s">
        <v>155</v>
      </c>
      <c r="E391" s="236" t="s">
        <v>19</v>
      </c>
      <c r="F391" s="237" t="s">
        <v>340</v>
      </c>
      <c r="G391" s="234"/>
      <c r="H391" s="238">
        <v>11.9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155</v>
      </c>
      <c r="AU391" s="244" t="s">
        <v>142</v>
      </c>
      <c r="AV391" s="13" t="s">
        <v>94</v>
      </c>
      <c r="AW391" s="13" t="s">
        <v>35</v>
      </c>
      <c r="AX391" s="13" t="s">
        <v>75</v>
      </c>
      <c r="AY391" s="244" t="s">
        <v>141</v>
      </c>
    </row>
    <row r="392" s="16" customFormat="1">
      <c r="A392" s="16"/>
      <c r="B392" s="266"/>
      <c r="C392" s="267"/>
      <c r="D392" s="235" t="s">
        <v>155</v>
      </c>
      <c r="E392" s="268" t="s">
        <v>19</v>
      </c>
      <c r="F392" s="269" t="s">
        <v>190</v>
      </c>
      <c r="G392" s="267"/>
      <c r="H392" s="270">
        <v>55.399999999999999</v>
      </c>
      <c r="I392" s="271"/>
      <c r="J392" s="267"/>
      <c r="K392" s="267"/>
      <c r="L392" s="272"/>
      <c r="M392" s="273"/>
      <c r="N392" s="274"/>
      <c r="O392" s="274"/>
      <c r="P392" s="274"/>
      <c r="Q392" s="274"/>
      <c r="R392" s="274"/>
      <c r="S392" s="274"/>
      <c r="T392" s="275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76" t="s">
        <v>155</v>
      </c>
      <c r="AU392" s="276" t="s">
        <v>142</v>
      </c>
      <c r="AV392" s="16" t="s">
        <v>142</v>
      </c>
      <c r="AW392" s="16" t="s">
        <v>35</v>
      </c>
      <c r="AX392" s="16" t="s">
        <v>75</v>
      </c>
      <c r="AY392" s="276" t="s">
        <v>141</v>
      </c>
    </row>
    <row r="393" s="15" customFormat="1">
      <c r="A393" s="15"/>
      <c r="B393" s="256"/>
      <c r="C393" s="257"/>
      <c r="D393" s="235" t="s">
        <v>155</v>
      </c>
      <c r="E393" s="258" t="s">
        <v>19</v>
      </c>
      <c r="F393" s="259" t="s">
        <v>201</v>
      </c>
      <c r="G393" s="257"/>
      <c r="H393" s="258" t="s">
        <v>19</v>
      </c>
      <c r="I393" s="260"/>
      <c r="J393" s="257"/>
      <c r="K393" s="257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155</v>
      </c>
      <c r="AU393" s="265" t="s">
        <v>142</v>
      </c>
      <c r="AV393" s="15" t="s">
        <v>83</v>
      </c>
      <c r="AW393" s="15" t="s">
        <v>35</v>
      </c>
      <c r="AX393" s="15" t="s">
        <v>75</v>
      </c>
      <c r="AY393" s="265" t="s">
        <v>141</v>
      </c>
    </row>
    <row r="394" s="15" customFormat="1">
      <c r="A394" s="15"/>
      <c r="B394" s="256"/>
      <c r="C394" s="257"/>
      <c r="D394" s="235" t="s">
        <v>155</v>
      </c>
      <c r="E394" s="258" t="s">
        <v>19</v>
      </c>
      <c r="F394" s="259" t="s">
        <v>208</v>
      </c>
      <c r="G394" s="257"/>
      <c r="H394" s="258" t="s">
        <v>19</v>
      </c>
      <c r="I394" s="260"/>
      <c r="J394" s="257"/>
      <c r="K394" s="257"/>
      <c r="L394" s="261"/>
      <c r="M394" s="262"/>
      <c r="N394" s="263"/>
      <c r="O394" s="263"/>
      <c r="P394" s="263"/>
      <c r="Q394" s="263"/>
      <c r="R394" s="263"/>
      <c r="S394" s="263"/>
      <c r="T394" s="264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5" t="s">
        <v>155</v>
      </c>
      <c r="AU394" s="265" t="s">
        <v>142</v>
      </c>
      <c r="AV394" s="15" t="s">
        <v>83</v>
      </c>
      <c r="AW394" s="15" t="s">
        <v>35</v>
      </c>
      <c r="AX394" s="15" t="s">
        <v>75</v>
      </c>
      <c r="AY394" s="265" t="s">
        <v>141</v>
      </c>
    </row>
    <row r="395" s="13" customFormat="1">
      <c r="A395" s="13"/>
      <c r="B395" s="233"/>
      <c r="C395" s="234"/>
      <c r="D395" s="235" t="s">
        <v>155</v>
      </c>
      <c r="E395" s="236" t="s">
        <v>19</v>
      </c>
      <c r="F395" s="237" t="s">
        <v>341</v>
      </c>
      <c r="G395" s="234"/>
      <c r="H395" s="238">
        <v>15.199999999999999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155</v>
      </c>
      <c r="AU395" s="244" t="s">
        <v>142</v>
      </c>
      <c r="AV395" s="13" t="s">
        <v>94</v>
      </c>
      <c r="AW395" s="13" t="s">
        <v>35</v>
      </c>
      <c r="AX395" s="13" t="s">
        <v>75</v>
      </c>
      <c r="AY395" s="244" t="s">
        <v>141</v>
      </c>
    </row>
    <row r="396" s="15" customFormat="1">
      <c r="A396" s="15"/>
      <c r="B396" s="256"/>
      <c r="C396" s="257"/>
      <c r="D396" s="235" t="s">
        <v>155</v>
      </c>
      <c r="E396" s="258" t="s">
        <v>19</v>
      </c>
      <c r="F396" s="259" t="s">
        <v>210</v>
      </c>
      <c r="G396" s="257"/>
      <c r="H396" s="258" t="s">
        <v>19</v>
      </c>
      <c r="I396" s="260"/>
      <c r="J396" s="257"/>
      <c r="K396" s="257"/>
      <c r="L396" s="261"/>
      <c r="M396" s="262"/>
      <c r="N396" s="263"/>
      <c r="O396" s="263"/>
      <c r="P396" s="263"/>
      <c r="Q396" s="263"/>
      <c r="R396" s="263"/>
      <c r="S396" s="263"/>
      <c r="T396" s="264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5" t="s">
        <v>155</v>
      </c>
      <c r="AU396" s="265" t="s">
        <v>142</v>
      </c>
      <c r="AV396" s="15" t="s">
        <v>83</v>
      </c>
      <c r="AW396" s="15" t="s">
        <v>35</v>
      </c>
      <c r="AX396" s="15" t="s">
        <v>75</v>
      </c>
      <c r="AY396" s="265" t="s">
        <v>141</v>
      </c>
    </row>
    <row r="397" s="13" customFormat="1">
      <c r="A397" s="13"/>
      <c r="B397" s="233"/>
      <c r="C397" s="234"/>
      <c r="D397" s="235" t="s">
        <v>155</v>
      </c>
      <c r="E397" s="236" t="s">
        <v>19</v>
      </c>
      <c r="F397" s="237" t="s">
        <v>342</v>
      </c>
      <c r="G397" s="234"/>
      <c r="H397" s="238">
        <v>3.1499999999999999</v>
      </c>
      <c r="I397" s="239"/>
      <c r="J397" s="234"/>
      <c r="K397" s="234"/>
      <c r="L397" s="240"/>
      <c r="M397" s="241"/>
      <c r="N397" s="242"/>
      <c r="O397" s="242"/>
      <c r="P397" s="242"/>
      <c r="Q397" s="242"/>
      <c r="R397" s="242"/>
      <c r="S397" s="242"/>
      <c r="T397" s="24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4" t="s">
        <v>155</v>
      </c>
      <c r="AU397" s="244" t="s">
        <v>142</v>
      </c>
      <c r="AV397" s="13" t="s">
        <v>94</v>
      </c>
      <c r="AW397" s="13" t="s">
        <v>35</v>
      </c>
      <c r="AX397" s="13" t="s">
        <v>75</v>
      </c>
      <c r="AY397" s="244" t="s">
        <v>141</v>
      </c>
    </row>
    <row r="398" s="15" customFormat="1">
      <c r="A398" s="15"/>
      <c r="B398" s="256"/>
      <c r="C398" s="257"/>
      <c r="D398" s="235" t="s">
        <v>155</v>
      </c>
      <c r="E398" s="258" t="s">
        <v>19</v>
      </c>
      <c r="F398" s="259" t="s">
        <v>212</v>
      </c>
      <c r="G398" s="257"/>
      <c r="H398" s="258" t="s">
        <v>19</v>
      </c>
      <c r="I398" s="260"/>
      <c r="J398" s="257"/>
      <c r="K398" s="257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155</v>
      </c>
      <c r="AU398" s="265" t="s">
        <v>142</v>
      </c>
      <c r="AV398" s="15" t="s">
        <v>83</v>
      </c>
      <c r="AW398" s="15" t="s">
        <v>35</v>
      </c>
      <c r="AX398" s="15" t="s">
        <v>75</v>
      </c>
      <c r="AY398" s="265" t="s">
        <v>141</v>
      </c>
    </row>
    <row r="399" s="13" customFormat="1">
      <c r="A399" s="13"/>
      <c r="B399" s="233"/>
      <c r="C399" s="234"/>
      <c r="D399" s="235" t="s">
        <v>155</v>
      </c>
      <c r="E399" s="236" t="s">
        <v>19</v>
      </c>
      <c r="F399" s="237" t="s">
        <v>342</v>
      </c>
      <c r="G399" s="234"/>
      <c r="H399" s="238">
        <v>3.1499999999999999</v>
      </c>
      <c r="I399" s="239"/>
      <c r="J399" s="234"/>
      <c r="K399" s="234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155</v>
      </c>
      <c r="AU399" s="244" t="s">
        <v>142</v>
      </c>
      <c r="AV399" s="13" t="s">
        <v>94</v>
      </c>
      <c r="AW399" s="13" t="s">
        <v>35</v>
      </c>
      <c r="AX399" s="13" t="s">
        <v>75</v>
      </c>
      <c r="AY399" s="244" t="s">
        <v>141</v>
      </c>
    </row>
    <row r="400" s="16" customFormat="1">
      <c r="A400" s="16"/>
      <c r="B400" s="266"/>
      <c r="C400" s="267"/>
      <c r="D400" s="235" t="s">
        <v>155</v>
      </c>
      <c r="E400" s="268" t="s">
        <v>19</v>
      </c>
      <c r="F400" s="269" t="s">
        <v>190</v>
      </c>
      <c r="G400" s="267"/>
      <c r="H400" s="270">
        <v>21.5</v>
      </c>
      <c r="I400" s="271"/>
      <c r="J400" s="267"/>
      <c r="K400" s="267"/>
      <c r="L400" s="272"/>
      <c r="M400" s="273"/>
      <c r="N400" s="274"/>
      <c r="O400" s="274"/>
      <c r="P400" s="274"/>
      <c r="Q400" s="274"/>
      <c r="R400" s="274"/>
      <c r="S400" s="274"/>
      <c r="T400" s="275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T400" s="276" t="s">
        <v>155</v>
      </c>
      <c r="AU400" s="276" t="s">
        <v>142</v>
      </c>
      <c r="AV400" s="16" t="s">
        <v>142</v>
      </c>
      <c r="AW400" s="16" t="s">
        <v>35</v>
      </c>
      <c r="AX400" s="16" t="s">
        <v>75</v>
      </c>
      <c r="AY400" s="276" t="s">
        <v>141</v>
      </c>
    </row>
    <row r="401" s="14" customFormat="1">
      <c r="A401" s="14"/>
      <c r="B401" s="245"/>
      <c r="C401" s="246"/>
      <c r="D401" s="235" t="s">
        <v>155</v>
      </c>
      <c r="E401" s="247" t="s">
        <v>19</v>
      </c>
      <c r="F401" s="248" t="s">
        <v>157</v>
      </c>
      <c r="G401" s="246"/>
      <c r="H401" s="249">
        <v>76.900000000000006</v>
      </c>
      <c r="I401" s="250"/>
      <c r="J401" s="246"/>
      <c r="K401" s="246"/>
      <c r="L401" s="251"/>
      <c r="M401" s="252"/>
      <c r="N401" s="253"/>
      <c r="O401" s="253"/>
      <c r="P401" s="253"/>
      <c r="Q401" s="253"/>
      <c r="R401" s="253"/>
      <c r="S401" s="253"/>
      <c r="T401" s="25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5" t="s">
        <v>155</v>
      </c>
      <c r="AU401" s="255" t="s">
        <v>142</v>
      </c>
      <c r="AV401" s="14" t="s">
        <v>151</v>
      </c>
      <c r="AW401" s="14" t="s">
        <v>35</v>
      </c>
      <c r="AX401" s="14" t="s">
        <v>83</v>
      </c>
      <c r="AY401" s="255" t="s">
        <v>141</v>
      </c>
    </row>
    <row r="402" s="12" customFormat="1" ht="20.88" customHeight="1">
      <c r="A402" s="12"/>
      <c r="B402" s="199"/>
      <c r="C402" s="200"/>
      <c r="D402" s="201" t="s">
        <v>74</v>
      </c>
      <c r="E402" s="213" t="s">
        <v>343</v>
      </c>
      <c r="F402" s="213" t="s">
        <v>344</v>
      </c>
      <c r="G402" s="200"/>
      <c r="H402" s="200"/>
      <c r="I402" s="203"/>
      <c r="J402" s="214">
        <f>BK402</f>
        <v>0</v>
      </c>
      <c r="K402" s="200"/>
      <c r="L402" s="205"/>
      <c r="M402" s="206"/>
      <c r="N402" s="207"/>
      <c r="O402" s="207"/>
      <c r="P402" s="208">
        <f>SUM(P403:P450)</f>
        <v>0</v>
      </c>
      <c r="Q402" s="207"/>
      <c r="R402" s="208">
        <f>SUM(R403:R450)</f>
        <v>0</v>
      </c>
      <c r="S402" s="207"/>
      <c r="T402" s="209">
        <f>SUM(T403:T450)</f>
        <v>3.02372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0" t="s">
        <v>83</v>
      </c>
      <c r="AT402" s="211" t="s">
        <v>74</v>
      </c>
      <c r="AU402" s="211" t="s">
        <v>94</v>
      </c>
      <c r="AY402" s="210" t="s">
        <v>141</v>
      </c>
      <c r="BK402" s="212">
        <f>SUM(BK403:BK450)</f>
        <v>0</v>
      </c>
    </row>
    <row r="403" s="2" customFormat="1" ht="24.15" customHeight="1">
      <c r="A403" s="41"/>
      <c r="B403" s="42"/>
      <c r="C403" s="215" t="s">
        <v>345</v>
      </c>
      <c r="D403" s="215" t="s">
        <v>146</v>
      </c>
      <c r="E403" s="216" t="s">
        <v>346</v>
      </c>
      <c r="F403" s="217" t="s">
        <v>347</v>
      </c>
      <c r="G403" s="218" t="s">
        <v>259</v>
      </c>
      <c r="H403" s="219">
        <v>2.52</v>
      </c>
      <c r="I403" s="220"/>
      <c r="J403" s="221">
        <f>ROUND(I403*H403,2)</f>
        <v>0</v>
      </c>
      <c r="K403" s="217" t="s">
        <v>150</v>
      </c>
      <c r="L403" s="47"/>
      <c r="M403" s="222" t="s">
        <v>19</v>
      </c>
      <c r="N403" s="223" t="s">
        <v>47</v>
      </c>
      <c r="O403" s="87"/>
      <c r="P403" s="224">
        <f>O403*H403</f>
        <v>0</v>
      </c>
      <c r="Q403" s="224">
        <v>0</v>
      </c>
      <c r="R403" s="224">
        <f>Q403*H403</f>
        <v>0</v>
      </c>
      <c r="S403" s="224">
        <v>0.17999999999999999</v>
      </c>
      <c r="T403" s="225">
        <f>S403*H403</f>
        <v>0.4536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26" t="s">
        <v>151</v>
      </c>
      <c r="AT403" s="226" t="s">
        <v>146</v>
      </c>
      <c r="AU403" s="226" t="s">
        <v>142</v>
      </c>
      <c r="AY403" s="20" t="s">
        <v>141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20" t="s">
        <v>94</v>
      </c>
      <c r="BK403" s="227">
        <f>ROUND(I403*H403,2)</f>
        <v>0</v>
      </c>
      <c r="BL403" s="20" t="s">
        <v>151</v>
      </c>
      <c r="BM403" s="226" t="s">
        <v>348</v>
      </c>
    </row>
    <row r="404" s="2" customFormat="1">
      <c r="A404" s="41"/>
      <c r="B404" s="42"/>
      <c r="C404" s="43"/>
      <c r="D404" s="228" t="s">
        <v>153</v>
      </c>
      <c r="E404" s="43"/>
      <c r="F404" s="229" t="s">
        <v>349</v>
      </c>
      <c r="G404" s="43"/>
      <c r="H404" s="43"/>
      <c r="I404" s="230"/>
      <c r="J404" s="43"/>
      <c r="K404" s="43"/>
      <c r="L404" s="47"/>
      <c r="M404" s="231"/>
      <c r="N404" s="232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153</v>
      </c>
      <c r="AU404" s="20" t="s">
        <v>142</v>
      </c>
    </row>
    <row r="405" s="15" customFormat="1">
      <c r="A405" s="15"/>
      <c r="B405" s="256"/>
      <c r="C405" s="257"/>
      <c r="D405" s="235" t="s">
        <v>155</v>
      </c>
      <c r="E405" s="258" t="s">
        <v>19</v>
      </c>
      <c r="F405" s="259" t="s">
        <v>350</v>
      </c>
      <c r="G405" s="257"/>
      <c r="H405" s="258" t="s">
        <v>19</v>
      </c>
      <c r="I405" s="260"/>
      <c r="J405" s="257"/>
      <c r="K405" s="257"/>
      <c r="L405" s="261"/>
      <c r="M405" s="262"/>
      <c r="N405" s="263"/>
      <c r="O405" s="263"/>
      <c r="P405" s="263"/>
      <c r="Q405" s="263"/>
      <c r="R405" s="263"/>
      <c r="S405" s="263"/>
      <c r="T405" s="26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5" t="s">
        <v>155</v>
      </c>
      <c r="AU405" s="265" t="s">
        <v>142</v>
      </c>
      <c r="AV405" s="15" t="s">
        <v>83</v>
      </c>
      <c r="AW405" s="15" t="s">
        <v>35</v>
      </c>
      <c r="AX405" s="15" t="s">
        <v>75</v>
      </c>
      <c r="AY405" s="265" t="s">
        <v>141</v>
      </c>
    </row>
    <row r="406" s="15" customFormat="1">
      <c r="A406" s="15"/>
      <c r="B406" s="256"/>
      <c r="C406" s="257"/>
      <c r="D406" s="235" t="s">
        <v>155</v>
      </c>
      <c r="E406" s="258" t="s">
        <v>19</v>
      </c>
      <c r="F406" s="259" t="s">
        <v>351</v>
      </c>
      <c r="G406" s="257"/>
      <c r="H406" s="258" t="s">
        <v>19</v>
      </c>
      <c r="I406" s="260"/>
      <c r="J406" s="257"/>
      <c r="K406" s="257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155</v>
      </c>
      <c r="AU406" s="265" t="s">
        <v>142</v>
      </c>
      <c r="AV406" s="15" t="s">
        <v>83</v>
      </c>
      <c r="AW406" s="15" t="s">
        <v>35</v>
      </c>
      <c r="AX406" s="15" t="s">
        <v>75</v>
      </c>
      <c r="AY406" s="265" t="s">
        <v>141</v>
      </c>
    </row>
    <row r="407" s="13" customFormat="1">
      <c r="A407" s="13"/>
      <c r="B407" s="233"/>
      <c r="C407" s="234"/>
      <c r="D407" s="235" t="s">
        <v>155</v>
      </c>
      <c r="E407" s="236" t="s">
        <v>19</v>
      </c>
      <c r="F407" s="237" t="s">
        <v>352</v>
      </c>
      <c r="G407" s="234"/>
      <c r="H407" s="238">
        <v>2.52</v>
      </c>
      <c r="I407" s="239"/>
      <c r="J407" s="234"/>
      <c r="K407" s="234"/>
      <c r="L407" s="240"/>
      <c r="M407" s="241"/>
      <c r="N407" s="242"/>
      <c r="O407" s="242"/>
      <c r="P407" s="242"/>
      <c r="Q407" s="242"/>
      <c r="R407" s="242"/>
      <c r="S407" s="242"/>
      <c r="T407" s="24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4" t="s">
        <v>155</v>
      </c>
      <c r="AU407" s="244" t="s">
        <v>142</v>
      </c>
      <c r="AV407" s="13" t="s">
        <v>94</v>
      </c>
      <c r="AW407" s="13" t="s">
        <v>35</v>
      </c>
      <c r="AX407" s="13" t="s">
        <v>75</v>
      </c>
      <c r="AY407" s="244" t="s">
        <v>141</v>
      </c>
    </row>
    <row r="408" s="14" customFormat="1">
      <c r="A408" s="14"/>
      <c r="B408" s="245"/>
      <c r="C408" s="246"/>
      <c r="D408" s="235" t="s">
        <v>155</v>
      </c>
      <c r="E408" s="247" t="s">
        <v>19</v>
      </c>
      <c r="F408" s="248" t="s">
        <v>157</v>
      </c>
      <c r="G408" s="246"/>
      <c r="H408" s="249">
        <v>2.52</v>
      </c>
      <c r="I408" s="250"/>
      <c r="J408" s="246"/>
      <c r="K408" s="246"/>
      <c r="L408" s="251"/>
      <c r="M408" s="252"/>
      <c r="N408" s="253"/>
      <c r="O408" s="253"/>
      <c r="P408" s="253"/>
      <c r="Q408" s="253"/>
      <c r="R408" s="253"/>
      <c r="S408" s="253"/>
      <c r="T408" s="25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5" t="s">
        <v>155</v>
      </c>
      <c r="AU408" s="255" t="s">
        <v>142</v>
      </c>
      <c r="AV408" s="14" t="s">
        <v>151</v>
      </c>
      <c r="AW408" s="14" t="s">
        <v>35</v>
      </c>
      <c r="AX408" s="14" t="s">
        <v>83</v>
      </c>
      <c r="AY408" s="255" t="s">
        <v>141</v>
      </c>
    </row>
    <row r="409" s="2" customFormat="1" ht="24.15" customHeight="1">
      <c r="A409" s="41"/>
      <c r="B409" s="42"/>
      <c r="C409" s="215" t="s">
        <v>353</v>
      </c>
      <c r="D409" s="215" t="s">
        <v>146</v>
      </c>
      <c r="E409" s="216" t="s">
        <v>354</v>
      </c>
      <c r="F409" s="217" t="s">
        <v>355</v>
      </c>
      <c r="G409" s="218" t="s">
        <v>259</v>
      </c>
      <c r="H409" s="219">
        <v>2.29</v>
      </c>
      <c r="I409" s="220"/>
      <c r="J409" s="221">
        <f>ROUND(I409*H409,2)</f>
        <v>0</v>
      </c>
      <c r="K409" s="217" t="s">
        <v>150</v>
      </c>
      <c r="L409" s="47"/>
      <c r="M409" s="222" t="s">
        <v>19</v>
      </c>
      <c r="N409" s="223" t="s">
        <v>47</v>
      </c>
      <c r="O409" s="87"/>
      <c r="P409" s="224">
        <f>O409*H409</f>
        <v>0</v>
      </c>
      <c r="Q409" s="224">
        <v>0</v>
      </c>
      <c r="R409" s="224">
        <f>Q409*H409</f>
        <v>0</v>
      </c>
      <c r="S409" s="224">
        <v>0.048000000000000001</v>
      </c>
      <c r="T409" s="225">
        <f>S409*H409</f>
        <v>0.10992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26" t="s">
        <v>151</v>
      </c>
      <c r="AT409" s="226" t="s">
        <v>146</v>
      </c>
      <c r="AU409" s="226" t="s">
        <v>142</v>
      </c>
      <c r="AY409" s="20" t="s">
        <v>141</v>
      </c>
      <c r="BE409" s="227">
        <f>IF(N409="základní",J409,0)</f>
        <v>0</v>
      </c>
      <c r="BF409" s="227">
        <f>IF(N409="snížená",J409,0)</f>
        <v>0</v>
      </c>
      <c r="BG409" s="227">
        <f>IF(N409="zákl. přenesená",J409,0)</f>
        <v>0</v>
      </c>
      <c r="BH409" s="227">
        <f>IF(N409="sníž. přenesená",J409,0)</f>
        <v>0</v>
      </c>
      <c r="BI409" s="227">
        <f>IF(N409="nulová",J409,0)</f>
        <v>0</v>
      </c>
      <c r="BJ409" s="20" t="s">
        <v>94</v>
      </c>
      <c r="BK409" s="227">
        <f>ROUND(I409*H409,2)</f>
        <v>0</v>
      </c>
      <c r="BL409" s="20" t="s">
        <v>151</v>
      </c>
      <c r="BM409" s="226" t="s">
        <v>356</v>
      </c>
    </row>
    <row r="410" s="2" customFormat="1">
      <c r="A410" s="41"/>
      <c r="B410" s="42"/>
      <c r="C410" s="43"/>
      <c r="D410" s="228" t="s">
        <v>153</v>
      </c>
      <c r="E410" s="43"/>
      <c r="F410" s="229" t="s">
        <v>357</v>
      </c>
      <c r="G410" s="43"/>
      <c r="H410" s="43"/>
      <c r="I410" s="230"/>
      <c r="J410" s="43"/>
      <c r="K410" s="43"/>
      <c r="L410" s="47"/>
      <c r="M410" s="231"/>
      <c r="N410" s="232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153</v>
      </c>
      <c r="AU410" s="20" t="s">
        <v>142</v>
      </c>
    </row>
    <row r="411" s="15" customFormat="1">
      <c r="A411" s="15"/>
      <c r="B411" s="256"/>
      <c r="C411" s="257"/>
      <c r="D411" s="235" t="s">
        <v>155</v>
      </c>
      <c r="E411" s="258" t="s">
        <v>19</v>
      </c>
      <c r="F411" s="259" t="s">
        <v>358</v>
      </c>
      <c r="G411" s="257"/>
      <c r="H411" s="258" t="s">
        <v>19</v>
      </c>
      <c r="I411" s="260"/>
      <c r="J411" s="257"/>
      <c r="K411" s="257"/>
      <c r="L411" s="261"/>
      <c r="M411" s="262"/>
      <c r="N411" s="263"/>
      <c r="O411" s="263"/>
      <c r="P411" s="263"/>
      <c r="Q411" s="263"/>
      <c r="R411" s="263"/>
      <c r="S411" s="263"/>
      <c r="T411" s="264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65" t="s">
        <v>155</v>
      </c>
      <c r="AU411" s="265" t="s">
        <v>142</v>
      </c>
      <c r="AV411" s="15" t="s">
        <v>83</v>
      </c>
      <c r="AW411" s="15" t="s">
        <v>35</v>
      </c>
      <c r="AX411" s="15" t="s">
        <v>75</v>
      </c>
      <c r="AY411" s="265" t="s">
        <v>141</v>
      </c>
    </row>
    <row r="412" s="13" customFormat="1">
      <c r="A412" s="13"/>
      <c r="B412" s="233"/>
      <c r="C412" s="234"/>
      <c r="D412" s="235" t="s">
        <v>155</v>
      </c>
      <c r="E412" s="236" t="s">
        <v>19</v>
      </c>
      <c r="F412" s="237" t="s">
        <v>359</v>
      </c>
      <c r="G412" s="234"/>
      <c r="H412" s="238">
        <v>0.35999999999999999</v>
      </c>
      <c r="I412" s="239"/>
      <c r="J412" s="234"/>
      <c r="K412" s="234"/>
      <c r="L412" s="240"/>
      <c r="M412" s="241"/>
      <c r="N412" s="242"/>
      <c r="O412" s="242"/>
      <c r="P412" s="242"/>
      <c r="Q412" s="242"/>
      <c r="R412" s="242"/>
      <c r="S412" s="242"/>
      <c r="T412" s="24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4" t="s">
        <v>155</v>
      </c>
      <c r="AU412" s="244" t="s">
        <v>142</v>
      </c>
      <c r="AV412" s="13" t="s">
        <v>94</v>
      </c>
      <c r="AW412" s="13" t="s">
        <v>35</v>
      </c>
      <c r="AX412" s="13" t="s">
        <v>75</v>
      </c>
      <c r="AY412" s="244" t="s">
        <v>141</v>
      </c>
    </row>
    <row r="413" s="15" customFormat="1">
      <c r="A413" s="15"/>
      <c r="B413" s="256"/>
      <c r="C413" s="257"/>
      <c r="D413" s="235" t="s">
        <v>155</v>
      </c>
      <c r="E413" s="258" t="s">
        <v>19</v>
      </c>
      <c r="F413" s="259" t="s">
        <v>360</v>
      </c>
      <c r="G413" s="257"/>
      <c r="H413" s="258" t="s">
        <v>19</v>
      </c>
      <c r="I413" s="260"/>
      <c r="J413" s="257"/>
      <c r="K413" s="257"/>
      <c r="L413" s="261"/>
      <c r="M413" s="262"/>
      <c r="N413" s="263"/>
      <c r="O413" s="263"/>
      <c r="P413" s="263"/>
      <c r="Q413" s="263"/>
      <c r="R413" s="263"/>
      <c r="S413" s="263"/>
      <c r="T413" s="264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65" t="s">
        <v>155</v>
      </c>
      <c r="AU413" s="265" t="s">
        <v>142</v>
      </c>
      <c r="AV413" s="15" t="s">
        <v>83</v>
      </c>
      <c r="AW413" s="15" t="s">
        <v>35</v>
      </c>
      <c r="AX413" s="15" t="s">
        <v>75</v>
      </c>
      <c r="AY413" s="265" t="s">
        <v>141</v>
      </c>
    </row>
    <row r="414" s="13" customFormat="1">
      <c r="A414" s="13"/>
      <c r="B414" s="233"/>
      <c r="C414" s="234"/>
      <c r="D414" s="235" t="s">
        <v>155</v>
      </c>
      <c r="E414" s="236" t="s">
        <v>19</v>
      </c>
      <c r="F414" s="237" t="s">
        <v>361</v>
      </c>
      <c r="G414" s="234"/>
      <c r="H414" s="238">
        <v>0.71999999999999997</v>
      </c>
      <c r="I414" s="239"/>
      <c r="J414" s="234"/>
      <c r="K414" s="234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155</v>
      </c>
      <c r="AU414" s="244" t="s">
        <v>142</v>
      </c>
      <c r="AV414" s="13" t="s">
        <v>94</v>
      </c>
      <c r="AW414" s="13" t="s">
        <v>35</v>
      </c>
      <c r="AX414" s="13" t="s">
        <v>75</v>
      </c>
      <c r="AY414" s="244" t="s">
        <v>141</v>
      </c>
    </row>
    <row r="415" s="15" customFormat="1">
      <c r="A415" s="15"/>
      <c r="B415" s="256"/>
      <c r="C415" s="257"/>
      <c r="D415" s="235" t="s">
        <v>155</v>
      </c>
      <c r="E415" s="258" t="s">
        <v>19</v>
      </c>
      <c r="F415" s="259" t="s">
        <v>362</v>
      </c>
      <c r="G415" s="257"/>
      <c r="H415" s="258" t="s">
        <v>19</v>
      </c>
      <c r="I415" s="260"/>
      <c r="J415" s="257"/>
      <c r="K415" s="257"/>
      <c r="L415" s="261"/>
      <c r="M415" s="262"/>
      <c r="N415" s="263"/>
      <c r="O415" s="263"/>
      <c r="P415" s="263"/>
      <c r="Q415" s="263"/>
      <c r="R415" s="263"/>
      <c r="S415" s="263"/>
      <c r="T415" s="264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65" t="s">
        <v>155</v>
      </c>
      <c r="AU415" s="265" t="s">
        <v>142</v>
      </c>
      <c r="AV415" s="15" t="s">
        <v>83</v>
      </c>
      <c r="AW415" s="15" t="s">
        <v>35</v>
      </c>
      <c r="AX415" s="15" t="s">
        <v>75</v>
      </c>
      <c r="AY415" s="265" t="s">
        <v>141</v>
      </c>
    </row>
    <row r="416" s="13" customFormat="1">
      <c r="A416" s="13"/>
      <c r="B416" s="233"/>
      <c r="C416" s="234"/>
      <c r="D416" s="235" t="s">
        <v>155</v>
      </c>
      <c r="E416" s="236" t="s">
        <v>19</v>
      </c>
      <c r="F416" s="237" t="s">
        <v>363</v>
      </c>
      <c r="G416" s="234"/>
      <c r="H416" s="238">
        <v>1.21</v>
      </c>
      <c r="I416" s="239"/>
      <c r="J416" s="234"/>
      <c r="K416" s="234"/>
      <c r="L416" s="240"/>
      <c r="M416" s="241"/>
      <c r="N416" s="242"/>
      <c r="O416" s="242"/>
      <c r="P416" s="242"/>
      <c r="Q416" s="242"/>
      <c r="R416" s="242"/>
      <c r="S416" s="242"/>
      <c r="T416" s="24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4" t="s">
        <v>155</v>
      </c>
      <c r="AU416" s="244" t="s">
        <v>142</v>
      </c>
      <c r="AV416" s="13" t="s">
        <v>94</v>
      </c>
      <c r="AW416" s="13" t="s">
        <v>35</v>
      </c>
      <c r="AX416" s="13" t="s">
        <v>75</v>
      </c>
      <c r="AY416" s="244" t="s">
        <v>141</v>
      </c>
    </row>
    <row r="417" s="14" customFormat="1">
      <c r="A417" s="14"/>
      <c r="B417" s="245"/>
      <c r="C417" s="246"/>
      <c r="D417" s="235" t="s">
        <v>155</v>
      </c>
      <c r="E417" s="247" t="s">
        <v>19</v>
      </c>
      <c r="F417" s="248" t="s">
        <v>157</v>
      </c>
      <c r="G417" s="246"/>
      <c r="H417" s="249">
        <v>2.29</v>
      </c>
      <c r="I417" s="250"/>
      <c r="J417" s="246"/>
      <c r="K417" s="246"/>
      <c r="L417" s="251"/>
      <c r="M417" s="252"/>
      <c r="N417" s="253"/>
      <c r="O417" s="253"/>
      <c r="P417" s="253"/>
      <c r="Q417" s="253"/>
      <c r="R417" s="253"/>
      <c r="S417" s="253"/>
      <c r="T417" s="25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5" t="s">
        <v>155</v>
      </c>
      <c r="AU417" s="255" t="s">
        <v>142</v>
      </c>
      <c r="AV417" s="14" t="s">
        <v>151</v>
      </c>
      <c r="AW417" s="14" t="s">
        <v>35</v>
      </c>
      <c r="AX417" s="14" t="s">
        <v>83</v>
      </c>
      <c r="AY417" s="255" t="s">
        <v>141</v>
      </c>
    </row>
    <row r="418" s="2" customFormat="1" ht="24.15" customHeight="1">
      <c r="A418" s="41"/>
      <c r="B418" s="42"/>
      <c r="C418" s="215" t="s">
        <v>364</v>
      </c>
      <c r="D418" s="215" t="s">
        <v>146</v>
      </c>
      <c r="E418" s="216" t="s">
        <v>365</v>
      </c>
      <c r="F418" s="217" t="s">
        <v>366</v>
      </c>
      <c r="G418" s="218" t="s">
        <v>259</v>
      </c>
      <c r="H418" s="219">
        <v>30.138000000000002</v>
      </c>
      <c r="I418" s="220"/>
      <c r="J418" s="221">
        <f>ROUND(I418*H418,2)</f>
        <v>0</v>
      </c>
      <c r="K418" s="217" t="s">
        <v>150</v>
      </c>
      <c r="L418" s="47"/>
      <c r="M418" s="222" t="s">
        <v>19</v>
      </c>
      <c r="N418" s="223" t="s">
        <v>47</v>
      </c>
      <c r="O418" s="87"/>
      <c r="P418" s="224">
        <f>O418*H418</f>
        <v>0</v>
      </c>
      <c r="Q418" s="224">
        <v>0</v>
      </c>
      <c r="R418" s="224">
        <f>Q418*H418</f>
        <v>0</v>
      </c>
      <c r="S418" s="224">
        <v>0.075999999999999998</v>
      </c>
      <c r="T418" s="225">
        <f>S418*H418</f>
        <v>2.2904879999999999</v>
      </c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R418" s="226" t="s">
        <v>151</v>
      </c>
      <c r="AT418" s="226" t="s">
        <v>146</v>
      </c>
      <c r="AU418" s="226" t="s">
        <v>142</v>
      </c>
      <c r="AY418" s="20" t="s">
        <v>141</v>
      </c>
      <c r="BE418" s="227">
        <f>IF(N418="základní",J418,0)</f>
        <v>0</v>
      </c>
      <c r="BF418" s="227">
        <f>IF(N418="snížená",J418,0)</f>
        <v>0</v>
      </c>
      <c r="BG418" s="227">
        <f>IF(N418="zákl. přenesená",J418,0)</f>
        <v>0</v>
      </c>
      <c r="BH418" s="227">
        <f>IF(N418="sníž. přenesená",J418,0)</f>
        <v>0</v>
      </c>
      <c r="BI418" s="227">
        <f>IF(N418="nulová",J418,0)</f>
        <v>0</v>
      </c>
      <c r="BJ418" s="20" t="s">
        <v>94</v>
      </c>
      <c r="BK418" s="227">
        <f>ROUND(I418*H418,2)</f>
        <v>0</v>
      </c>
      <c r="BL418" s="20" t="s">
        <v>151</v>
      </c>
      <c r="BM418" s="226" t="s">
        <v>367</v>
      </c>
    </row>
    <row r="419" s="2" customFormat="1">
      <c r="A419" s="41"/>
      <c r="B419" s="42"/>
      <c r="C419" s="43"/>
      <c r="D419" s="228" t="s">
        <v>153</v>
      </c>
      <c r="E419" s="43"/>
      <c r="F419" s="229" t="s">
        <v>368</v>
      </c>
      <c r="G419" s="43"/>
      <c r="H419" s="43"/>
      <c r="I419" s="230"/>
      <c r="J419" s="43"/>
      <c r="K419" s="43"/>
      <c r="L419" s="47"/>
      <c r="M419" s="231"/>
      <c r="N419" s="232"/>
      <c r="O419" s="87"/>
      <c r="P419" s="87"/>
      <c r="Q419" s="87"/>
      <c r="R419" s="87"/>
      <c r="S419" s="87"/>
      <c r="T419" s="88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T419" s="20" t="s">
        <v>153</v>
      </c>
      <c r="AU419" s="20" t="s">
        <v>142</v>
      </c>
    </row>
    <row r="420" s="15" customFormat="1">
      <c r="A420" s="15"/>
      <c r="B420" s="256"/>
      <c r="C420" s="257"/>
      <c r="D420" s="235" t="s">
        <v>155</v>
      </c>
      <c r="E420" s="258" t="s">
        <v>19</v>
      </c>
      <c r="F420" s="259" t="s">
        <v>180</v>
      </c>
      <c r="G420" s="257"/>
      <c r="H420" s="258" t="s">
        <v>19</v>
      </c>
      <c r="I420" s="260"/>
      <c r="J420" s="257"/>
      <c r="K420" s="257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155</v>
      </c>
      <c r="AU420" s="265" t="s">
        <v>142</v>
      </c>
      <c r="AV420" s="15" t="s">
        <v>83</v>
      </c>
      <c r="AW420" s="15" t="s">
        <v>35</v>
      </c>
      <c r="AX420" s="15" t="s">
        <v>75</v>
      </c>
      <c r="AY420" s="265" t="s">
        <v>141</v>
      </c>
    </row>
    <row r="421" s="15" customFormat="1">
      <c r="A421" s="15"/>
      <c r="B421" s="256"/>
      <c r="C421" s="257"/>
      <c r="D421" s="235" t="s">
        <v>155</v>
      </c>
      <c r="E421" s="258" t="s">
        <v>19</v>
      </c>
      <c r="F421" s="259" t="s">
        <v>369</v>
      </c>
      <c r="G421" s="257"/>
      <c r="H421" s="258" t="s">
        <v>19</v>
      </c>
      <c r="I421" s="260"/>
      <c r="J421" s="257"/>
      <c r="K421" s="257"/>
      <c r="L421" s="261"/>
      <c r="M421" s="262"/>
      <c r="N421" s="263"/>
      <c r="O421" s="263"/>
      <c r="P421" s="263"/>
      <c r="Q421" s="263"/>
      <c r="R421" s="263"/>
      <c r="S421" s="263"/>
      <c r="T421" s="264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65" t="s">
        <v>155</v>
      </c>
      <c r="AU421" s="265" t="s">
        <v>142</v>
      </c>
      <c r="AV421" s="15" t="s">
        <v>83</v>
      </c>
      <c r="AW421" s="15" t="s">
        <v>35</v>
      </c>
      <c r="AX421" s="15" t="s">
        <v>75</v>
      </c>
      <c r="AY421" s="265" t="s">
        <v>141</v>
      </c>
    </row>
    <row r="422" s="13" customFormat="1">
      <c r="A422" s="13"/>
      <c r="B422" s="233"/>
      <c r="C422" s="234"/>
      <c r="D422" s="235" t="s">
        <v>155</v>
      </c>
      <c r="E422" s="236" t="s">
        <v>19</v>
      </c>
      <c r="F422" s="237" t="s">
        <v>370</v>
      </c>
      <c r="G422" s="234"/>
      <c r="H422" s="238">
        <v>3.3999999999999999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155</v>
      </c>
      <c r="AU422" s="244" t="s">
        <v>142</v>
      </c>
      <c r="AV422" s="13" t="s">
        <v>94</v>
      </c>
      <c r="AW422" s="13" t="s">
        <v>35</v>
      </c>
      <c r="AX422" s="13" t="s">
        <v>75</v>
      </c>
      <c r="AY422" s="244" t="s">
        <v>141</v>
      </c>
    </row>
    <row r="423" s="13" customFormat="1">
      <c r="A423" s="13"/>
      <c r="B423" s="233"/>
      <c r="C423" s="234"/>
      <c r="D423" s="235" t="s">
        <v>155</v>
      </c>
      <c r="E423" s="236" t="s">
        <v>19</v>
      </c>
      <c r="F423" s="237" t="s">
        <v>371</v>
      </c>
      <c r="G423" s="234"/>
      <c r="H423" s="238">
        <v>1.488</v>
      </c>
      <c r="I423" s="239"/>
      <c r="J423" s="234"/>
      <c r="K423" s="234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155</v>
      </c>
      <c r="AU423" s="244" t="s">
        <v>142</v>
      </c>
      <c r="AV423" s="13" t="s">
        <v>94</v>
      </c>
      <c r="AW423" s="13" t="s">
        <v>35</v>
      </c>
      <c r="AX423" s="13" t="s">
        <v>75</v>
      </c>
      <c r="AY423" s="244" t="s">
        <v>141</v>
      </c>
    </row>
    <row r="424" s="13" customFormat="1">
      <c r="A424" s="13"/>
      <c r="B424" s="233"/>
      <c r="C424" s="234"/>
      <c r="D424" s="235" t="s">
        <v>155</v>
      </c>
      <c r="E424" s="236" t="s">
        <v>19</v>
      </c>
      <c r="F424" s="237" t="s">
        <v>372</v>
      </c>
      <c r="G424" s="234"/>
      <c r="H424" s="238">
        <v>4.444</v>
      </c>
      <c r="I424" s="239"/>
      <c r="J424" s="234"/>
      <c r="K424" s="234"/>
      <c r="L424" s="240"/>
      <c r="M424" s="241"/>
      <c r="N424" s="242"/>
      <c r="O424" s="242"/>
      <c r="P424" s="242"/>
      <c r="Q424" s="242"/>
      <c r="R424" s="242"/>
      <c r="S424" s="242"/>
      <c r="T424" s="24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4" t="s">
        <v>155</v>
      </c>
      <c r="AU424" s="244" t="s">
        <v>142</v>
      </c>
      <c r="AV424" s="13" t="s">
        <v>94</v>
      </c>
      <c r="AW424" s="13" t="s">
        <v>35</v>
      </c>
      <c r="AX424" s="13" t="s">
        <v>75</v>
      </c>
      <c r="AY424" s="244" t="s">
        <v>141</v>
      </c>
    </row>
    <row r="425" s="13" customFormat="1">
      <c r="A425" s="13"/>
      <c r="B425" s="233"/>
      <c r="C425" s="234"/>
      <c r="D425" s="235" t="s">
        <v>155</v>
      </c>
      <c r="E425" s="236" t="s">
        <v>19</v>
      </c>
      <c r="F425" s="237" t="s">
        <v>373</v>
      </c>
      <c r="G425" s="234"/>
      <c r="H425" s="238">
        <v>4.04</v>
      </c>
      <c r="I425" s="239"/>
      <c r="J425" s="234"/>
      <c r="K425" s="234"/>
      <c r="L425" s="240"/>
      <c r="M425" s="241"/>
      <c r="N425" s="242"/>
      <c r="O425" s="242"/>
      <c r="P425" s="242"/>
      <c r="Q425" s="242"/>
      <c r="R425" s="242"/>
      <c r="S425" s="242"/>
      <c r="T425" s="24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4" t="s">
        <v>155</v>
      </c>
      <c r="AU425" s="244" t="s">
        <v>142</v>
      </c>
      <c r="AV425" s="13" t="s">
        <v>94</v>
      </c>
      <c r="AW425" s="13" t="s">
        <v>35</v>
      </c>
      <c r="AX425" s="13" t="s">
        <v>75</v>
      </c>
      <c r="AY425" s="244" t="s">
        <v>141</v>
      </c>
    </row>
    <row r="426" s="13" customFormat="1">
      <c r="A426" s="13"/>
      <c r="B426" s="233"/>
      <c r="C426" s="234"/>
      <c r="D426" s="235" t="s">
        <v>155</v>
      </c>
      <c r="E426" s="236" t="s">
        <v>19</v>
      </c>
      <c r="F426" s="237" t="s">
        <v>374</v>
      </c>
      <c r="G426" s="234"/>
      <c r="H426" s="238">
        <v>7.2720000000000002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155</v>
      </c>
      <c r="AU426" s="244" t="s">
        <v>142</v>
      </c>
      <c r="AV426" s="13" t="s">
        <v>94</v>
      </c>
      <c r="AW426" s="13" t="s">
        <v>35</v>
      </c>
      <c r="AX426" s="13" t="s">
        <v>75</v>
      </c>
      <c r="AY426" s="244" t="s">
        <v>141</v>
      </c>
    </row>
    <row r="427" s="13" customFormat="1">
      <c r="A427" s="13"/>
      <c r="B427" s="233"/>
      <c r="C427" s="234"/>
      <c r="D427" s="235" t="s">
        <v>155</v>
      </c>
      <c r="E427" s="236" t="s">
        <v>19</v>
      </c>
      <c r="F427" s="237" t="s">
        <v>375</v>
      </c>
      <c r="G427" s="234"/>
      <c r="H427" s="238">
        <v>4.8479999999999999</v>
      </c>
      <c r="I427" s="239"/>
      <c r="J427" s="234"/>
      <c r="K427" s="234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155</v>
      </c>
      <c r="AU427" s="244" t="s">
        <v>142</v>
      </c>
      <c r="AV427" s="13" t="s">
        <v>94</v>
      </c>
      <c r="AW427" s="13" t="s">
        <v>35</v>
      </c>
      <c r="AX427" s="13" t="s">
        <v>75</v>
      </c>
      <c r="AY427" s="244" t="s">
        <v>141</v>
      </c>
    </row>
    <row r="428" s="13" customFormat="1">
      <c r="A428" s="13"/>
      <c r="B428" s="233"/>
      <c r="C428" s="234"/>
      <c r="D428" s="235" t="s">
        <v>155</v>
      </c>
      <c r="E428" s="236" t="s">
        <v>19</v>
      </c>
      <c r="F428" s="237" t="s">
        <v>376</v>
      </c>
      <c r="G428" s="234"/>
      <c r="H428" s="238">
        <v>1.4139999999999999</v>
      </c>
      <c r="I428" s="239"/>
      <c r="J428" s="234"/>
      <c r="K428" s="234"/>
      <c r="L428" s="240"/>
      <c r="M428" s="241"/>
      <c r="N428" s="242"/>
      <c r="O428" s="242"/>
      <c r="P428" s="242"/>
      <c r="Q428" s="242"/>
      <c r="R428" s="242"/>
      <c r="S428" s="242"/>
      <c r="T428" s="24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4" t="s">
        <v>155</v>
      </c>
      <c r="AU428" s="244" t="s">
        <v>142</v>
      </c>
      <c r="AV428" s="13" t="s">
        <v>94</v>
      </c>
      <c r="AW428" s="13" t="s">
        <v>35</v>
      </c>
      <c r="AX428" s="13" t="s">
        <v>75</v>
      </c>
      <c r="AY428" s="244" t="s">
        <v>141</v>
      </c>
    </row>
    <row r="429" s="16" customFormat="1">
      <c r="A429" s="16"/>
      <c r="B429" s="266"/>
      <c r="C429" s="267"/>
      <c r="D429" s="235" t="s">
        <v>155</v>
      </c>
      <c r="E429" s="268" t="s">
        <v>19</v>
      </c>
      <c r="F429" s="269" t="s">
        <v>190</v>
      </c>
      <c r="G429" s="267"/>
      <c r="H429" s="270">
        <v>26.905999999999999</v>
      </c>
      <c r="I429" s="271"/>
      <c r="J429" s="267"/>
      <c r="K429" s="267"/>
      <c r="L429" s="272"/>
      <c r="M429" s="273"/>
      <c r="N429" s="274"/>
      <c r="O429" s="274"/>
      <c r="P429" s="274"/>
      <c r="Q429" s="274"/>
      <c r="R429" s="274"/>
      <c r="S429" s="274"/>
      <c r="T429" s="275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T429" s="276" t="s">
        <v>155</v>
      </c>
      <c r="AU429" s="276" t="s">
        <v>142</v>
      </c>
      <c r="AV429" s="16" t="s">
        <v>142</v>
      </c>
      <c r="AW429" s="16" t="s">
        <v>35</v>
      </c>
      <c r="AX429" s="16" t="s">
        <v>75</v>
      </c>
      <c r="AY429" s="276" t="s">
        <v>141</v>
      </c>
    </row>
    <row r="430" s="15" customFormat="1">
      <c r="A430" s="15"/>
      <c r="B430" s="256"/>
      <c r="C430" s="257"/>
      <c r="D430" s="235" t="s">
        <v>155</v>
      </c>
      <c r="E430" s="258" t="s">
        <v>19</v>
      </c>
      <c r="F430" s="259" t="s">
        <v>377</v>
      </c>
      <c r="G430" s="257"/>
      <c r="H430" s="258" t="s">
        <v>19</v>
      </c>
      <c r="I430" s="260"/>
      <c r="J430" s="257"/>
      <c r="K430" s="257"/>
      <c r="L430" s="261"/>
      <c r="M430" s="262"/>
      <c r="N430" s="263"/>
      <c r="O430" s="263"/>
      <c r="P430" s="263"/>
      <c r="Q430" s="263"/>
      <c r="R430" s="263"/>
      <c r="S430" s="263"/>
      <c r="T430" s="26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5" t="s">
        <v>155</v>
      </c>
      <c r="AU430" s="265" t="s">
        <v>142</v>
      </c>
      <c r="AV430" s="15" t="s">
        <v>83</v>
      </c>
      <c r="AW430" s="15" t="s">
        <v>35</v>
      </c>
      <c r="AX430" s="15" t="s">
        <v>75</v>
      </c>
      <c r="AY430" s="265" t="s">
        <v>141</v>
      </c>
    </row>
    <row r="431" s="13" customFormat="1">
      <c r="A431" s="13"/>
      <c r="B431" s="233"/>
      <c r="C431" s="234"/>
      <c r="D431" s="235" t="s">
        <v>155</v>
      </c>
      <c r="E431" s="236" t="s">
        <v>19</v>
      </c>
      <c r="F431" s="237" t="s">
        <v>378</v>
      </c>
      <c r="G431" s="234"/>
      <c r="H431" s="238">
        <v>3.2320000000000002</v>
      </c>
      <c r="I431" s="239"/>
      <c r="J431" s="234"/>
      <c r="K431" s="234"/>
      <c r="L431" s="240"/>
      <c r="M431" s="241"/>
      <c r="N431" s="242"/>
      <c r="O431" s="242"/>
      <c r="P431" s="242"/>
      <c r="Q431" s="242"/>
      <c r="R431" s="242"/>
      <c r="S431" s="242"/>
      <c r="T431" s="24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4" t="s">
        <v>155</v>
      </c>
      <c r="AU431" s="244" t="s">
        <v>142</v>
      </c>
      <c r="AV431" s="13" t="s">
        <v>94</v>
      </c>
      <c r="AW431" s="13" t="s">
        <v>35</v>
      </c>
      <c r="AX431" s="13" t="s">
        <v>75</v>
      </c>
      <c r="AY431" s="244" t="s">
        <v>141</v>
      </c>
    </row>
    <row r="432" s="16" customFormat="1">
      <c r="A432" s="16"/>
      <c r="B432" s="266"/>
      <c r="C432" s="267"/>
      <c r="D432" s="235" t="s">
        <v>155</v>
      </c>
      <c r="E432" s="268" t="s">
        <v>19</v>
      </c>
      <c r="F432" s="269" t="s">
        <v>190</v>
      </c>
      <c r="G432" s="267"/>
      <c r="H432" s="270">
        <v>3.2320000000000002</v>
      </c>
      <c r="I432" s="271"/>
      <c r="J432" s="267"/>
      <c r="K432" s="267"/>
      <c r="L432" s="272"/>
      <c r="M432" s="273"/>
      <c r="N432" s="274"/>
      <c r="O432" s="274"/>
      <c r="P432" s="274"/>
      <c r="Q432" s="274"/>
      <c r="R432" s="274"/>
      <c r="S432" s="274"/>
      <c r="T432" s="275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76" t="s">
        <v>155</v>
      </c>
      <c r="AU432" s="276" t="s">
        <v>142</v>
      </c>
      <c r="AV432" s="16" t="s">
        <v>142</v>
      </c>
      <c r="AW432" s="16" t="s">
        <v>35</v>
      </c>
      <c r="AX432" s="16" t="s">
        <v>75</v>
      </c>
      <c r="AY432" s="276" t="s">
        <v>141</v>
      </c>
    </row>
    <row r="433" s="14" customFormat="1">
      <c r="A433" s="14"/>
      <c r="B433" s="245"/>
      <c r="C433" s="246"/>
      <c r="D433" s="235" t="s">
        <v>155</v>
      </c>
      <c r="E433" s="247" t="s">
        <v>19</v>
      </c>
      <c r="F433" s="248" t="s">
        <v>157</v>
      </c>
      <c r="G433" s="246"/>
      <c r="H433" s="249">
        <v>30.137999999999998</v>
      </c>
      <c r="I433" s="250"/>
      <c r="J433" s="246"/>
      <c r="K433" s="246"/>
      <c r="L433" s="251"/>
      <c r="M433" s="252"/>
      <c r="N433" s="253"/>
      <c r="O433" s="253"/>
      <c r="P433" s="253"/>
      <c r="Q433" s="253"/>
      <c r="R433" s="253"/>
      <c r="S433" s="253"/>
      <c r="T433" s="25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5" t="s">
        <v>155</v>
      </c>
      <c r="AU433" s="255" t="s">
        <v>142</v>
      </c>
      <c r="AV433" s="14" t="s">
        <v>151</v>
      </c>
      <c r="AW433" s="14" t="s">
        <v>35</v>
      </c>
      <c r="AX433" s="14" t="s">
        <v>83</v>
      </c>
      <c r="AY433" s="255" t="s">
        <v>141</v>
      </c>
    </row>
    <row r="434" s="2" customFormat="1" ht="24.15" customHeight="1">
      <c r="A434" s="41"/>
      <c r="B434" s="42"/>
      <c r="C434" s="215" t="s">
        <v>379</v>
      </c>
      <c r="D434" s="215" t="s">
        <v>146</v>
      </c>
      <c r="E434" s="216" t="s">
        <v>380</v>
      </c>
      <c r="F434" s="217" t="s">
        <v>381</v>
      </c>
      <c r="G434" s="218" t="s">
        <v>259</v>
      </c>
      <c r="H434" s="219">
        <v>2.4239999999999999</v>
      </c>
      <c r="I434" s="220"/>
      <c r="J434" s="221">
        <f>ROUND(I434*H434,2)</f>
        <v>0</v>
      </c>
      <c r="K434" s="217" t="s">
        <v>150</v>
      </c>
      <c r="L434" s="47"/>
      <c r="M434" s="222" t="s">
        <v>19</v>
      </c>
      <c r="N434" s="223" t="s">
        <v>47</v>
      </c>
      <c r="O434" s="87"/>
      <c r="P434" s="224">
        <f>O434*H434</f>
        <v>0</v>
      </c>
      <c r="Q434" s="224">
        <v>0</v>
      </c>
      <c r="R434" s="224">
        <f>Q434*H434</f>
        <v>0</v>
      </c>
      <c r="S434" s="224">
        <v>0.063</v>
      </c>
      <c r="T434" s="225">
        <f>S434*H434</f>
        <v>0.15271199999999999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26" t="s">
        <v>151</v>
      </c>
      <c r="AT434" s="226" t="s">
        <v>146</v>
      </c>
      <c r="AU434" s="226" t="s">
        <v>142</v>
      </c>
      <c r="AY434" s="20" t="s">
        <v>141</v>
      </c>
      <c r="BE434" s="227">
        <f>IF(N434="základní",J434,0)</f>
        <v>0</v>
      </c>
      <c r="BF434" s="227">
        <f>IF(N434="snížená",J434,0)</f>
        <v>0</v>
      </c>
      <c r="BG434" s="227">
        <f>IF(N434="zákl. přenesená",J434,0)</f>
        <v>0</v>
      </c>
      <c r="BH434" s="227">
        <f>IF(N434="sníž. přenesená",J434,0)</f>
        <v>0</v>
      </c>
      <c r="BI434" s="227">
        <f>IF(N434="nulová",J434,0)</f>
        <v>0</v>
      </c>
      <c r="BJ434" s="20" t="s">
        <v>94</v>
      </c>
      <c r="BK434" s="227">
        <f>ROUND(I434*H434,2)</f>
        <v>0</v>
      </c>
      <c r="BL434" s="20" t="s">
        <v>151</v>
      </c>
      <c r="BM434" s="226" t="s">
        <v>382</v>
      </c>
    </row>
    <row r="435" s="2" customFormat="1">
      <c r="A435" s="41"/>
      <c r="B435" s="42"/>
      <c r="C435" s="43"/>
      <c r="D435" s="228" t="s">
        <v>153</v>
      </c>
      <c r="E435" s="43"/>
      <c r="F435" s="229" t="s">
        <v>383</v>
      </c>
      <c r="G435" s="43"/>
      <c r="H435" s="43"/>
      <c r="I435" s="230"/>
      <c r="J435" s="43"/>
      <c r="K435" s="43"/>
      <c r="L435" s="47"/>
      <c r="M435" s="231"/>
      <c r="N435" s="232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153</v>
      </c>
      <c r="AU435" s="20" t="s">
        <v>142</v>
      </c>
    </row>
    <row r="436" s="15" customFormat="1">
      <c r="A436" s="15"/>
      <c r="B436" s="256"/>
      <c r="C436" s="257"/>
      <c r="D436" s="235" t="s">
        <v>155</v>
      </c>
      <c r="E436" s="258" t="s">
        <v>19</v>
      </c>
      <c r="F436" s="259" t="s">
        <v>369</v>
      </c>
      <c r="G436" s="257"/>
      <c r="H436" s="258" t="s">
        <v>19</v>
      </c>
      <c r="I436" s="260"/>
      <c r="J436" s="257"/>
      <c r="K436" s="257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155</v>
      </c>
      <c r="AU436" s="265" t="s">
        <v>142</v>
      </c>
      <c r="AV436" s="15" t="s">
        <v>83</v>
      </c>
      <c r="AW436" s="15" t="s">
        <v>35</v>
      </c>
      <c r="AX436" s="15" t="s">
        <v>75</v>
      </c>
      <c r="AY436" s="265" t="s">
        <v>141</v>
      </c>
    </row>
    <row r="437" s="13" customFormat="1">
      <c r="A437" s="13"/>
      <c r="B437" s="233"/>
      <c r="C437" s="234"/>
      <c r="D437" s="235" t="s">
        <v>155</v>
      </c>
      <c r="E437" s="236" t="s">
        <v>19</v>
      </c>
      <c r="F437" s="237" t="s">
        <v>384</v>
      </c>
      <c r="G437" s="234"/>
      <c r="H437" s="238">
        <v>2.4239999999999999</v>
      </c>
      <c r="I437" s="239"/>
      <c r="J437" s="234"/>
      <c r="K437" s="234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155</v>
      </c>
      <c r="AU437" s="244" t="s">
        <v>142</v>
      </c>
      <c r="AV437" s="13" t="s">
        <v>94</v>
      </c>
      <c r="AW437" s="13" t="s">
        <v>35</v>
      </c>
      <c r="AX437" s="13" t="s">
        <v>75</v>
      </c>
      <c r="AY437" s="244" t="s">
        <v>141</v>
      </c>
    </row>
    <row r="438" s="14" customFormat="1">
      <c r="A438" s="14"/>
      <c r="B438" s="245"/>
      <c r="C438" s="246"/>
      <c r="D438" s="235" t="s">
        <v>155</v>
      </c>
      <c r="E438" s="247" t="s">
        <v>19</v>
      </c>
      <c r="F438" s="248" t="s">
        <v>157</v>
      </c>
      <c r="G438" s="246"/>
      <c r="H438" s="249">
        <v>2.4239999999999999</v>
      </c>
      <c r="I438" s="250"/>
      <c r="J438" s="246"/>
      <c r="K438" s="246"/>
      <c r="L438" s="251"/>
      <c r="M438" s="252"/>
      <c r="N438" s="253"/>
      <c r="O438" s="253"/>
      <c r="P438" s="253"/>
      <c r="Q438" s="253"/>
      <c r="R438" s="253"/>
      <c r="S438" s="253"/>
      <c r="T438" s="25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5" t="s">
        <v>155</v>
      </c>
      <c r="AU438" s="255" t="s">
        <v>142</v>
      </c>
      <c r="AV438" s="14" t="s">
        <v>151</v>
      </c>
      <c r="AW438" s="14" t="s">
        <v>35</v>
      </c>
      <c r="AX438" s="14" t="s">
        <v>83</v>
      </c>
      <c r="AY438" s="255" t="s">
        <v>141</v>
      </c>
    </row>
    <row r="439" s="2" customFormat="1" ht="16.5" customHeight="1">
      <c r="A439" s="41"/>
      <c r="B439" s="42"/>
      <c r="C439" s="215" t="s">
        <v>7</v>
      </c>
      <c r="D439" s="215" t="s">
        <v>146</v>
      </c>
      <c r="E439" s="216" t="s">
        <v>385</v>
      </c>
      <c r="F439" s="217" t="s">
        <v>386</v>
      </c>
      <c r="G439" s="218" t="s">
        <v>387</v>
      </c>
      <c r="H439" s="219">
        <v>14</v>
      </c>
      <c r="I439" s="220"/>
      <c r="J439" s="221">
        <f>ROUND(I439*H439,2)</f>
        <v>0</v>
      </c>
      <c r="K439" s="217" t="s">
        <v>150</v>
      </c>
      <c r="L439" s="47"/>
      <c r="M439" s="222" t="s">
        <v>19</v>
      </c>
      <c r="N439" s="223" t="s">
        <v>47</v>
      </c>
      <c r="O439" s="87"/>
      <c r="P439" s="224">
        <f>O439*H439</f>
        <v>0</v>
      </c>
      <c r="Q439" s="224">
        <v>0</v>
      </c>
      <c r="R439" s="224">
        <f>Q439*H439</f>
        <v>0</v>
      </c>
      <c r="S439" s="224">
        <v>0.001</v>
      </c>
      <c r="T439" s="225">
        <f>S439*H439</f>
        <v>0.014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26" t="s">
        <v>260</v>
      </c>
      <c r="AT439" s="226" t="s">
        <v>146</v>
      </c>
      <c r="AU439" s="226" t="s">
        <v>142</v>
      </c>
      <c r="AY439" s="20" t="s">
        <v>141</v>
      </c>
      <c r="BE439" s="227">
        <f>IF(N439="základní",J439,0)</f>
        <v>0</v>
      </c>
      <c r="BF439" s="227">
        <f>IF(N439="snížená",J439,0)</f>
        <v>0</v>
      </c>
      <c r="BG439" s="227">
        <f>IF(N439="zákl. přenesená",J439,0)</f>
        <v>0</v>
      </c>
      <c r="BH439" s="227">
        <f>IF(N439="sníž. přenesená",J439,0)</f>
        <v>0</v>
      </c>
      <c r="BI439" s="227">
        <f>IF(N439="nulová",J439,0)</f>
        <v>0</v>
      </c>
      <c r="BJ439" s="20" t="s">
        <v>94</v>
      </c>
      <c r="BK439" s="227">
        <f>ROUND(I439*H439,2)</f>
        <v>0</v>
      </c>
      <c r="BL439" s="20" t="s">
        <v>260</v>
      </c>
      <c r="BM439" s="226" t="s">
        <v>388</v>
      </c>
    </row>
    <row r="440" s="2" customFormat="1">
      <c r="A440" s="41"/>
      <c r="B440" s="42"/>
      <c r="C440" s="43"/>
      <c r="D440" s="228" t="s">
        <v>153</v>
      </c>
      <c r="E440" s="43"/>
      <c r="F440" s="229" t="s">
        <v>389</v>
      </c>
      <c r="G440" s="43"/>
      <c r="H440" s="43"/>
      <c r="I440" s="230"/>
      <c r="J440" s="43"/>
      <c r="K440" s="43"/>
      <c r="L440" s="47"/>
      <c r="M440" s="231"/>
      <c r="N440" s="232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153</v>
      </c>
      <c r="AU440" s="20" t="s">
        <v>142</v>
      </c>
    </row>
    <row r="441" s="15" customFormat="1">
      <c r="A441" s="15"/>
      <c r="B441" s="256"/>
      <c r="C441" s="257"/>
      <c r="D441" s="235" t="s">
        <v>155</v>
      </c>
      <c r="E441" s="258" t="s">
        <v>19</v>
      </c>
      <c r="F441" s="259" t="s">
        <v>180</v>
      </c>
      <c r="G441" s="257"/>
      <c r="H441" s="258" t="s">
        <v>19</v>
      </c>
      <c r="I441" s="260"/>
      <c r="J441" s="257"/>
      <c r="K441" s="257"/>
      <c r="L441" s="261"/>
      <c r="M441" s="262"/>
      <c r="N441" s="263"/>
      <c r="O441" s="263"/>
      <c r="P441" s="263"/>
      <c r="Q441" s="263"/>
      <c r="R441" s="263"/>
      <c r="S441" s="263"/>
      <c r="T441" s="264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5" t="s">
        <v>155</v>
      </c>
      <c r="AU441" s="265" t="s">
        <v>142</v>
      </c>
      <c r="AV441" s="15" t="s">
        <v>83</v>
      </c>
      <c r="AW441" s="15" t="s">
        <v>35</v>
      </c>
      <c r="AX441" s="15" t="s">
        <v>75</v>
      </c>
      <c r="AY441" s="265" t="s">
        <v>141</v>
      </c>
    </row>
    <row r="442" s="15" customFormat="1">
      <c r="A442" s="15"/>
      <c r="B442" s="256"/>
      <c r="C442" s="257"/>
      <c r="D442" s="235" t="s">
        <v>155</v>
      </c>
      <c r="E442" s="258" t="s">
        <v>19</v>
      </c>
      <c r="F442" s="259" t="s">
        <v>390</v>
      </c>
      <c r="G442" s="257"/>
      <c r="H442" s="258" t="s">
        <v>19</v>
      </c>
      <c r="I442" s="260"/>
      <c r="J442" s="257"/>
      <c r="K442" s="257"/>
      <c r="L442" s="261"/>
      <c r="M442" s="262"/>
      <c r="N442" s="263"/>
      <c r="O442" s="263"/>
      <c r="P442" s="263"/>
      <c r="Q442" s="263"/>
      <c r="R442" s="263"/>
      <c r="S442" s="263"/>
      <c r="T442" s="264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5" t="s">
        <v>155</v>
      </c>
      <c r="AU442" s="265" t="s">
        <v>142</v>
      </c>
      <c r="AV442" s="15" t="s">
        <v>83</v>
      </c>
      <c r="AW442" s="15" t="s">
        <v>35</v>
      </c>
      <c r="AX442" s="15" t="s">
        <v>75</v>
      </c>
      <c r="AY442" s="265" t="s">
        <v>141</v>
      </c>
    </row>
    <row r="443" s="13" customFormat="1">
      <c r="A443" s="13"/>
      <c r="B443" s="233"/>
      <c r="C443" s="234"/>
      <c r="D443" s="235" t="s">
        <v>155</v>
      </c>
      <c r="E443" s="236" t="s">
        <v>19</v>
      </c>
      <c r="F443" s="237" t="s">
        <v>315</v>
      </c>
      <c r="G443" s="234"/>
      <c r="H443" s="238">
        <v>14</v>
      </c>
      <c r="I443" s="239"/>
      <c r="J443" s="234"/>
      <c r="K443" s="234"/>
      <c r="L443" s="240"/>
      <c r="M443" s="241"/>
      <c r="N443" s="242"/>
      <c r="O443" s="242"/>
      <c r="P443" s="242"/>
      <c r="Q443" s="242"/>
      <c r="R443" s="242"/>
      <c r="S443" s="242"/>
      <c r="T443" s="24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4" t="s">
        <v>155</v>
      </c>
      <c r="AU443" s="244" t="s">
        <v>142</v>
      </c>
      <c r="AV443" s="13" t="s">
        <v>94</v>
      </c>
      <c r="AW443" s="13" t="s">
        <v>35</v>
      </c>
      <c r="AX443" s="13" t="s">
        <v>75</v>
      </c>
      <c r="AY443" s="244" t="s">
        <v>141</v>
      </c>
    </row>
    <row r="444" s="14" customFormat="1">
      <c r="A444" s="14"/>
      <c r="B444" s="245"/>
      <c r="C444" s="246"/>
      <c r="D444" s="235" t="s">
        <v>155</v>
      </c>
      <c r="E444" s="247" t="s">
        <v>19</v>
      </c>
      <c r="F444" s="248" t="s">
        <v>157</v>
      </c>
      <c r="G444" s="246"/>
      <c r="H444" s="249">
        <v>14</v>
      </c>
      <c r="I444" s="250"/>
      <c r="J444" s="246"/>
      <c r="K444" s="246"/>
      <c r="L444" s="251"/>
      <c r="M444" s="252"/>
      <c r="N444" s="253"/>
      <c r="O444" s="253"/>
      <c r="P444" s="253"/>
      <c r="Q444" s="253"/>
      <c r="R444" s="253"/>
      <c r="S444" s="253"/>
      <c r="T444" s="25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5" t="s">
        <v>155</v>
      </c>
      <c r="AU444" s="255" t="s">
        <v>142</v>
      </c>
      <c r="AV444" s="14" t="s">
        <v>151</v>
      </c>
      <c r="AW444" s="14" t="s">
        <v>35</v>
      </c>
      <c r="AX444" s="14" t="s">
        <v>83</v>
      </c>
      <c r="AY444" s="255" t="s">
        <v>141</v>
      </c>
    </row>
    <row r="445" s="2" customFormat="1" ht="16.5" customHeight="1">
      <c r="A445" s="41"/>
      <c r="B445" s="42"/>
      <c r="C445" s="215" t="s">
        <v>391</v>
      </c>
      <c r="D445" s="215" t="s">
        <v>146</v>
      </c>
      <c r="E445" s="216" t="s">
        <v>392</v>
      </c>
      <c r="F445" s="217" t="s">
        <v>393</v>
      </c>
      <c r="G445" s="218" t="s">
        <v>387</v>
      </c>
      <c r="H445" s="219">
        <v>1</v>
      </c>
      <c r="I445" s="220"/>
      <c r="J445" s="221">
        <f>ROUND(I445*H445,2)</f>
        <v>0</v>
      </c>
      <c r="K445" s="217" t="s">
        <v>150</v>
      </c>
      <c r="L445" s="47"/>
      <c r="M445" s="222" t="s">
        <v>19</v>
      </c>
      <c r="N445" s="223" t="s">
        <v>47</v>
      </c>
      <c r="O445" s="87"/>
      <c r="P445" s="224">
        <f>O445*H445</f>
        <v>0</v>
      </c>
      <c r="Q445" s="224">
        <v>0</v>
      </c>
      <c r="R445" s="224">
        <f>Q445*H445</f>
        <v>0</v>
      </c>
      <c r="S445" s="224">
        <v>0.0030000000000000001</v>
      </c>
      <c r="T445" s="225">
        <f>S445*H445</f>
        <v>0.0030000000000000001</v>
      </c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R445" s="226" t="s">
        <v>260</v>
      </c>
      <c r="AT445" s="226" t="s">
        <v>146</v>
      </c>
      <c r="AU445" s="226" t="s">
        <v>142</v>
      </c>
      <c r="AY445" s="20" t="s">
        <v>141</v>
      </c>
      <c r="BE445" s="227">
        <f>IF(N445="základní",J445,0)</f>
        <v>0</v>
      </c>
      <c r="BF445" s="227">
        <f>IF(N445="snížená",J445,0)</f>
        <v>0</v>
      </c>
      <c r="BG445" s="227">
        <f>IF(N445="zákl. přenesená",J445,0)</f>
        <v>0</v>
      </c>
      <c r="BH445" s="227">
        <f>IF(N445="sníž. přenesená",J445,0)</f>
        <v>0</v>
      </c>
      <c r="BI445" s="227">
        <f>IF(N445="nulová",J445,0)</f>
        <v>0</v>
      </c>
      <c r="BJ445" s="20" t="s">
        <v>94</v>
      </c>
      <c r="BK445" s="227">
        <f>ROUND(I445*H445,2)</f>
        <v>0</v>
      </c>
      <c r="BL445" s="20" t="s">
        <v>260</v>
      </c>
      <c r="BM445" s="226" t="s">
        <v>394</v>
      </c>
    </row>
    <row r="446" s="2" customFormat="1">
      <c r="A446" s="41"/>
      <c r="B446" s="42"/>
      <c r="C446" s="43"/>
      <c r="D446" s="228" t="s">
        <v>153</v>
      </c>
      <c r="E446" s="43"/>
      <c r="F446" s="229" t="s">
        <v>395</v>
      </c>
      <c r="G446" s="43"/>
      <c r="H446" s="43"/>
      <c r="I446" s="230"/>
      <c r="J446" s="43"/>
      <c r="K446" s="43"/>
      <c r="L446" s="47"/>
      <c r="M446" s="231"/>
      <c r="N446" s="232"/>
      <c r="O446" s="87"/>
      <c r="P446" s="87"/>
      <c r="Q446" s="87"/>
      <c r="R446" s="87"/>
      <c r="S446" s="87"/>
      <c r="T446" s="88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T446" s="20" t="s">
        <v>153</v>
      </c>
      <c r="AU446" s="20" t="s">
        <v>142</v>
      </c>
    </row>
    <row r="447" s="15" customFormat="1">
      <c r="A447" s="15"/>
      <c r="B447" s="256"/>
      <c r="C447" s="257"/>
      <c r="D447" s="235" t="s">
        <v>155</v>
      </c>
      <c r="E447" s="258" t="s">
        <v>19</v>
      </c>
      <c r="F447" s="259" t="s">
        <v>180</v>
      </c>
      <c r="G447" s="257"/>
      <c r="H447" s="258" t="s">
        <v>19</v>
      </c>
      <c r="I447" s="260"/>
      <c r="J447" s="257"/>
      <c r="K447" s="257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155</v>
      </c>
      <c r="AU447" s="265" t="s">
        <v>142</v>
      </c>
      <c r="AV447" s="15" t="s">
        <v>83</v>
      </c>
      <c r="AW447" s="15" t="s">
        <v>35</v>
      </c>
      <c r="AX447" s="15" t="s">
        <v>75</v>
      </c>
      <c r="AY447" s="265" t="s">
        <v>141</v>
      </c>
    </row>
    <row r="448" s="15" customFormat="1">
      <c r="A448" s="15"/>
      <c r="B448" s="256"/>
      <c r="C448" s="257"/>
      <c r="D448" s="235" t="s">
        <v>155</v>
      </c>
      <c r="E448" s="258" t="s">
        <v>19</v>
      </c>
      <c r="F448" s="259" t="s">
        <v>390</v>
      </c>
      <c r="G448" s="257"/>
      <c r="H448" s="258" t="s">
        <v>19</v>
      </c>
      <c r="I448" s="260"/>
      <c r="J448" s="257"/>
      <c r="K448" s="257"/>
      <c r="L448" s="261"/>
      <c r="M448" s="262"/>
      <c r="N448" s="263"/>
      <c r="O448" s="263"/>
      <c r="P448" s="263"/>
      <c r="Q448" s="263"/>
      <c r="R448" s="263"/>
      <c r="S448" s="263"/>
      <c r="T448" s="26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5" t="s">
        <v>155</v>
      </c>
      <c r="AU448" s="265" t="s">
        <v>142</v>
      </c>
      <c r="AV448" s="15" t="s">
        <v>83</v>
      </c>
      <c r="AW448" s="15" t="s">
        <v>35</v>
      </c>
      <c r="AX448" s="15" t="s">
        <v>75</v>
      </c>
      <c r="AY448" s="265" t="s">
        <v>141</v>
      </c>
    </row>
    <row r="449" s="13" customFormat="1">
      <c r="A449" s="13"/>
      <c r="B449" s="233"/>
      <c r="C449" s="234"/>
      <c r="D449" s="235" t="s">
        <v>155</v>
      </c>
      <c r="E449" s="236" t="s">
        <v>19</v>
      </c>
      <c r="F449" s="237" t="s">
        <v>83</v>
      </c>
      <c r="G449" s="234"/>
      <c r="H449" s="238">
        <v>1</v>
      </c>
      <c r="I449" s="239"/>
      <c r="J449" s="234"/>
      <c r="K449" s="234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155</v>
      </c>
      <c r="AU449" s="244" t="s">
        <v>142</v>
      </c>
      <c r="AV449" s="13" t="s">
        <v>94</v>
      </c>
      <c r="AW449" s="13" t="s">
        <v>35</v>
      </c>
      <c r="AX449" s="13" t="s">
        <v>75</v>
      </c>
      <c r="AY449" s="244" t="s">
        <v>141</v>
      </c>
    </row>
    <row r="450" s="14" customFormat="1">
      <c r="A450" s="14"/>
      <c r="B450" s="245"/>
      <c r="C450" s="246"/>
      <c r="D450" s="235" t="s">
        <v>155</v>
      </c>
      <c r="E450" s="247" t="s">
        <v>19</v>
      </c>
      <c r="F450" s="248" t="s">
        <v>157</v>
      </c>
      <c r="G450" s="246"/>
      <c r="H450" s="249">
        <v>1</v>
      </c>
      <c r="I450" s="250"/>
      <c r="J450" s="246"/>
      <c r="K450" s="246"/>
      <c r="L450" s="251"/>
      <c r="M450" s="252"/>
      <c r="N450" s="253"/>
      <c r="O450" s="253"/>
      <c r="P450" s="253"/>
      <c r="Q450" s="253"/>
      <c r="R450" s="253"/>
      <c r="S450" s="253"/>
      <c r="T450" s="25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5" t="s">
        <v>155</v>
      </c>
      <c r="AU450" s="255" t="s">
        <v>142</v>
      </c>
      <c r="AV450" s="14" t="s">
        <v>151</v>
      </c>
      <c r="AW450" s="14" t="s">
        <v>35</v>
      </c>
      <c r="AX450" s="14" t="s">
        <v>83</v>
      </c>
      <c r="AY450" s="255" t="s">
        <v>141</v>
      </c>
    </row>
    <row r="451" s="12" customFormat="1" ht="20.88" customHeight="1">
      <c r="A451" s="12"/>
      <c r="B451" s="199"/>
      <c r="C451" s="200"/>
      <c r="D451" s="201" t="s">
        <v>74</v>
      </c>
      <c r="E451" s="213" t="s">
        <v>396</v>
      </c>
      <c r="F451" s="213" t="s">
        <v>397</v>
      </c>
      <c r="G451" s="200"/>
      <c r="H451" s="200"/>
      <c r="I451" s="203"/>
      <c r="J451" s="214">
        <f>BK451</f>
        <v>0</v>
      </c>
      <c r="K451" s="200"/>
      <c r="L451" s="205"/>
      <c r="M451" s="206"/>
      <c r="N451" s="207"/>
      <c r="O451" s="207"/>
      <c r="P451" s="208">
        <f>SUM(P452:P567)</f>
        <v>0</v>
      </c>
      <c r="Q451" s="207"/>
      <c r="R451" s="208">
        <f>SUM(R452:R567)</f>
        <v>0.0032340000000000003</v>
      </c>
      <c r="S451" s="207"/>
      <c r="T451" s="209">
        <f>SUM(T452:T567)</f>
        <v>14.198477499999999</v>
      </c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R451" s="210" t="s">
        <v>83</v>
      </c>
      <c r="AT451" s="211" t="s">
        <v>74</v>
      </c>
      <c r="AU451" s="211" t="s">
        <v>94</v>
      </c>
      <c r="AY451" s="210" t="s">
        <v>141</v>
      </c>
      <c r="BK451" s="212">
        <f>SUM(BK452:BK567)</f>
        <v>0</v>
      </c>
    </row>
    <row r="452" s="2" customFormat="1" ht="16.5" customHeight="1">
      <c r="A452" s="41"/>
      <c r="B452" s="42"/>
      <c r="C452" s="215" t="s">
        <v>398</v>
      </c>
      <c r="D452" s="215" t="s">
        <v>146</v>
      </c>
      <c r="E452" s="216" t="s">
        <v>399</v>
      </c>
      <c r="F452" s="217" t="s">
        <v>400</v>
      </c>
      <c r="G452" s="218" t="s">
        <v>401</v>
      </c>
      <c r="H452" s="219">
        <v>1</v>
      </c>
      <c r="I452" s="220"/>
      <c r="J452" s="221">
        <f>ROUND(I452*H452,2)</f>
        <v>0</v>
      </c>
      <c r="K452" s="217" t="s">
        <v>19</v>
      </c>
      <c r="L452" s="47"/>
      <c r="M452" s="222" t="s">
        <v>19</v>
      </c>
      <c r="N452" s="223" t="s">
        <v>47</v>
      </c>
      <c r="O452" s="87"/>
      <c r="P452" s="224">
        <f>O452*H452</f>
        <v>0</v>
      </c>
      <c r="Q452" s="224">
        <v>0</v>
      </c>
      <c r="R452" s="224">
        <f>Q452*H452</f>
        <v>0</v>
      </c>
      <c r="S452" s="224">
        <v>0</v>
      </c>
      <c r="T452" s="225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26" t="s">
        <v>151</v>
      </c>
      <c r="AT452" s="226" t="s">
        <v>146</v>
      </c>
      <c r="AU452" s="226" t="s">
        <v>142</v>
      </c>
      <c r="AY452" s="20" t="s">
        <v>141</v>
      </c>
      <c r="BE452" s="227">
        <f>IF(N452="základní",J452,0)</f>
        <v>0</v>
      </c>
      <c r="BF452" s="227">
        <f>IF(N452="snížená",J452,0)</f>
        <v>0</v>
      </c>
      <c r="BG452" s="227">
        <f>IF(N452="zákl. přenesená",J452,0)</f>
        <v>0</v>
      </c>
      <c r="BH452" s="227">
        <f>IF(N452="sníž. přenesená",J452,0)</f>
        <v>0</v>
      </c>
      <c r="BI452" s="227">
        <f>IF(N452="nulová",J452,0)</f>
        <v>0</v>
      </c>
      <c r="BJ452" s="20" t="s">
        <v>94</v>
      </c>
      <c r="BK452" s="227">
        <f>ROUND(I452*H452,2)</f>
        <v>0</v>
      </c>
      <c r="BL452" s="20" t="s">
        <v>151</v>
      </c>
      <c r="BM452" s="226" t="s">
        <v>402</v>
      </c>
    </row>
    <row r="453" s="2" customFormat="1" ht="16.5" customHeight="1">
      <c r="A453" s="41"/>
      <c r="B453" s="42"/>
      <c r="C453" s="215" t="s">
        <v>403</v>
      </c>
      <c r="D453" s="215" t="s">
        <v>146</v>
      </c>
      <c r="E453" s="216" t="s">
        <v>404</v>
      </c>
      <c r="F453" s="217" t="s">
        <v>405</v>
      </c>
      <c r="G453" s="218" t="s">
        <v>401</v>
      </c>
      <c r="H453" s="219">
        <v>2</v>
      </c>
      <c r="I453" s="220"/>
      <c r="J453" s="221">
        <f>ROUND(I453*H453,2)</f>
        <v>0</v>
      </c>
      <c r="K453" s="217" t="s">
        <v>19</v>
      </c>
      <c r="L453" s="47"/>
      <c r="M453" s="222" t="s">
        <v>19</v>
      </c>
      <c r="N453" s="223" t="s">
        <v>47</v>
      </c>
      <c r="O453" s="87"/>
      <c r="P453" s="224">
        <f>O453*H453</f>
        <v>0</v>
      </c>
      <c r="Q453" s="224">
        <v>0</v>
      </c>
      <c r="R453" s="224">
        <f>Q453*H453</f>
        <v>0</v>
      </c>
      <c r="S453" s="224">
        <v>0</v>
      </c>
      <c r="T453" s="225">
        <f>S453*H453</f>
        <v>0</v>
      </c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R453" s="226" t="s">
        <v>151</v>
      </c>
      <c r="AT453" s="226" t="s">
        <v>146</v>
      </c>
      <c r="AU453" s="226" t="s">
        <v>142</v>
      </c>
      <c r="AY453" s="20" t="s">
        <v>141</v>
      </c>
      <c r="BE453" s="227">
        <f>IF(N453="základní",J453,0)</f>
        <v>0</v>
      </c>
      <c r="BF453" s="227">
        <f>IF(N453="snížená",J453,0)</f>
        <v>0</v>
      </c>
      <c r="BG453" s="227">
        <f>IF(N453="zákl. přenesená",J453,0)</f>
        <v>0</v>
      </c>
      <c r="BH453" s="227">
        <f>IF(N453="sníž. přenesená",J453,0)</f>
        <v>0</v>
      </c>
      <c r="BI453" s="227">
        <f>IF(N453="nulová",J453,0)</f>
        <v>0</v>
      </c>
      <c r="BJ453" s="20" t="s">
        <v>94</v>
      </c>
      <c r="BK453" s="227">
        <f>ROUND(I453*H453,2)</f>
        <v>0</v>
      </c>
      <c r="BL453" s="20" t="s">
        <v>151</v>
      </c>
      <c r="BM453" s="226" t="s">
        <v>406</v>
      </c>
    </row>
    <row r="454" s="2" customFormat="1" ht="21.75" customHeight="1">
      <c r="A454" s="41"/>
      <c r="B454" s="42"/>
      <c r="C454" s="215" t="s">
        <v>407</v>
      </c>
      <c r="D454" s="215" t="s">
        <v>146</v>
      </c>
      <c r="E454" s="216" t="s">
        <v>408</v>
      </c>
      <c r="F454" s="217" t="s">
        <v>409</v>
      </c>
      <c r="G454" s="218" t="s">
        <v>169</v>
      </c>
      <c r="H454" s="219">
        <v>7</v>
      </c>
      <c r="I454" s="220"/>
      <c r="J454" s="221">
        <f>ROUND(I454*H454,2)</f>
        <v>0</v>
      </c>
      <c r="K454" s="217" t="s">
        <v>150</v>
      </c>
      <c r="L454" s="47"/>
      <c r="M454" s="222" t="s">
        <v>19</v>
      </c>
      <c r="N454" s="223" t="s">
        <v>47</v>
      </c>
      <c r="O454" s="87"/>
      <c r="P454" s="224">
        <f>O454*H454</f>
        <v>0</v>
      </c>
      <c r="Q454" s="224">
        <v>0</v>
      </c>
      <c r="R454" s="224">
        <f>Q454*H454</f>
        <v>0</v>
      </c>
      <c r="S454" s="224">
        <v>0.002</v>
      </c>
      <c r="T454" s="225">
        <f>S454*H454</f>
        <v>0.014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26" t="s">
        <v>151</v>
      </c>
      <c r="AT454" s="226" t="s">
        <v>146</v>
      </c>
      <c r="AU454" s="226" t="s">
        <v>142</v>
      </c>
      <c r="AY454" s="20" t="s">
        <v>141</v>
      </c>
      <c r="BE454" s="227">
        <f>IF(N454="základní",J454,0)</f>
        <v>0</v>
      </c>
      <c r="BF454" s="227">
        <f>IF(N454="snížená",J454,0)</f>
        <v>0</v>
      </c>
      <c r="BG454" s="227">
        <f>IF(N454="zákl. přenesená",J454,0)</f>
        <v>0</v>
      </c>
      <c r="BH454" s="227">
        <f>IF(N454="sníž. přenesená",J454,0)</f>
        <v>0</v>
      </c>
      <c r="BI454" s="227">
        <f>IF(N454="nulová",J454,0)</f>
        <v>0</v>
      </c>
      <c r="BJ454" s="20" t="s">
        <v>94</v>
      </c>
      <c r="BK454" s="227">
        <f>ROUND(I454*H454,2)</f>
        <v>0</v>
      </c>
      <c r="BL454" s="20" t="s">
        <v>151</v>
      </c>
      <c r="BM454" s="226" t="s">
        <v>410</v>
      </c>
    </row>
    <row r="455" s="2" customFormat="1">
      <c r="A455" s="41"/>
      <c r="B455" s="42"/>
      <c r="C455" s="43"/>
      <c r="D455" s="228" t="s">
        <v>153</v>
      </c>
      <c r="E455" s="43"/>
      <c r="F455" s="229" t="s">
        <v>411</v>
      </c>
      <c r="G455" s="43"/>
      <c r="H455" s="43"/>
      <c r="I455" s="230"/>
      <c r="J455" s="43"/>
      <c r="K455" s="43"/>
      <c r="L455" s="47"/>
      <c r="M455" s="231"/>
      <c r="N455" s="232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153</v>
      </c>
      <c r="AU455" s="20" t="s">
        <v>142</v>
      </c>
    </row>
    <row r="456" s="15" customFormat="1">
      <c r="A456" s="15"/>
      <c r="B456" s="256"/>
      <c r="C456" s="257"/>
      <c r="D456" s="235" t="s">
        <v>155</v>
      </c>
      <c r="E456" s="258" t="s">
        <v>19</v>
      </c>
      <c r="F456" s="259" t="s">
        <v>180</v>
      </c>
      <c r="G456" s="257"/>
      <c r="H456" s="258" t="s">
        <v>19</v>
      </c>
      <c r="I456" s="260"/>
      <c r="J456" s="257"/>
      <c r="K456" s="257"/>
      <c r="L456" s="261"/>
      <c r="M456" s="262"/>
      <c r="N456" s="263"/>
      <c r="O456" s="263"/>
      <c r="P456" s="263"/>
      <c r="Q456" s="263"/>
      <c r="R456" s="263"/>
      <c r="S456" s="263"/>
      <c r="T456" s="264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5" t="s">
        <v>155</v>
      </c>
      <c r="AU456" s="265" t="s">
        <v>142</v>
      </c>
      <c r="AV456" s="15" t="s">
        <v>83</v>
      </c>
      <c r="AW456" s="15" t="s">
        <v>35</v>
      </c>
      <c r="AX456" s="15" t="s">
        <v>75</v>
      </c>
      <c r="AY456" s="265" t="s">
        <v>141</v>
      </c>
    </row>
    <row r="457" s="15" customFormat="1">
      <c r="A457" s="15"/>
      <c r="B457" s="256"/>
      <c r="C457" s="257"/>
      <c r="D457" s="235" t="s">
        <v>155</v>
      </c>
      <c r="E457" s="258" t="s">
        <v>19</v>
      </c>
      <c r="F457" s="259" t="s">
        <v>412</v>
      </c>
      <c r="G457" s="257"/>
      <c r="H457" s="258" t="s">
        <v>19</v>
      </c>
      <c r="I457" s="260"/>
      <c r="J457" s="257"/>
      <c r="K457" s="257"/>
      <c r="L457" s="261"/>
      <c r="M457" s="262"/>
      <c r="N457" s="263"/>
      <c r="O457" s="263"/>
      <c r="P457" s="263"/>
      <c r="Q457" s="263"/>
      <c r="R457" s="263"/>
      <c r="S457" s="263"/>
      <c r="T457" s="264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T457" s="265" t="s">
        <v>155</v>
      </c>
      <c r="AU457" s="265" t="s">
        <v>142</v>
      </c>
      <c r="AV457" s="15" t="s">
        <v>83</v>
      </c>
      <c r="AW457" s="15" t="s">
        <v>35</v>
      </c>
      <c r="AX457" s="15" t="s">
        <v>75</v>
      </c>
      <c r="AY457" s="265" t="s">
        <v>141</v>
      </c>
    </row>
    <row r="458" s="13" customFormat="1">
      <c r="A458" s="13"/>
      <c r="B458" s="233"/>
      <c r="C458" s="234"/>
      <c r="D458" s="235" t="s">
        <v>155</v>
      </c>
      <c r="E458" s="236" t="s">
        <v>19</v>
      </c>
      <c r="F458" s="237" t="s">
        <v>413</v>
      </c>
      <c r="G458" s="234"/>
      <c r="H458" s="238">
        <v>7</v>
      </c>
      <c r="I458" s="239"/>
      <c r="J458" s="234"/>
      <c r="K458" s="234"/>
      <c r="L458" s="240"/>
      <c r="M458" s="241"/>
      <c r="N458" s="242"/>
      <c r="O458" s="242"/>
      <c r="P458" s="242"/>
      <c r="Q458" s="242"/>
      <c r="R458" s="242"/>
      <c r="S458" s="242"/>
      <c r="T458" s="24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4" t="s">
        <v>155</v>
      </c>
      <c r="AU458" s="244" t="s">
        <v>142</v>
      </c>
      <c r="AV458" s="13" t="s">
        <v>94</v>
      </c>
      <c r="AW458" s="13" t="s">
        <v>35</v>
      </c>
      <c r="AX458" s="13" t="s">
        <v>75</v>
      </c>
      <c r="AY458" s="244" t="s">
        <v>141</v>
      </c>
    </row>
    <row r="459" s="14" customFormat="1">
      <c r="A459" s="14"/>
      <c r="B459" s="245"/>
      <c r="C459" s="246"/>
      <c r="D459" s="235" t="s">
        <v>155</v>
      </c>
      <c r="E459" s="247" t="s">
        <v>19</v>
      </c>
      <c r="F459" s="248" t="s">
        <v>157</v>
      </c>
      <c r="G459" s="246"/>
      <c r="H459" s="249">
        <v>7</v>
      </c>
      <c r="I459" s="250"/>
      <c r="J459" s="246"/>
      <c r="K459" s="246"/>
      <c r="L459" s="251"/>
      <c r="M459" s="252"/>
      <c r="N459" s="253"/>
      <c r="O459" s="253"/>
      <c r="P459" s="253"/>
      <c r="Q459" s="253"/>
      <c r="R459" s="253"/>
      <c r="S459" s="253"/>
      <c r="T459" s="25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5" t="s">
        <v>155</v>
      </c>
      <c r="AU459" s="255" t="s">
        <v>142</v>
      </c>
      <c r="AV459" s="14" t="s">
        <v>151</v>
      </c>
      <c r="AW459" s="14" t="s">
        <v>35</v>
      </c>
      <c r="AX459" s="14" t="s">
        <v>83</v>
      </c>
      <c r="AY459" s="255" t="s">
        <v>141</v>
      </c>
    </row>
    <row r="460" s="2" customFormat="1" ht="21.75" customHeight="1">
      <c r="A460" s="41"/>
      <c r="B460" s="42"/>
      <c r="C460" s="215" t="s">
        <v>414</v>
      </c>
      <c r="D460" s="215" t="s">
        <v>146</v>
      </c>
      <c r="E460" s="216" t="s">
        <v>415</v>
      </c>
      <c r="F460" s="217" t="s">
        <v>416</v>
      </c>
      <c r="G460" s="218" t="s">
        <v>169</v>
      </c>
      <c r="H460" s="219">
        <v>13.5</v>
      </c>
      <c r="I460" s="220"/>
      <c r="J460" s="221">
        <f>ROUND(I460*H460,2)</f>
        <v>0</v>
      </c>
      <c r="K460" s="217" t="s">
        <v>150</v>
      </c>
      <c r="L460" s="47"/>
      <c r="M460" s="222" t="s">
        <v>19</v>
      </c>
      <c r="N460" s="223" t="s">
        <v>47</v>
      </c>
      <c r="O460" s="87"/>
      <c r="P460" s="224">
        <f>O460*H460</f>
        <v>0</v>
      </c>
      <c r="Q460" s="224">
        <v>0</v>
      </c>
      <c r="R460" s="224">
        <f>Q460*H460</f>
        <v>0</v>
      </c>
      <c r="S460" s="224">
        <v>0.0089999999999999993</v>
      </c>
      <c r="T460" s="225">
        <f>S460*H460</f>
        <v>0.1215</v>
      </c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R460" s="226" t="s">
        <v>151</v>
      </c>
      <c r="AT460" s="226" t="s">
        <v>146</v>
      </c>
      <c r="AU460" s="226" t="s">
        <v>142</v>
      </c>
      <c r="AY460" s="20" t="s">
        <v>141</v>
      </c>
      <c r="BE460" s="227">
        <f>IF(N460="základní",J460,0)</f>
        <v>0</v>
      </c>
      <c r="BF460" s="227">
        <f>IF(N460="snížená",J460,0)</f>
        <v>0</v>
      </c>
      <c r="BG460" s="227">
        <f>IF(N460="zákl. přenesená",J460,0)</f>
        <v>0</v>
      </c>
      <c r="BH460" s="227">
        <f>IF(N460="sníž. přenesená",J460,0)</f>
        <v>0</v>
      </c>
      <c r="BI460" s="227">
        <f>IF(N460="nulová",J460,0)</f>
        <v>0</v>
      </c>
      <c r="BJ460" s="20" t="s">
        <v>94</v>
      </c>
      <c r="BK460" s="227">
        <f>ROUND(I460*H460,2)</f>
        <v>0</v>
      </c>
      <c r="BL460" s="20" t="s">
        <v>151</v>
      </c>
      <c r="BM460" s="226" t="s">
        <v>417</v>
      </c>
    </row>
    <row r="461" s="2" customFormat="1">
      <c r="A461" s="41"/>
      <c r="B461" s="42"/>
      <c r="C461" s="43"/>
      <c r="D461" s="228" t="s">
        <v>153</v>
      </c>
      <c r="E461" s="43"/>
      <c r="F461" s="229" t="s">
        <v>418</v>
      </c>
      <c r="G461" s="43"/>
      <c r="H461" s="43"/>
      <c r="I461" s="230"/>
      <c r="J461" s="43"/>
      <c r="K461" s="43"/>
      <c r="L461" s="47"/>
      <c r="M461" s="231"/>
      <c r="N461" s="232"/>
      <c r="O461" s="87"/>
      <c r="P461" s="87"/>
      <c r="Q461" s="87"/>
      <c r="R461" s="87"/>
      <c r="S461" s="87"/>
      <c r="T461" s="88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T461" s="20" t="s">
        <v>153</v>
      </c>
      <c r="AU461" s="20" t="s">
        <v>142</v>
      </c>
    </row>
    <row r="462" s="15" customFormat="1">
      <c r="A462" s="15"/>
      <c r="B462" s="256"/>
      <c r="C462" s="257"/>
      <c r="D462" s="235" t="s">
        <v>155</v>
      </c>
      <c r="E462" s="258" t="s">
        <v>19</v>
      </c>
      <c r="F462" s="259" t="s">
        <v>180</v>
      </c>
      <c r="G462" s="257"/>
      <c r="H462" s="258" t="s">
        <v>19</v>
      </c>
      <c r="I462" s="260"/>
      <c r="J462" s="257"/>
      <c r="K462" s="257"/>
      <c r="L462" s="261"/>
      <c r="M462" s="262"/>
      <c r="N462" s="263"/>
      <c r="O462" s="263"/>
      <c r="P462" s="263"/>
      <c r="Q462" s="263"/>
      <c r="R462" s="263"/>
      <c r="S462" s="263"/>
      <c r="T462" s="264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5" t="s">
        <v>155</v>
      </c>
      <c r="AU462" s="265" t="s">
        <v>142</v>
      </c>
      <c r="AV462" s="15" t="s">
        <v>83</v>
      </c>
      <c r="AW462" s="15" t="s">
        <v>35</v>
      </c>
      <c r="AX462" s="15" t="s">
        <v>75</v>
      </c>
      <c r="AY462" s="265" t="s">
        <v>141</v>
      </c>
    </row>
    <row r="463" s="15" customFormat="1">
      <c r="A463" s="15"/>
      <c r="B463" s="256"/>
      <c r="C463" s="257"/>
      <c r="D463" s="235" t="s">
        <v>155</v>
      </c>
      <c r="E463" s="258" t="s">
        <v>19</v>
      </c>
      <c r="F463" s="259" t="s">
        <v>419</v>
      </c>
      <c r="G463" s="257"/>
      <c r="H463" s="258" t="s">
        <v>19</v>
      </c>
      <c r="I463" s="260"/>
      <c r="J463" s="257"/>
      <c r="K463" s="257"/>
      <c r="L463" s="261"/>
      <c r="M463" s="262"/>
      <c r="N463" s="263"/>
      <c r="O463" s="263"/>
      <c r="P463" s="263"/>
      <c r="Q463" s="263"/>
      <c r="R463" s="263"/>
      <c r="S463" s="263"/>
      <c r="T463" s="264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65" t="s">
        <v>155</v>
      </c>
      <c r="AU463" s="265" t="s">
        <v>142</v>
      </c>
      <c r="AV463" s="15" t="s">
        <v>83</v>
      </c>
      <c r="AW463" s="15" t="s">
        <v>35</v>
      </c>
      <c r="AX463" s="15" t="s">
        <v>75</v>
      </c>
      <c r="AY463" s="265" t="s">
        <v>141</v>
      </c>
    </row>
    <row r="464" s="13" customFormat="1">
      <c r="A464" s="13"/>
      <c r="B464" s="233"/>
      <c r="C464" s="234"/>
      <c r="D464" s="235" t="s">
        <v>155</v>
      </c>
      <c r="E464" s="236" t="s">
        <v>19</v>
      </c>
      <c r="F464" s="237" t="s">
        <v>420</v>
      </c>
      <c r="G464" s="234"/>
      <c r="H464" s="238">
        <v>5.5</v>
      </c>
      <c r="I464" s="239"/>
      <c r="J464" s="234"/>
      <c r="K464" s="234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155</v>
      </c>
      <c r="AU464" s="244" t="s">
        <v>142</v>
      </c>
      <c r="AV464" s="13" t="s">
        <v>94</v>
      </c>
      <c r="AW464" s="13" t="s">
        <v>35</v>
      </c>
      <c r="AX464" s="13" t="s">
        <v>75</v>
      </c>
      <c r="AY464" s="244" t="s">
        <v>141</v>
      </c>
    </row>
    <row r="465" s="15" customFormat="1">
      <c r="A465" s="15"/>
      <c r="B465" s="256"/>
      <c r="C465" s="257"/>
      <c r="D465" s="235" t="s">
        <v>155</v>
      </c>
      <c r="E465" s="258" t="s">
        <v>19</v>
      </c>
      <c r="F465" s="259" t="s">
        <v>421</v>
      </c>
      <c r="G465" s="257"/>
      <c r="H465" s="258" t="s">
        <v>19</v>
      </c>
      <c r="I465" s="260"/>
      <c r="J465" s="257"/>
      <c r="K465" s="257"/>
      <c r="L465" s="261"/>
      <c r="M465" s="262"/>
      <c r="N465" s="263"/>
      <c r="O465" s="263"/>
      <c r="P465" s="263"/>
      <c r="Q465" s="263"/>
      <c r="R465" s="263"/>
      <c r="S465" s="263"/>
      <c r="T465" s="264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65" t="s">
        <v>155</v>
      </c>
      <c r="AU465" s="265" t="s">
        <v>142</v>
      </c>
      <c r="AV465" s="15" t="s">
        <v>83</v>
      </c>
      <c r="AW465" s="15" t="s">
        <v>35</v>
      </c>
      <c r="AX465" s="15" t="s">
        <v>75</v>
      </c>
      <c r="AY465" s="265" t="s">
        <v>141</v>
      </c>
    </row>
    <row r="466" s="13" customFormat="1">
      <c r="A466" s="13"/>
      <c r="B466" s="233"/>
      <c r="C466" s="234"/>
      <c r="D466" s="235" t="s">
        <v>155</v>
      </c>
      <c r="E466" s="236" t="s">
        <v>19</v>
      </c>
      <c r="F466" s="237" t="s">
        <v>422</v>
      </c>
      <c r="G466" s="234"/>
      <c r="H466" s="238">
        <v>8</v>
      </c>
      <c r="I466" s="239"/>
      <c r="J466" s="234"/>
      <c r="K466" s="234"/>
      <c r="L466" s="240"/>
      <c r="M466" s="241"/>
      <c r="N466" s="242"/>
      <c r="O466" s="242"/>
      <c r="P466" s="242"/>
      <c r="Q466" s="242"/>
      <c r="R466" s="242"/>
      <c r="S466" s="242"/>
      <c r="T466" s="24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4" t="s">
        <v>155</v>
      </c>
      <c r="AU466" s="244" t="s">
        <v>142</v>
      </c>
      <c r="AV466" s="13" t="s">
        <v>94</v>
      </c>
      <c r="AW466" s="13" t="s">
        <v>35</v>
      </c>
      <c r="AX466" s="13" t="s">
        <v>75</v>
      </c>
      <c r="AY466" s="244" t="s">
        <v>141</v>
      </c>
    </row>
    <row r="467" s="14" customFormat="1">
      <c r="A467" s="14"/>
      <c r="B467" s="245"/>
      <c r="C467" s="246"/>
      <c r="D467" s="235" t="s">
        <v>155</v>
      </c>
      <c r="E467" s="247" t="s">
        <v>19</v>
      </c>
      <c r="F467" s="248" t="s">
        <v>157</v>
      </c>
      <c r="G467" s="246"/>
      <c r="H467" s="249">
        <v>13.5</v>
      </c>
      <c r="I467" s="250"/>
      <c r="J467" s="246"/>
      <c r="K467" s="246"/>
      <c r="L467" s="251"/>
      <c r="M467" s="252"/>
      <c r="N467" s="253"/>
      <c r="O467" s="253"/>
      <c r="P467" s="253"/>
      <c r="Q467" s="253"/>
      <c r="R467" s="253"/>
      <c r="S467" s="253"/>
      <c r="T467" s="25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5" t="s">
        <v>155</v>
      </c>
      <c r="AU467" s="255" t="s">
        <v>142</v>
      </c>
      <c r="AV467" s="14" t="s">
        <v>151</v>
      </c>
      <c r="AW467" s="14" t="s">
        <v>35</v>
      </c>
      <c r="AX467" s="14" t="s">
        <v>83</v>
      </c>
      <c r="AY467" s="255" t="s">
        <v>141</v>
      </c>
    </row>
    <row r="468" s="2" customFormat="1" ht="24.15" customHeight="1">
      <c r="A468" s="41"/>
      <c r="B468" s="42"/>
      <c r="C468" s="215" t="s">
        <v>423</v>
      </c>
      <c r="D468" s="215" t="s">
        <v>146</v>
      </c>
      <c r="E468" s="216" t="s">
        <v>424</v>
      </c>
      <c r="F468" s="217" t="s">
        <v>425</v>
      </c>
      <c r="G468" s="218" t="s">
        <v>169</v>
      </c>
      <c r="H468" s="219">
        <v>2.2000000000000002</v>
      </c>
      <c r="I468" s="220"/>
      <c r="J468" s="221">
        <f>ROUND(I468*H468,2)</f>
        <v>0</v>
      </c>
      <c r="K468" s="217" t="s">
        <v>150</v>
      </c>
      <c r="L468" s="47"/>
      <c r="M468" s="222" t="s">
        <v>19</v>
      </c>
      <c r="N468" s="223" t="s">
        <v>47</v>
      </c>
      <c r="O468" s="87"/>
      <c r="P468" s="224">
        <f>O468*H468</f>
        <v>0</v>
      </c>
      <c r="Q468" s="224">
        <v>0.00147</v>
      </c>
      <c r="R468" s="224">
        <f>Q468*H468</f>
        <v>0.0032340000000000003</v>
      </c>
      <c r="S468" s="224">
        <v>0.039</v>
      </c>
      <c r="T468" s="225">
        <f>S468*H468</f>
        <v>0.085800000000000001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26" t="s">
        <v>151</v>
      </c>
      <c r="AT468" s="226" t="s">
        <v>146</v>
      </c>
      <c r="AU468" s="226" t="s">
        <v>142</v>
      </c>
      <c r="AY468" s="20" t="s">
        <v>141</v>
      </c>
      <c r="BE468" s="227">
        <f>IF(N468="základní",J468,0)</f>
        <v>0</v>
      </c>
      <c r="BF468" s="227">
        <f>IF(N468="snížená",J468,0)</f>
        <v>0</v>
      </c>
      <c r="BG468" s="227">
        <f>IF(N468="zákl. přenesená",J468,0)</f>
        <v>0</v>
      </c>
      <c r="BH468" s="227">
        <f>IF(N468="sníž. přenesená",J468,0)</f>
        <v>0</v>
      </c>
      <c r="BI468" s="227">
        <f>IF(N468="nulová",J468,0)</f>
        <v>0</v>
      </c>
      <c r="BJ468" s="20" t="s">
        <v>94</v>
      </c>
      <c r="BK468" s="227">
        <f>ROUND(I468*H468,2)</f>
        <v>0</v>
      </c>
      <c r="BL468" s="20" t="s">
        <v>151</v>
      </c>
      <c r="BM468" s="226" t="s">
        <v>426</v>
      </c>
    </row>
    <row r="469" s="2" customFormat="1">
      <c r="A469" s="41"/>
      <c r="B469" s="42"/>
      <c r="C469" s="43"/>
      <c r="D469" s="228" t="s">
        <v>153</v>
      </c>
      <c r="E469" s="43"/>
      <c r="F469" s="229" t="s">
        <v>427</v>
      </c>
      <c r="G469" s="43"/>
      <c r="H469" s="43"/>
      <c r="I469" s="230"/>
      <c r="J469" s="43"/>
      <c r="K469" s="43"/>
      <c r="L469" s="47"/>
      <c r="M469" s="231"/>
      <c r="N469" s="232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153</v>
      </c>
      <c r="AU469" s="20" t="s">
        <v>142</v>
      </c>
    </row>
    <row r="470" s="15" customFormat="1">
      <c r="A470" s="15"/>
      <c r="B470" s="256"/>
      <c r="C470" s="257"/>
      <c r="D470" s="235" t="s">
        <v>155</v>
      </c>
      <c r="E470" s="258" t="s">
        <v>19</v>
      </c>
      <c r="F470" s="259" t="s">
        <v>180</v>
      </c>
      <c r="G470" s="257"/>
      <c r="H470" s="258" t="s">
        <v>19</v>
      </c>
      <c r="I470" s="260"/>
      <c r="J470" s="257"/>
      <c r="K470" s="257"/>
      <c r="L470" s="261"/>
      <c r="M470" s="262"/>
      <c r="N470" s="263"/>
      <c r="O470" s="263"/>
      <c r="P470" s="263"/>
      <c r="Q470" s="263"/>
      <c r="R470" s="263"/>
      <c r="S470" s="263"/>
      <c r="T470" s="264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5" t="s">
        <v>155</v>
      </c>
      <c r="AU470" s="265" t="s">
        <v>142</v>
      </c>
      <c r="AV470" s="15" t="s">
        <v>83</v>
      </c>
      <c r="AW470" s="15" t="s">
        <v>35</v>
      </c>
      <c r="AX470" s="15" t="s">
        <v>75</v>
      </c>
      <c r="AY470" s="265" t="s">
        <v>141</v>
      </c>
    </row>
    <row r="471" s="15" customFormat="1">
      <c r="A471" s="15"/>
      <c r="B471" s="256"/>
      <c r="C471" s="257"/>
      <c r="D471" s="235" t="s">
        <v>155</v>
      </c>
      <c r="E471" s="258" t="s">
        <v>19</v>
      </c>
      <c r="F471" s="259" t="s">
        <v>428</v>
      </c>
      <c r="G471" s="257"/>
      <c r="H471" s="258" t="s">
        <v>19</v>
      </c>
      <c r="I471" s="260"/>
      <c r="J471" s="257"/>
      <c r="K471" s="257"/>
      <c r="L471" s="261"/>
      <c r="M471" s="262"/>
      <c r="N471" s="263"/>
      <c r="O471" s="263"/>
      <c r="P471" s="263"/>
      <c r="Q471" s="263"/>
      <c r="R471" s="263"/>
      <c r="S471" s="263"/>
      <c r="T471" s="264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T471" s="265" t="s">
        <v>155</v>
      </c>
      <c r="AU471" s="265" t="s">
        <v>142</v>
      </c>
      <c r="AV471" s="15" t="s">
        <v>83</v>
      </c>
      <c r="AW471" s="15" t="s">
        <v>35</v>
      </c>
      <c r="AX471" s="15" t="s">
        <v>75</v>
      </c>
      <c r="AY471" s="265" t="s">
        <v>141</v>
      </c>
    </row>
    <row r="472" s="13" customFormat="1">
      <c r="A472" s="13"/>
      <c r="B472" s="233"/>
      <c r="C472" s="234"/>
      <c r="D472" s="235" t="s">
        <v>155</v>
      </c>
      <c r="E472" s="236" t="s">
        <v>19</v>
      </c>
      <c r="F472" s="237" t="s">
        <v>429</v>
      </c>
      <c r="G472" s="234"/>
      <c r="H472" s="238">
        <v>1.2</v>
      </c>
      <c r="I472" s="239"/>
      <c r="J472" s="234"/>
      <c r="K472" s="234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155</v>
      </c>
      <c r="AU472" s="244" t="s">
        <v>142</v>
      </c>
      <c r="AV472" s="13" t="s">
        <v>94</v>
      </c>
      <c r="AW472" s="13" t="s">
        <v>35</v>
      </c>
      <c r="AX472" s="13" t="s">
        <v>75</v>
      </c>
      <c r="AY472" s="244" t="s">
        <v>141</v>
      </c>
    </row>
    <row r="473" s="15" customFormat="1">
      <c r="A473" s="15"/>
      <c r="B473" s="256"/>
      <c r="C473" s="257"/>
      <c r="D473" s="235" t="s">
        <v>155</v>
      </c>
      <c r="E473" s="258" t="s">
        <v>19</v>
      </c>
      <c r="F473" s="259" t="s">
        <v>430</v>
      </c>
      <c r="G473" s="257"/>
      <c r="H473" s="258" t="s">
        <v>19</v>
      </c>
      <c r="I473" s="260"/>
      <c r="J473" s="257"/>
      <c r="K473" s="257"/>
      <c r="L473" s="261"/>
      <c r="M473" s="262"/>
      <c r="N473" s="263"/>
      <c r="O473" s="263"/>
      <c r="P473" s="263"/>
      <c r="Q473" s="263"/>
      <c r="R473" s="263"/>
      <c r="S473" s="263"/>
      <c r="T473" s="264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5" t="s">
        <v>155</v>
      </c>
      <c r="AU473" s="265" t="s">
        <v>142</v>
      </c>
      <c r="AV473" s="15" t="s">
        <v>83</v>
      </c>
      <c r="AW473" s="15" t="s">
        <v>35</v>
      </c>
      <c r="AX473" s="15" t="s">
        <v>75</v>
      </c>
      <c r="AY473" s="265" t="s">
        <v>141</v>
      </c>
    </row>
    <row r="474" s="13" customFormat="1">
      <c r="A474" s="13"/>
      <c r="B474" s="233"/>
      <c r="C474" s="234"/>
      <c r="D474" s="235" t="s">
        <v>155</v>
      </c>
      <c r="E474" s="236" t="s">
        <v>19</v>
      </c>
      <c r="F474" s="237" t="s">
        <v>431</v>
      </c>
      <c r="G474" s="234"/>
      <c r="H474" s="238">
        <v>1</v>
      </c>
      <c r="I474" s="239"/>
      <c r="J474" s="234"/>
      <c r="K474" s="234"/>
      <c r="L474" s="240"/>
      <c r="M474" s="241"/>
      <c r="N474" s="242"/>
      <c r="O474" s="242"/>
      <c r="P474" s="242"/>
      <c r="Q474" s="242"/>
      <c r="R474" s="242"/>
      <c r="S474" s="242"/>
      <c r="T474" s="24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4" t="s">
        <v>155</v>
      </c>
      <c r="AU474" s="244" t="s">
        <v>142</v>
      </c>
      <c r="AV474" s="13" t="s">
        <v>94</v>
      </c>
      <c r="AW474" s="13" t="s">
        <v>35</v>
      </c>
      <c r="AX474" s="13" t="s">
        <v>75</v>
      </c>
      <c r="AY474" s="244" t="s">
        <v>141</v>
      </c>
    </row>
    <row r="475" s="14" customFormat="1">
      <c r="A475" s="14"/>
      <c r="B475" s="245"/>
      <c r="C475" s="246"/>
      <c r="D475" s="235" t="s">
        <v>155</v>
      </c>
      <c r="E475" s="247" t="s">
        <v>19</v>
      </c>
      <c r="F475" s="248" t="s">
        <v>157</v>
      </c>
      <c r="G475" s="246"/>
      <c r="H475" s="249">
        <v>2.2000000000000002</v>
      </c>
      <c r="I475" s="250"/>
      <c r="J475" s="246"/>
      <c r="K475" s="246"/>
      <c r="L475" s="251"/>
      <c r="M475" s="252"/>
      <c r="N475" s="253"/>
      <c r="O475" s="253"/>
      <c r="P475" s="253"/>
      <c r="Q475" s="253"/>
      <c r="R475" s="253"/>
      <c r="S475" s="253"/>
      <c r="T475" s="25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5" t="s">
        <v>155</v>
      </c>
      <c r="AU475" s="255" t="s">
        <v>142</v>
      </c>
      <c r="AV475" s="14" t="s">
        <v>151</v>
      </c>
      <c r="AW475" s="14" t="s">
        <v>35</v>
      </c>
      <c r="AX475" s="14" t="s">
        <v>83</v>
      </c>
      <c r="AY475" s="255" t="s">
        <v>141</v>
      </c>
    </row>
    <row r="476" s="2" customFormat="1" ht="16.5" customHeight="1">
      <c r="A476" s="41"/>
      <c r="B476" s="42"/>
      <c r="C476" s="215" t="s">
        <v>432</v>
      </c>
      <c r="D476" s="215" t="s">
        <v>146</v>
      </c>
      <c r="E476" s="216" t="s">
        <v>433</v>
      </c>
      <c r="F476" s="217" t="s">
        <v>434</v>
      </c>
      <c r="G476" s="218" t="s">
        <v>259</v>
      </c>
      <c r="H476" s="219">
        <v>17.238</v>
      </c>
      <c r="I476" s="220"/>
      <c r="J476" s="221">
        <f>ROUND(I476*H476,2)</f>
        <v>0</v>
      </c>
      <c r="K476" s="217" t="s">
        <v>150</v>
      </c>
      <c r="L476" s="47"/>
      <c r="M476" s="222" t="s">
        <v>19</v>
      </c>
      <c r="N476" s="223" t="s">
        <v>47</v>
      </c>
      <c r="O476" s="87"/>
      <c r="P476" s="224">
        <f>O476*H476</f>
        <v>0</v>
      </c>
      <c r="Q476" s="224">
        <v>0</v>
      </c>
      <c r="R476" s="224">
        <f>Q476*H476</f>
        <v>0</v>
      </c>
      <c r="S476" s="224">
        <v>0.081500000000000003</v>
      </c>
      <c r="T476" s="225">
        <f>S476*H476</f>
        <v>1.4048970000000001</v>
      </c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R476" s="226" t="s">
        <v>260</v>
      </c>
      <c r="AT476" s="226" t="s">
        <v>146</v>
      </c>
      <c r="AU476" s="226" t="s">
        <v>142</v>
      </c>
      <c r="AY476" s="20" t="s">
        <v>141</v>
      </c>
      <c r="BE476" s="227">
        <f>IF(N476="základní",J476,0)</f>
        <v>0</v>
      </c>
      <c r="BF476" s="227">
        <f>IF(N476="snížená",J476,0)</f>
        <v>0</v>
      </c>
      <c r="BG476" s="227">
        <f>IF(N476="zákl. přenesená",J476,0)</f>
        <v>0</v>
      </c>
      <c r="BH476" s="227">
        <f>IF(N476="sníž. přenesená",J476,0)</f>
        <v>0</v>
      </c>
      <c r="BI476" s="227">
        <f>IF(N476="nulová",J476,0)</f>
        <v>0</v>
      </c>
      <c r="BJ476" s="20" t="s">
        <v>94</v>
      </c>
      <c r="BK476" s="227">
        <f>ROUND(I476*H476,2)</f>
        <v>0</v>
      </c>
      <c r="BL476" s="20" t="s">
        <v>260</v>
      </c>
      <c r="BM476" s="226" t="s">
        <v>435</v>
      </c>
    </row>
    <row r="477" s="2" customFormat="1">
      <c r="A477" s="41"/>
      <c r="B477" s="42"/>
      <c r="C477" s="43"/>
      <c r="D477" s="228" t="s">
        <v>153</v>
      </c>
      <c r="E477" s="43"/>
      <c r="F477" s="229" t="s">
        <v>436</v>
      </c>
      <c r="G477" s="43"/>
      <c r="H477" s="43"/>
      <c r="I477" s="230"/>
      <c r="J477" s="43"/>
      <c r="K477" s="43"/>
      <c r="L477" s="47"/>
      <c r="M477" s="231"/>
      <c r="N477" s="232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153</v>
      </c>
      <c r="AU477" s="20" t="s">
        <v>142</v>
      </c>
    </row>
    <row r="478" s="15" customFormat="1">
      <c r="A478" s="15"/>
      <c r="B478" s="256"/>
      <c r="C478" s="257"/>
      <c r="D478" s="235" t="s">
        <v>155</v>
      </c>
      <c r="E478" s="258" t="s">
        <v>19</v>
      </c>
      <c r="F478" s="259" t="s">
        <v>180</v>
      </c>
      <c r="G478" s="257"/>
      <c r="H478" s="258" t="s">
        <v>19</v>
      </c>
      <c r="I478" s="260"/>
      <c r="J478" s="257"/>
      <c r="K478" s="257"/>
      <c r="L478" s="261"/>
      <c r="M478" s="262"/>
      <c r="N478" s="263"/>
      <c r="O478" s="263"/>
      <c r="P478" s="263"/>
      <c r="Q478" s="263"/>
      <c r="R478" s="263"/>
      <c r="S478" s="263"/>
      <c r="T478" s="264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5" t="s">
        <v>155</v>
      </c>
      <c r="AU478" s="265" t="s">
        <v>142</v>
      </c>
      <c r="AV478" s="15" t="s">
        <v>83</v>
      </c>
      <c r="AW478" s="15" t="s">
        <v>35</v>
      </c>
      <c r="AX478" s="15" t="s">
        <v>75</v>
      </c>
      <c r="AY478" s="265" t="s">
        <v>141</v>
      </c>
    </row>
    <row r="479" s="15" customFormat="1">
      <c r="A479" s="15"/>
      <c r="B479" s="256"/>
      <c r="C479" s="257"/>
      <c r="D479" s="235" t="s">
        <v>155</v>
      </c>
      <c r="E479" s="258" t="s">
        <v>19</v>
      </c>
      <c r="F479" s="259" t="s">
        <v>437</v>
      </c>
      <c r="G479" s="257"/>
      <c r="H479" s="258" t="s">
        <v>19</v>
      </c>
      <c r="I479" s="260"/>
      <c r="J479" s="257"/>
      <c r="K479" s="257"/>
      <c r="L479" s="261"/>
      <c r="M479" s="262"/>
      <c r="N479" s="263"/>
      <c r="O479" s="263"/>
      <c r="P479" s="263"/>
      <c r="Q479" s="263"/>
      <c r="R479" s="263"/>
      <c r="S479" s="263"/>
      <c r="T479" s="264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65" t="s">
        <v>155</v>
      </c>
      <c r="AU479" s="265" t="s">
        <v>142</v>
      </c>
      <c r="AV479" s="15" t="s">
        <v>83</v>
      </c>
      <c r="AW479" s="15" t="s">
        <v>35</v>
      </c>
      <c r="AX479" s="15" t="s">
        <v>75</v>
      </c>
      <c r="AY479" s="265" t="s">
        <v>141</v>
      </c>
    </row>
    <row r="480" s="15" customFormat="1">
      <c r="A480" s="15"/>
      <c r="B480" s="256"/>
      <c r="C480" s="257"/>
      <c r="D480" s="235" t="s">
        <v>155</v>
      </c>
      <c r="E480" s="258" t="s">
        <v>19</v>
      </c>
      <c r="F480" s="259" t="s">
        <v>194</v>
      </c>
      <c r="G480" s="257"/>
      <c r="H480" s="258" t="s">
        <v>19</v>
      </c>
      <c r="I480" s="260"/>
      <c r="J480" s="257"/>
      <c r="K480" s="257"/>
      <c r="L480" s="261"/>
      <c r="M480" s="262"/>
      <c r="N480" s="263"/>
      <c r="O480" s="263"/>
      <c r="P480" s="263"/>
      <c r="Q480" s="263"/>
      <c r="R480" s="263"/>
      <c r="S480" s="263"/>
      <c r="T480" s="26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5" t="s">
        <v>155</v>
      </c>
      <c r="AU480" s="265" t="s">
        <v>142</v>
      </c>
      <c r="AV480" s="15" t="s">
        <v>83</v>
      </c>
      <c r="AW480" s="15" t="s">
        <v>35</v>
      </c>
      <c r="AX480" s="15" t="s">
        <v>75</v>
      </c>
      <c r="AY480" s="265" t="s">
        <v>141</v>
      </c>
    </row>
    <row r="481" s="15" customFormat="1">
      <c r="A481" s="15"/>
      <c r="B481" s="256"/>
      <c r="C481" s="257"/>
      <c r="D481" s="235" t="s">
        <v>155</v>
      </c>
      <c r="E481" s="258" t="s">
        <v>19</v>
      </c>
      <c r="F481" s="259" t="s">
        <v>438</v>
      </c>
      <c r="G481" s="257"/>
      <c r="H481" s="258" t="s">
        <v>19</v>
      </c>
      <c r="I481" s="260"/>
      <c r="J481" s="257"/>
      <c r="K481" s="257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155</v>
      </c>
      <c r="AU481" s="265" t="s">
        <v>142</v>
      </c>
      <c r="AV481" s="15" t="s">
        <v>83</v>
      </c>
      <c r="AW481" s="15" t="s">
        <v>35</v>
      </c>
      <c r="AX481" s="15" t="s">
        <v>75</v>
      </c>
      <c r="AY481" s="265" t="s">
        <v>141</v>
      </c>
    </row>
    <row r="482" s="13" customFormat="1">
      <c r="A482" s="13"/>
      <c r="B482" s="233"/>
      <c r="C482" s="234"/>
      <c r="D482" s="235" t="s">
        <v>155</v>
      </c>
      <c r="E482" s="236" t="s">
        <v>19</v>
      </c>
      <c r="F482" s="237" t="s">
        <v>439</v>
      </c>
      <c r="G482" s="234"/>
      <c r="H482" s="238">
        <v>1.7490000000000001</v>
      </c>
      <c r="I482" s="239"/>
      <c r="J482" s="234"/>
      <c r="K482" s="234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155</v>
      </c>
      <c r="AU482" s="244" t="s">
        <v>142</v>
      </c>
      <c r="AV482" s="13" t="s">
        <v>94</v>
      </c>
      <c r="AW482" s="13" t="s">
        <v>35</v>
      </c>
      <c r="AX482" s="13" t="s">
        <v>75</v>
      </c>
      <c r="AY482" s="244" t="s">
        <v>141</v>
      </c>
    </row>
    <row r="483" s="16" customFormat="1">
      <c r="A483" s="16"/>
      <c r="B483" s="266"/>
      <c r="C483" s="267"/>
      <c r="D483" s="235" t="s">
        <v>155</v>
      </c>
      <c r="E483" s="268" t="s">
        <v>19</v>
      </c>
      <c r="F483" s="269" t="s">
        <v>190</v>
      </c>
      <c r="G483" s="267"/>
      <c r="H483" s="270">
        <v>1.7490000000000001</v>
      </c>
      <c r="I483" s="271"/>
      <c r="J483" s="267"/>
      <c r="K483" s="267"/>
      <c r="L483" s="272"/>
      <c r="M483" s="273"/>
      <c r="N483" s="274"/>
      <c r="O483" s="274"/>
      <c r="P483" s="274"/>
      <c r="Q483" s="274"/>
      <c r="R483" s="274"/>
      <c r="S483" s="274"/>
      <c r="T483" s="275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76" t="s">
        <v>155</v>
      </c>
      <c r="AU483" s="276" t="s">
        <v>142</v>
      </c>
      <c r="AV483" s="16" t="s">
        <v>142</v>
      </c>
      <c r="AW483" s="16" t="s">
        <v>35</v>
      </c>
      <c r="AX483" s="16" t="s">
        <v>75</v>
      </c>
      <c r="AY483" s="276" t="s">
        <v>141</v>
      </c>
    </row>
    <row r="484" s="15" customFormat="1">
      <c r="A484" s="15"/>
      <c r="B484" s="256"/>
      <c r="C484" s="257"/>
      <c r="D484" s="235" t="s">
        <v>155</v>
      </c>
      <c r="E484" s="258" t="s">
        <v>19</v>
      </c>
      <c r="F484" s="259" t="s">
        <v>187</v>
      </c>
      <c r="G484" s="257"/>
      <c r="H484" s="258" t="s">
        <v>19</v>
      </c>
      <c r="I484" s="260"/>
      <c r="J484" s="257"/>
      <c r="K484" s="257"/>
      <c r="L484" s="261"/>
      <c r="M484" s="262"/>
      <c r="N484" s="263"/>
      <c r="O484" s="263"/>
      <c r="P484" s="263"/>
      <c r="Q484" s="263"/>
      <c r="R484" s="263"/>
      <c r="S484" s="263"/>
      <c r="T484" s="264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65" t="s">
        <v>155</v>
      </c>
      <c r="AU484" s="265" t="s">
        <v>142</v>
      </c>
      <c r="AV484" s="15" t="s">
        <v>83</v>
      </c>
      <c r="AW484" s="15" t="s">
        <v>35</v>
      </c>
      <c r="AX484" s="15" t="s">
        <v>75</v>
      </c>
      <c r="AY484" s="265" t="s">
        <v>141</v>
      </c>
    </row>
    <row r="485" s="15" customFormat="1">
      <c r="A485" s="15"/>
      <c r="B485" s="256"/>
      <c r="C485" s="257"/>
      <c r="D485" s="235" t="s">
        <v>155</v>
      </c>
      <c r="E485" s="258" t="s">
        <v>19</v>
      </c>
      <c r="F485" s="259" t="s">
        <v>440</v>
      </c>
      <c r="G485" s="257"/>
      <c r="H485" s="258" t="s">
        <v>19</v>
      </c>
      <c r="I485" s="260"/>
      <c r="J485" s="257"/>
      <c r="K485" s="257"/>
      <c r="L485" s="261"/>
      <c r="M485" s="262"/>
      <c r="N485" s="263"/>
      <c r="O485" s="263"/>
      <c r="P485" s="263"/>
      <c r="Q485" s="263"/>
      <c r="R485" s="263"/>
      <c r="S485" s="263"/>
      <c r="T485" s="264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65" t="s">
        <v>155</v>
      </c>
      <c r="AU485" s="265" t="s">
        <v>142</v>
      </c>
      <c r="AV485" s="15" t="s">
        <v>83</v>
      </c>
      <c r="AW485" s="15" t="s">
        <v>35</v>
      </c>
      <c r="AX485" s="15" t="s">
        <v>75</v>
      </c>
      <c r="AY485" s="265" t="s">
        <v>141</v>
      </c>
    </row>
    <row r="486" s="13" customFormat="1">
      <c r="A486" s="13"/>
      <c r="B486" s="233"/>
      <c r="C486" s="234"/>
      <c r="D486" s="235" t="s">
        <v>155</v>
      </c>
      <c r="E486" s="236" t="s">
        <v>19</v>
      </c>
      <c r="F486" s="237" t="s">
        <v>441</v>
      </c>
      <c r="G486" s="234"/>
      <c r="H486" s="238">
        <v>13.5</v>
      </c>
      <c r="I486" s="239"/>
      <c r="J486" s="234"/>
      <c r="K486" s="234"/>
      <c r="L486" s="240"/>
      <c r="M486" s="241"/>
      <c r="N486" s="242"/>
      <c r="O486" s="242"/>
      <c r="P486" s="242"/>
      <c r="Q486" s="242"/>
      <c r="R486" s="242"/>
      <c r="S486" s="242"/>
      <c r="T486" s="24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4" t="s">
        <v>155</v>
      </c>
      <c r="AU486" s="244" t="s">
        <v>142</v>
      </c>
      <c r="AV486" s="13" t="s">
        <v>94</v>
      </c>
      <c r="AW486" s="13" t="s">
        <v>35</v>
      </c>
      <c r="AX486" s="13" t="s">
        <v>75</v>
      </c>
      <c r="AY486" s="244" t="s">
        <v>141</v>
      </c>
    </row>
    <row r="487" s="15" customFormat="1">
      <c r="A487" s="15"/>
      <c r="B487" s="256"/>
      <c r="C487" s="257"/>
      <c r="D487" s="235" t="s">
        <v>155</v>
      </c>
      <c r="E487" s="258" t="s">
        <v>19</v>
      </c>
      <c r="F487" s="259" t="s">
        <v>442</v>
      </c>
      <c r="G487" s="257"/>
      <c r="H487" s="258" t="s">
        <v>19</v>
      </c>
      <c r="I487" s="260"/>
      <c r="J487" s="257"/>
      <c r="K487" s="257"/>
      <c r="L487" s="261"/>
      <c r="M487" s="262"/>
      <c r="N487" s="263"/>
      <c r="O487" s="263"/>
      <c r="P487" s="263"/>
      <c r="Q487" s="263"/>
      <c r="R487" s="263"/>
      <c r="S487" s="263"/>
      <c r="T487" s="26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5" t="s">
        <v>155</v>
      </c>
      <c r="AU487" s="265" t="s">
        <v>142</v>
      </c>
      <c r="AV487" s="15" t="s">
        <v>83</v>
      </c>
      <c r="AW487" s="15" t="s">
        <v>35</v>
      </c>
      <c r="AX487" s="15" t="s">
        <v>75</v>
      </c>
      <c r="AY487" s="265" t="s">
        <v>141</v>
      </c>
    </row>
    <row r="488" s="13" customFormat="1">
      <c r="A488" s="13"/>
      <c r="B488" s="233"/>
      <c r="C488" s="234"/>
      <c r="D488" s="235" t="s">
        <v>155</v>
      </c>
      <c r="E488" s="236" t="s">
        <v>19</v>
      </c>
      <c r="F488" s="237" t="s">
        <v>443</v>
      </c>
      <c r="G488" s="234"/>
      <c r="H488" s="238">
        <v>1.9890000000000001</v>
      </c>
      <c r="I488" s="239"/>
      <c r="J488" s="234"/>
      <c r="K488" s="234"/>
      <c r="L488" s="240"/>
      <c r="M488" s="241"/>
      <c r="N488" s="242"/>
      <c r="O488" s="242"/>
      <c r="P488" s="242"/>
      <c r="Q488" s="242"/>
      <c r="R488" s="242"/>
      <c r="S488" s="242"/>
      <c r="T488" s="24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4" t="s">
        <v>155</v>
      </c>
      <c r="AU488" s="244" t="s">
        <v>142</v>
      </c>
      <c r="AV488" s="13" t="s">
        <v>94</v>
      </c>
      <c r="AW488" s="13" t="s">
        <v>35</v>
      </c>
      <c r="AX488" s="13" t="s">
        <v>75</v>
      </c>
      <c r="AY488" s="244" t="s">
        <v>141</v>
      </c>
    </row>
    <row r="489" s="16" customFormat="1">
      <c r="A489" s="16"/>
      <c r="B489" s="266"/>
      <c r="C489" s="267"/>
      <c r="D489" s="235" t="s">
        <v>155</v>
      </c>
      <c r="E489" s="268" t="s">
        <v>19</v>
      </c>
      <c r="F489" s="269" t="s">
        <v>190</v>
      </c>
      <c r="G489" s="267"/>
      <c r="H489" s="270">
        <v>15.489000000000001</v>
      </c>
      <c r="I489" s="271"/>
      <c r="J489" s="267"/>
      <c r="K489" s="267"/>
      <c r="L489" s="272"/>
      <c r="M489" s="273"/>
      <c r="N489" s="274"/>
      <c r="O489" s="274"/>
      <c r="P489" s="274"/>
      <c r="Q489" s="274"/>
      <c r="R489" s="274"/>
      <c r="S489" s="274"/>
      <c r="T489" s="275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76" t="s">
        <v>155</v>
      </c>
      <c r="AU489" s="276" t="s">
        <v>142</v>
      </c>
      <c r="AV489" s="16" t="s">
        <v>142</v>
      </c>
      <c r="AW489" s="16" t="s">
        <v>35</v>
      </c>
      <c r="AX489" s="16" t="s">
        <v>75</v>
      </c>
      <c r="AY489" s="276" t="s">
        <v>141</v>
      </c>
    </row>
    <row r="490" s="14" customFormat="1">
      <c r="A490" s="14"/>
      <c r="B490" s="245"/>
      <c r="C490" s="246"/>
      <c r="D490" s="235" t="s">
        <v>155</v>
      </c>
      <c r="E490" s="247" t="s">
        <v>19</v>
      </c>
      <c r="F490" s="248" t="s">
        <v>157</v>
      </c>
      <c r="G490" s="246"/>
      <c r="H490" s="249">
        <v>17.238</v>
      </c>
      <c r="I490" s="250"/>
      <c r="J490" s="246"/>
      <c r="K490" s="246"/>
      <c r="L490" s="251"/>
      <c r="M490" s="252"/>
      <c r="N490" s="253"/>
      <c r="O490" s="253"/>
      <c r="P490" s="253"/>
      <c r="Q490" s="253"/>
      <c r="R490" s="253"/>
      <c r="S490" s="253"/>
      <c r="T490" s="25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5" t="s">
        <v>155</v>
      </c>
      <c r="AU490" s="255" t="s">
        <v>142</v>
      </c>
      <c r="AV490" s="14" t="s">
        <v>151</v>
      </c>
      <c r="AW490" s="14" t="s">
        <v>35</v>
      </c>
      <c r="AX490" s="14" t="s">
        <v>83</v>
      </c>
      <c r="AY490" s="255" t="s">
        <v>141</v>
      </c>
    </row>
    <row r="491" s="2" customFormat="1" ht="16.5" customHeight="1">
      <c r="A491" s="41"/>
      <c r="B491" s="42"/>
      <c r="C491" s="215" t="s">
        <v>444</v>
      </c>
      <c r="D491" s="215" t="s">
        <v>146</v>
      </c>
      <c r="E491" s="216" t="s">
        <v>445</v>
      </c>
      <c r="F491" s="217" t="s">
        <v>446</v>
      </c>
      <c r="G491" s="218" t="s">
        <v>447</v>
      </c>
      <c r="H491" s="219">
        <v>1</v>
      </c>
      <c r="I491" s="220"/>
      <c r="J491" s="221">
        <f>ROUND(I491*H491,2)</f>
        <v>0</v>
      </c>
      <c r="K491" s="217" t="s">
        <v>150</v>
      </c>
      <c r="L491" s="47"/>
      <c r="M491" s="222" t="s">
        <v>19</v>
      </c>
      <c r="N491" s="223" t="s">
        <v>47</v>
      </c>
      <c r="O491" s="87"/>
      <c r="P491" s="224">
        <f>O491*H491</f>
        <v>0</v>
      </c>
      <c r="Q491" s="224">
        <v>0</v>
      </c>
      <c r="R491" s="224">
        <f>Q491*H491</f>
        <v>0</v>
      </c>
      <c r="S491" s="224">
        <v>0.01933</v>
      </c>
      <c r="T491" s="225">
        <f>S491*H491</f>
        <v>0.01933</v>
      </c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R491" s="226" t="s">
        <v>260</v>
      </c>
      <c r="AT491" s="226" t="s">
        <v>146</v>
      </c>
      <c r="AU491" s="226" t="s">
        <v>142</v>
      </c>
      <c r="AY491" s="20" t="s">
        <v>141</v>
      </c>
      <c r="BE491" s="227">
        <f>IF(N491="základní",J491,0)</f>
        <v>0</v>
      </c>
      <c r="BF491" s="227">
        <f>IF(N491="snížená",J491,0)</f>
        <v>0</v>
      </c>
      <c r="BG491" s="227">
        <f>IF(N491="zákl. přenesená",J491,0)</f>
        <v>0</v>
      </c>
      <c r="BH491" s="227">
        <f>IF(N491="sníž. přenesená",J491,0)</f>
        <v>0</v>
      </c>
      <c r="BI491" s="227">
        <f>IF(N491="nulová",J491,0)</f>
        <v>0</v>
      </c>
      <c r="BJ491" s="20" t="s">
        <v>94</v>
      </c>
      <c r="BK491" s="227">
        <f>ROUND(I491*H491,2)</f>
        <v>0</v>
      </c>
      <c r="BL491" s="20" t="s">
        <v>260</v>
      </c>
      <c r="BM491" s="226" t="s">
        <v>448</v>
      </c>
    </row>
    <row r="492" s="2" customFormat="1">
      <c r="A492" s="41"/>
      <c r="B492" s="42"/>
      <c r="C492" s="43"/>
      <c r="D492" s="228" t="s">
        <v>153</v>
      </c>
      <c r="E492" s="43"/>
      <c r="F492" s="229" t="s">
        <v>449</v>
      </c>
      <c r="G492" s="43"/>
      <c r="H492" s="43"/>
      <c r="I492" s="230"/>
      <c r="J492" s="43"/>
      <c r="K492" s="43"/>
      <c r="L492" s="47"/>
      <c r="M492" s="231"/>
      <c r="N492" s="232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153</v>
      </c>
      <c r="AU492" s="20" t="s">
        <v>142</v>
      </c>
    </row>
    <row r="493" s="15" customFormat="1">
      <c r="A493" s="15"/>
      <c r="B493" s="256"/>
      <c r="C493" s="257"/>
      <c r="D493" s="235" t="s">
        <v>155</v>
      </c>
      <c r="E493" s="258" t="s">
        <v>19</v>
      </c>
      <c r="F493" s="259" t="s">
        <v>180</v>
      </c>
      <c r="G493" s="257"/>
      <c r="H493" s="258" t="s">
        <v>19</v>
      </c>
      <c r="I493" s="260"/>
      <c r="J493" s="257"/>
      <c r="K493" s="257"/>
      <c r="L493" s="261"/>
      <c r="M493" s="262"/>
      <c r="N493" s="263"/>
      <c r="O493" s="263"/>
      <c r="P493" s="263"/>
      <c r="Q493" s="263"/>
      <c r="R493" s="263"/>
      <c r="S493" s="263"/>
      <c r="T493" s="264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65" t="s">
        <v>155</v>
      </c>
      <c r="AU493" s="265" t="s">
        <v>142</v>
      </c>
      <c r="AV493" s="15" t="s">
        <v>83</v>
      </c>
      <c r="AW493" s="15" t="s">
        <v>35</v>
      </c>
      <c r="AX493" s="15" t="s">
        <v>75</v>
      </c>
      <c r="AY493" s="265" t="s">
        <v>141</v>
      </c>
    </row>
    <row r="494" s="15" customFormat="1">
      <c r="A494" s="15"/>
      <c r="B494" s="256"/>
      <c r="C494" s="257"/>
      <c r="D494" s="235" t="s">
        <v>155</v>
      </c>
      <c r="E494" s="258" t="s">
        <v>19</v>
      </c>
      <c r="F494" s="259" t="s">
        <v>201</v>
      </c>
      <c r="G494" s="257"/>
      <c r="H494" s="258" t="s">
        <v>19</v>
      </c>
      <c r="I494" s="260"/>
      <c r="J494" s="257"/>
      <c r="K494" s="257"/>
      <c r="L494" s="261"/>
      <c r="M494" s="262"/>
      <c r="N494" s="263"/>
      <c r="O494" s="263"/>
      <c r="P494" s="263"/>
      <c r="Q494" s="263"/>
      <c r="R494" s="263"/>
      <c r="S494" s="263"/>
      <c r="T494" s="26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5" t="s">
        <v>155</v>
      </c>
      <c r="AU494" s="265" t="s">
        <v>142</v>
      </c>
      <c r="AV494" s="15" t="s">
        <v>83</v>
      </c>
      <c r="AW494" s="15" t="s">
        <v>35</v>
      </c>
      <c r="AX494" s="15" t="s">
        <v>75</v>
      </c>
      <c r="AY494" s="265" t="s">
        <v>141</v>
      </c>
    </row>
    <row r="495" s="15" customFormat="1">
      <c r="A495" s="15"/>
      <c r="B495" s="256"/>
      <c r="C495" s="257"/>
      <c r="D495" s="235" t="s">
        <v>155</v>
      </c>
      <c r="E495" s="258" t="s">
        <v>19</v>
      </c>
      <c r="F495" s="259" t="s">
        <v>440</v>
      </c>
      <c r="G495" s="257"/>
      <c r="H495" s="258" t="s">
        <v>19</v>
      </c>
      <c r="I495" s="260"/>
      <c r="J495" s="257"/>
      <c r="K495" s="257"/>
      <c r="L495" s="261"/>
      <c r="M495" s="262"/>
      <c r="N495" s="263"/>
      <c r="O495" s="263"/>
      <c r="P495" s="263"/>
      <c r="Q495" s="263"/>
      <c r="R495" s="263"/>
      <c r="S495" s="263"/>
      <c r="T495" s="26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5" t="s">
        <v>155</v>
      </c>
      <c r="AU495" s="265" t="s">
        <v>142</v>
      </c>
      <c r="AV495" s="15" t="s">
        <v>83</v>
      </c>
      <c r="AW495" s="15" t="s">
        <v>35</v>
      </c>
      <c r="AX495" s="15" t="s">
        <v>75</v>
      </c>
      <c r="AY495" s="265" t="s">
        <v>141</v>
      </c>
    </row>
    <row r="496" s="13" customFormat="1">
      <c r="A496" s="13"/>
      <c r="B496" s="233"/>
      <c r="C496" s="234"/>
      <c r="D496" s="235" t="s">
        <v>155</v>
      </c>
      <c r="E496" s="236" t="s">
        <v>19</v>
      </c>
      <c r="F496" s="237" t="s">
        <v>83</v>
      </c>
      <c r="G496" s="234"/>
      <c r="H496" s="238">
        <v>1</v>
      </c>
      <c r="I496" s="239"/>
      <c r="J496" s="234"/>
      <c r="K496" s="234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155</v>
      </c>
      <c r="AU496" s="244" t="s">
        <v>142</v>
      </c>
      <c r="AV496" s="13" t="s">
        <v>94</v>
      </c>
      <c r="AW496" s="13" t="s">
        <v>35</v>
      </c>
      <c r="AX496" s="13" t="s">
        <v>75</v>
      </c>
      <c r="AY496" s="244" t="s">
        <v>141</v>
      </c>
    </row>
    <row r="497" s="14" customFormat="1">
      <c r="A497" s="14"/>
      <c r="B497" s="245"/>
      <c r="C497" s="246"/>
      <c r="D497" s="235" t="s">
        <v>155</v>
      </c>
      <c r="E497" s="247" t="s">
        <v>19</v>
      </c>
      <c r="F497" s="248" t="s">
        <v>157</v>
      </c>
      <c r="G497" s="246"/>
      <c r="H497" s="249">
        <v>1</v>
      </c>
      <c r="I497" s="250"/>
      <c r="J497" s="246"/>
      <c r="K497" s="246"/>
      <c r="L497" s="251"/>
      <c r="M497" s="252"/>
      <c r="N497" s="253"/>
      <c r="O497" s="253"/>
      <c r="P497" s="253"/>
      <c r="Q497" s="253"/>
      <c r="R497" s="253"/>
      <c r="S497" s="253"/>
      <c r="T497" s="25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5" t="s">
        <v>155</v>
      </c>
      <c r="AU497" s="255" t="s">
        <v>142</v>
      </c>
      <c r="AV497" s="14" t="s">
        <v>151</v>
      </c>
      <c r="AW497" s="14" t="s">
        <v>35</v>
      </c>
      <c r="AX497" s="14" t="s">
        <v>83</v>
      </c>
      <c r="AY497" s="255" t="s">
        <v>141</v>
      </c>
    </row>
    <row r="498" s="2" customFormat="1" ht="16.5" customHeight="1">
      <c r="A498" s="41"/>
      <c r="B498" s="42"/>
      <c r="C498" s="215" t="s">
        <v>450</v>
      </c>
      <c r="D498" s="215" t="s">
        <v>146</v>
      </c>
      <c r="E498" s="216" t="s">
        <v>451</v>
      </c>
      <c r="F498" s="217" t="s">
        <v>452</v>
      </c>
      <c r="G498" s="218" t="s">
        <v>447</v>
      </c>
      <c r="H498" s="219">
        <v>1</v>
      </c>
      <c r="I498" s="220"/>
      <c r="J498" s="221">
        <f>ROUND(I498*H498,2)</f>
        <v>0</v>
      </c>
      <c r="K498" s="217" t="s">
        <v>150</v>
      </c>
      <c r="L498" s="47"/>
      <c r="M498" s="222" t="s">
        <v>19</v>
      </c>
      <c r="N498" s="223" t="s">
        <v>47</v>
      </c>
      <c r="O498" s="87"/>
      <c r="P498" s="224">
        <f>O498*H498</f>
        <v>0</v>
      </c>
      <c r="Q498" s="224">
        <v>0</v>
      </c>
      <c r="R498" s="224">
        <f>Q498*H498</f>
        <v>0</v>
      </c>
      <c r="S498" s="224">
        <v>0.019460000000000002</v>
      </c>
      <c r="T498" s="225">
        <f>S498*H498</f>
        <v>0.019460000000000002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26" t="s">
        <v>260</v>
      </c>
      <c r="AT498" s="226" t="s">
        <v>146</v>
      </c>
      <c r="AU498" s="226" t="s">
        <v>142</v>
      </c>
      <c r="AY498" s="20" t="s">
        <v>141</v>
      </c>
      <c r="BE498" s="227">
        <f>IF(N498="základní",J498,0)</f>
        <v>0</v>
      </c>
      <c r="BF498" s="227">
        <f>IF(N498="snížená",J498,0)</f>
        <v>0</v>
      </c>
      <c r="BG498" s="227">
        <f>IF(N498="zákl. přenesená",J498,0)</f>
        <v>0</v>
      </c>
      <c r="BH498" s="227">
        <f>IF(N498="sníž. přenesená",J498,0)</f>
        <v>0</v>
      </c>
      <c r="BI498" s="227">
        <f>IF(N498="nulová",J498,0)</f>
        <v>0</v>
      </c>
      <c r="BJ498" s="20" t="s">
        <v>94</v>
      </c>
      <c r="BK498" s="227">
        <f>ROUND(I498*H498,2)</f>
        <v>0</v>
      </c>
      <c r="BL498" s="20" t="s">
        <v>260</v>
      </c>
      <c r="BM498" s="226" t="s">
        <v>453</v>
      </c>
    </row>
    <row r="499" s="2" customFormat="1">
      <c r="A499" s="41"/>
      <c r="B499" s="42"/>
      <c r="C499" s="43"/>
      <c r="D499" s="228" t="s">
        <v>153</v>
      </c>
      <c r="E499" s="43"/>
      <c r="F499" s="229" t="s">
        <v>454</v>
      </c>
      <c r="G499" s="43"/>
      <c r="H499" s="43"/>
      <c r="I499" s="230"/>
      <c r="J499" s="43"/>
      <c r="K499" s="43"/>
      <c r="L499" s="47"/>
      <c r="M499" s="231"/>
      <c r="N499" s="232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153</v>
      </c>
      <c r="AU499" s="20" t="s">
        <v>142</v>
      </c>
    </row>
    <row r="500" s="15" customFormat="1">
      <c r="A500" s="15"/>
      <c r="B500" s="256"/>
      <c r="C500" s="257"/>
      <c r="D500" s="235" t="s">
        <v>155</v>
      </c>
      <c r="E500" s="258" t="s">
        <v>19</v>
      </c>
      <c r="F500" s="259" t="s">
        <v>180</v>
      </c>
      <c r="G500" s="257"/>
      <c r="H500" s="258" t="s">
        <v>19</v>
      </c>
      <c r="I500" s="260"/>
      <c r="J500" s="257"/>
      <c r="K500" s="257"/>
      <c r="L500" s="261"/>
      <c r="M500" s="262"/>
      <c r="N500" s="263"/>
      <c r="O500" s="263"/>
      <c r="P500" s="263"/>
      <c r="Q500" s="263"/>
      <c r="R500" s="263"/>
      <c r="S500" s="263"/>
      <c r="T500" s="26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5" t="s">
        <v>155</v>
      </c>
      <c r="AU500" s="265" t="s">
        <v>142</v>
      </c>
      <c r="AV500" s="15" t="s">
        <v>83</v>
      </c>
      <c r="AW500" s="15" t="s">
        <v>35</v>
      </c>
      <c r="AX500" s="15" t="s">
        <v>75</v>
      </c>
      <c r="AY500" s="265" t="s">
        <v>141</v>
      </c>
    </row>
    <row r="501" s="15" customFormat="1">
      <c r="A501" s="15"/>
      <c r="B501" s="256"/>
      <c r="C501" s="257"/>
      <c r="D501" s="235" t="s">
        <v>155</v>
      </c>
      <c r="E501" s="258" t="s">
        <v>19</v>
      </c>
      <c r="F501" s="259" t="s">
        <v>201</v>
      </c>
      <c r="G501" s="257"/>
      <c r="H501" s="258" t="s">
        <v>19</v>
      </c>
      <c r="I501" s="260"/>
      <c r="J501" s="257"/>
      <c r="K501" s="257"/>
      <c r="L501" s="261"/>
      <c r="M501" s="262"/>
      <c r="N501" s="263"/>
      <c r="O501" s="263"/>
      <c r="P501" s="263"/>
      <c r="Q501" s="263"/>
      <c r="R501" s="263"/>
      <c r="S501" s="263"/>
      <c r="T501" s="264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5" t="s">
        <v>155</v>
      </c>
      <c r="AU501" s="265" t="s">
        <v>142</v>
      </c>
      <c r="AV501" s="15" t="s">
        <v>83</v>
      </c>
      <c r="AW501" s="15" t="s">
        <v>35</v>
      </c>
      <c r="AX501" s="15" t="s">
        <v>75</v>
      </c>
      <c r="AY501" s="265" t="s">
        <v>141</v>
      </c>
    </row>
    <row r="502" s="15" customFormat="1">
      <c r="A502" s="15"/>
      <c r="B502" s="256"/>
      <c r="C502" s="257"/>
      <c r="D502" s="235" t="s">
        <v>155</v>
      </c>
      <c r="E502" s="258" t="s">
        <v>19</v>
      </c>
      <c r="F502" s="259" t="s">
        <v>440</v>
      </c>
      <c r="G502" s="257"/>
      <c r="H502" s="258" t="s">
        <v>19</v>
      </c>
      <c r="I502" s="260"/>
      <c r="J502" s="257"/>
      <c r="K502" s="257"/>
      <c r="L502" s="261"/>
      <c r="M502" s="262"/>
      <c r="N502" s="263"/>
      <c r="O502" s="263"/>
      <c r="P502" s="263"/>
      <c r="Q502" s="263"/>
      <c r="R502" s="263"/>
      <c r="S502" s="263"/>
      <c r="T502" s="264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T502" s="265" t="s">
        <v>155</v>
      </c>
      <c r="AU502" s="265" t="s">
        <v>142</v>
      </c>
      <c r="AV502" s="15" t="s">
        <v>83</v>
      </c>
      <c r="AW502" s="15" t="s">
        <v>35</v>
      </c>
      <c r="AX502" s="15" t="s">
        <v>75</v>
      </c>
      <c r="AY502" s="265" t="s">
        <v>141</v>
      </c>
    </row>
    <row r="503" s="13" customFormat="1">
      <c r="A503" s="13"/>
      <c r="B503" s="233"/>
      <c r="C503" s="234"/>
      <c r="D503" s="235" t="s">
        <v>155</v>
      </c>
      <c r="E503" s="236" t="s">
        <v>19</v>
      </c>
      <c r="F503" s="237" t="s">
        <v>83</v>
      </c>
      <c r="G503" s="234"/>
      <c r="H503" s="238">
        <v>1</v>
      </c>
      <c r="I503" s="239"/>
      <c r="J503" s="234"/>
      <c r="K503" s="234"/>
      <c r="L503" s="240"/>
      <c r="M503" s="241"/>
      <c r="N503" s="242"/>
      <c r="O503" s="242"/>
      <c r="P503" s="242"/>
      <c r="Q503" s="242"/>
      <c r="R503" s="242"/>
      <c r="S503" s="242"/>
      <c r="T503" s="24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4" t="s">
        <v>155</v>
      </c>
      <c r="AU503" s="244" t="s">
        <v>142</v>
      </c>
      <c r="AV503" s="13" t="s">
        <v>94</v>
      </c>
      <c r="AW503" s="13" t="s">
        <v>35</v>
      </c>
      <c r="AX503" s="13" t="s">
        <v>75</v>
      </c>
      <c r="AY503" s="244" t="s">
        <v>141</v>
      </c>
    </row>
    <row r="504" s="14" customFormat="1">
      <c r="A504" s="14"/>
      <c r="B504" s="245"/>
      <c r="C504" s="246"/>
      <c r="D504" s="235" t="s">
        <v>155</v>
      </c>
      <c r="E504" s="247" t="s">
        <v>19</v>
      </c>
      <c r="F504" s="248" t="s">
        <v>157</v>
      </c>
      <c r="G504" s="246"/>
      <c r="H504" s="249">
        <v>1</v>
      </c>
      <c r="I504" s="250"/>
      <c r="J504" s="246"/>
      <c r="K504" s="246"/>
      <c r="L504" s="251"/>
      <c r="M504" s="252"/>
      <c r="N504" s="253"/>
      <c r="O504" s="253"/>
      <c r="P504" s="253"/>
      <c r="Q504" s="253"/>
      <c r="R504" s="253"/>
      <c r="S504" s="253"/>
      <c r="T504" s="25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5" t="s">
        <v>155</v>
      </c>
      <c r="AU504" s="255" t="s">
        <v>142</v>
      </c>
      <c r="AV504" s="14" t="s">
        <v>151</v>
      </c>
      <c r="AW504" s="14" t="s">
        <v>35</v>
      </c>
      <c r="AX504" s="14" t="s">
        <v>83</v>
      </c>
      <c r="AY504" s="255" t="s">
        <v>141</v>
      </c>
    </row>
    <row r="505" s="2" customFormat="1" ht="16.5" customHeight="1">
      <c r="A505" s="41"/>
      <c r="B505" s="42"/>
      <c r="C505" s="215" t="s">
        <v>455</v>
      </c>
      <c r="D505" s="215" t="s">
        <v>146</v>
      </c>
      <c r="E505" s="216" t="s">
        <v>456</v>
      </c>
      <c r="F505" s="217" t="s">
        <v>457</v>
      </c>
      <c r="G505" s="218" t="s">
        <v>447</v>
      </c>
      <c r="H505" s="219">
        <v>1</v>
      </c>
      <c r="I505" s="220"/>
      <c r="J505" s="221">
        <f>ROUND(I505*H505,2)</f>
        <v>0</v>
      </c>
      <c r="K505" s="217" t="s">
        <v>150</v>
      </c>
      <c r="L505" s="47"/>
      <c r="M505" s="222" t="s">
        <v>19</v>
      </c>
      <c r="N505" s="223" t="s">
        <v>47</v>
      </c>
      <c r="O505" s="87"/>
      <c r="P505" s="224">
        <f>O505*H505</f>
        <v>0</v>
      </c>
      <c r="Q505" s="224">
        <v>0</v>
      </c>
      <c r="R505" s="224">
        <f>Q505*H505</f>
        <v>0</v>
      </c>
      <c r="S505" s="224">
        <v>0.032899999999999999</v>
      </c>
      <c r="T505" s="225">
        <f>S505*H505</f>
        <v>0.032899999999999999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26" t="s">
        <v>260</v>
      </c>
      <c r="AT505" s="226" t="s">
        <v>146</v>
      </c>
      <c r="AU505" s="226" t="s">
        <v>142</v>
      </c>
      <c r="AY505" s="20" t="s">
        <v>141</v>
      </c>
      <c r="BE505" s="227">
        <f>IF(N505="základní",J505,0)</f>
        <v>0</v>
      </c>
      <c r="BF505" s="227">
        <f>IF(N505="snížená",J505,0)</f>
        <v>0</v>
      </c>
      <c r="BG505" s="227">
        <f>IF(N505="zákl. přenesená",J505,0)</f>
        <v>0</v>
      </c>
      <c r="BH505" s="227">
        <f>IF(N505="sníž. přenesená",J505,0)</f>
        <v>0</v>
      </c>
      <c r="BI505" s="227">
        <f>IF(N505="nulová",J505,0)</f>
        <v>0</v>
      </c>
      <c r="BJ505" s="20" t="s">
        <v>94</v>
      </c>
      <c r="BK505" s="227">
        <f>ROUND(I505*H505,2)</f>
        <v>0</v>
      </c>
      <c r="BL505" s="20" t="s">
        <v>260</v>
      </c>
      <c r="BM505" s="226" t="s">
        <v>458</v>
      </c>
    </row>
    <row r="506" s="2" customFormat="1">
      <c r="A506" s="41"/>
      <c r="B506" s="42"/>
      <c r="C506" s="43"/>
      <c r="D506" s="228" t="s">
        <v>153</v>
      </c>
      <c r="E506" s="43"/>
      <c r="F506" s="229" t="s">
        <v>459</v>
      </c>
      <c r="G506" s="43"/>
      <c r="H506" s="43"/>
      <c r="I506" s="230"/>
      <c r="J506" s="43"/>
      <c r="K506" s="43"/>
      <c r="L506" s="47"/>
      <c r="M506" s="231"/>
      <c r="N506" s="232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153</v>
      </c>
      <c r="AU506" s="20" t="s">
        <v>142</v>
      </c>
    </row>
    <row r="507" s="15" customFormat="1">
      <c r="A507" s="15"/>
      <c r="B507" s="256"/>
      <c r="C507" s="257"/>
      <c r="D507" s="235" t="s">
        <v>155</v>
      </c>
      <c r="E507" s="258" t="s">
        <v>19</v>
      </c>
      <c r="F507" s="259" t="s">
        <v>180</v>
      </c>
      <c r="G507" s="257"/>
      <c r="H507" s="258" t="s">
        <v>19</v>
      </c>
      <c r="I507" s="260"/>
      <c r="J507" s="257"/>
      <c r="K507" s="257"/>
      <c r="L507" s="261"/>
      <c r="M507" s="262"/>
      <c r="N507" s="263"/>
      <c r="O507" s="263"/>
      <c r="P507" s="263"/>
      <c r="Q507" s="263"/>
      <c r="R507" s="263"/>
      <c r="S507" s="263"/>
      <c r="T507" s="264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5" t="s">
        <v>155</v>
      </c>
      <c r="AU507" s="265" t="s">
        <v>142</v>
      </c>
      <c r="AV507" s="15" t="s">
        <v>83</v>
      </c>
      <c r="AW507" s="15" t="s">
        <v>35</v>
      </c>
      <c r="AX507" s="15" t="s">
        <v>75</v>
      </c>
      <c r="AY507" s="265" t="s">
        <v>141</v>
      </c>
    </row>
    <row r="508" s="15" customFormat="1">
      <c r="A508" s="15"/>
      <c r="B508" s="256"/>
      <c r="C508" s="257"/>
      <c r="D508" s="235" t="s">
        <v>155</v>
      </c>
      <c r="E508" s="258" t="s">
        <v>19</v>
      </c>
      <c r="F508" s="259" t="s">
        <v>201</v>
      </c>
      <c r="G508" s="257"/>
      <c r="H508" s="258" t="s">
        <v>19</v>
      </c>
      <c r="I508" s="260"/>
      <c r="J508" s="257"/>
      <c r="K508" s="257"/>
      <c r="L508" s="261"/>
      <c r="M508" s="262"/>
      <c r="N508" s="263"/>
      <c r="O508" s="263"/>
      <c r="P508" s="263"/>
      <c r="Q508" s="263"/>
      <c r="R508" s="263"/>
      <c r="S508" s="263"/>
      <c r="T508" s="264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5" t="s">
        <v>155</v>
      </c>
      <c r="AU508" s="265" t="s">
        <v>142</v>
      </c>
      <c r="AV508" s="15" t="s">
        <v>83</v>
      </c>
      <c r="AW508" s="15" t="s">
        <v>35</v>
      </c>
      <c r="AX508" s="15" t="s">
        <v>75</v>
      </c>
      <c r="AY508" s="265" t="s">
        <v>141</v>
      </c>
    </row>
    <row r="509" s="15" customFormat="1">
      <c r="A509" s="15"/>
      <c r="B509" s="256"/>
      <c r="C509" s="257"/>
      <c r="D509" s="235" t="s">
        <v>155</v>
      </c>
      <c r="E509" s="258" t="s">
        <v>19</v>
      </c>
      <c r="F509" s="259" t="s">
        <v>440</v>
      </c>
      <c r="G509" s="257"/>
      <c r="H509" s="258" t="s">
        <v>19</v>
      </c>
      <c r="I509" s="260"/>
      <c r="J509" s="257"/>
      <c r="K509" s="257"/>
      <c r="L509" s="261"/>
      <c r="M509" s="262"/>
      <c r="N509" s="263"/>
      <c r="O509" s="263"/>
      <c r="P509" s="263"/>
      <c r="Q509" s="263"/>
      <c r="R509" s="263"/>
      <c r="S509" s="263"/>
      <c r="T509" s="264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T509" s="265" t="s">
        <v>155</v>
      </c>
      <c r="AU509" s="265" t="s">
        <v>142</v>
      </c>
      <c r="AV509" s="15" t="s">
        <v>83</v>
      </c>
      <c r="AW509" s="15" t="s">
        <v>35</v>
      </c>
      <c r="AX509" s="15" t="s">
        <v>75</v>
      </c>
      <c r="AY509" s="265" t="s">
        <v>141</v>
      </c>
    </row>
    <row r="510" s="13" customFormat="1">
      <c r="A510" s="13"/>
      <c r="B510" s="233"/>
      <c r="C510" s="234"/>
      <c r="D510" s="235" t="s">
        <v>155</v>
      </c>
      <c r="E510" s="236" t="s">
        <v>19</v>
      </c>
      <c r="F510" s="237" t="s">
        <v>83</v>
      </c>
      <c r="G510" s="234"/>
      <c r="H510" s="238">
        <v>1</v>
      </c>
      <c r="I510" s="239"/>
      <c r="J510" s="234"/>
      <c r="K510" s="234"/>
      <c r="L510" s="240"/>
      <c r="M510" s="241"/>
      <c r="N510" s="242"/>
      <c r="O510" s="242"/>
      <c r="P510" s="242"/>
      <c r="Q510" s="242"/>
      <c r="R510" s="242"/>
      <c r="S510" s="242"/>
      <c r="T510" s="24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4" t="s">
        <v>155</v>
      </c>
      <c r="AU510" s="244" t="s">
        <v>142</v>
      </c>
      <c r="AV510" s="13" t="s">
        <v>94</v>
      </c>
      <c r="AW510" s="13" t="s">
        <v>35</v>
      </c>
      <c r="AX510" s="13" t="s">
        <v>75</v>
      </c>
      <c r="AY510" s="244" t="s">
        <v>141</v>
      </c>
    </row>
    <row r="511" s="14" customFormat="1">
      <c r="A511" s="14"/>
      <c r="B511" s="245"/>
      <c r="C511" s="246"/>
      <c r="D511" s="235" t="s">
        <v>155</v>
      </c>
      <c r="E511" s="247" t="s">
        <v>19</v>
      </c>
      <c r="F511" s="248" t="s">
        <v>157</v>
      </c>
      <c r="G511" s="246"/>
      <c r="H511" s="249">
        <v>1</v>
      </c>
      <c r="I511" s="250"/>
      <c r="J511" s="246"/>
      <c r="K511" s="246"/>
      <c r="L511" s="251"/>
      <c r="M511" s="252"/>
      <c r="N511" s="253"/>
      <c r="O511" s="253"/>
      <c r="P511" s="253"/>
      <c r="Q511" s="253"/>
      <c r="R511" s="253"/>
      <c r="S511" s="253"/>
      <c r="T511" s="25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5" t="s">
        <v>155</v>
      </c>
      <c r="AU511" s="255" t="s">
        <v>142</v>
      </c>
      <c r="AV511" s="14" t="s">
        <v>151</v>
      </c>
      <c r="AW511" s="14" t="s">
        <v>35</v>
      </c>
      <c r="AX511" s="14" t="s">
        <v>83</v>
      </c>
      <c r="AY511" s="255" t="s">
        <v>141</v>
      </c>
    </row>
    <row r="512" s="2" customFormat="1" ht="16.5" customHeight="1">
      <c r="A512" s="41"/>
      <c r="B512" s="42"/>
      <c r="C512" s="215" t="s">
        <v>460</v>
      </c>
      <c r="D512" s="215" t="s">
        <v>146</v>
      </c>
      <c r="E512" s="216" t="s">
        <v>461</v>
      </c>
      <c r="F512" s="217" t="s">
        <v>462</v>
      </c>
      <c r="G512" s="218" t="s">
        <v>447</v>
      </c>
      <c r="H512" s="219">
        <v>2</v>
      </c>
      <c r="I512" s="220"/>
      <c r="J512" s="221">
        <f>ROUND(I512*H512,2)</f>
        <v>0</v>
      </c>
      <c r="K512" s="217" t="s">
        <v>150</v>
      </c>
      <c r="L512" s="47"/>
      <c r="M512" s="222" t="s">
        <v>19</v>
      </c>
      <c r="N512" s="223" t="s">
        <v>47</v>
      </c>
      <c r="O512" s="87"/>
      <c r="P512" s="224">
        <f>O512*H512</f>
        <v>0</v>
      </c>
      <c r="Q512" s="224">
        <v>0</v>
      </c>
      <c r="R512" s="224">
        <f>Q512*H512</f>
        <v>0</v>
      </c>
      <c r="S512" s="224">
        <v>0.0091999999999999998</v>
      </c>
      <c r="T512" s="225">
        <f>S512*H512</f>
        <v>0.0184</v>
      </c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R512" s="226" t="s">
        <v>260</v>
      </c>
      <c r="AT512" s="226" t="s">
        <v>146</v>
      </c>
      <c r="AU512" s="226" t="s">
        <v>142</v>
      </c>
      <c r="AY512" s="20" t="s">
        <v>141</v>
      </c>
      <c r="BE512" s="227">
        <f>IF(N512="základní",J512,0)</f>
        <v>0</v>
      </c>
      <c r="BF512" s="227">
        <f>IF(N512="snížená",J512,0)</f>
        <v>0</v>
      </c>
      <c r="BG512" s="227">
        <f>IF(N512="zákl. přenesená",J512,0)</f>
        <v>0</v>
      </c>
      <c r="BH512" s="227">
        <f>IF(N512="sníž. přenesená",J512,0)</f>
        <v>0</v>
      </c>
      <c r="BI512" s="227">
        <f>IF(N512="nulová",J512,0)</f>
        <v>0</v>
      </c>
      <c r="BJ512" s="20" t="s">
        <v>94</v>
      </c>
      <c r="BK512" s="227">
        <f>ROUND(I512*H512,2)</f>
        <v>0</v>
      </c>
      <c r="BL512" s="20" t="s">
        <v>260</v>
      </c>
      <c r="BM512" s="226" t="s">
        <v>463</v>
      </c>
    </row>
    <row r="513" s="2" customFormat="1">
      <c r="A513" s="41"/>
      <c r="B513" s="42"/>
      <c r="C513" s="43"/>
      <c r="D513" s="228" t="s">
        <v>153</v>
      </c>
      <c r="E513" s="43"/>
      <c r="F513" s="229" t="s">
        <v>464</v>
      </c>
      <c r="G513" s="43"/>
      <c r="H513" s="43"/>
      <c r="I513" s="230"/>
      <c r="J513" s="43"/>
      <c r="K513" s="43"/>
      <c r="L513" s="47"/>
      <c r="M513" s="231"/>
      <c r="N513" s="232"/>
      <c r="O513" s="87"/>
      <c r="P513" s="87"/>
      <c r="Q513" s="87"/>
      <c r="R513" s="87"/>
      <c r="S513" s="87"/>
      <c r="T513" s="88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T513" s="20" t="s">
        <v>153</v>
      </c>
      <c r="AU513" s="20" t="s">
        <v>142</v>
      </c>
    </row>
    <row r="514" s="15" customFormat="1">
      <c r="A514" s="15"/>
      <c r="B514" s="256"/>
      <c r="C514" s="257"/>
      <c r="D514" s="235" t="s">
        <v>155</v>
      </c>
      <c r="E514" s="258" t="s">
        <v>19</v>
      </c>
      <c r="F514" s="259" t="s">
        <v>180</v>
      </c>
      <c r="G514" s="257"/>
      <c r="H514" s="258" t="s">
        <v>19</v>
      </c>
      <c r="I514" s="260"/>
      <c r="J514" s="257"/>
      <c r="K514" s="257"/>
      <c r="L514" s="261"/>
      <c r="M514" s="262"/>
      <c r="N514" s="263"/>
      <c r="O514" s="263"/>
      <c r="P514" s="263"/>
      <c r="Q514" s="263"/>
      <c r="R514" s="263"/>
      <c r="S514" s="263"/>
      <c r="T514" s="264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5" t="s">
        <v>155</v>
      </c>
      <c r="AU514" s="265" t="s">
        <v>142</v>
      </c>
      <c r="AV514" s="15" t="s">
        <v>83</v>
      </c>
      <c r="AW514" s="15" t="s">
        <v>35</v>
      </c>
      <c r="AX514" s="15" t="s">
        <v>75</v>
      </c>
      <c r="AY514" s="265" t="s">
        <v>141</v>
      </c>
    </row>
    <row r="515" s="15" customFormat="1">
      <c r="A515" s="15"/>
      <c r="B515" s="256"/>
      <c r="C515" s="257"/>
      <c r="D515" s="235" t="s">
        <v>155</v>
      </c>
      <c r="E515" s="258" t="s">
        <v>19</v>
      </c>
      <c r="F515" s="259" t="s">
        <v>194</v>
      </c>
      <c r="G515" s="257"/>
      <c r="H515" s="258" t="s">
        <v>19</v>
      </c>
      <c r="I515" s="260"/>
      <c r="J515" s="257"/>
      <c r="K515" s="257"/>
      <c r="L515" s="261"/>
      <c r="M515" s="262"/>
      <c r="N515" s="263"/>
      <c r="O515" s="263"/>
      <c r="P515" s="263"/>
      <c r="Q515" s="263"/>
      <c r="R515" s="263"/>
      <c r="S515" s="263"/>
      <c r="T515" s="264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T515" s="265" t="s">
        <v>155</v>
      </c>
      <c r="AU515" s="265" t="s">
        <v>142</v>
      </c>
      <c r="AV515" s="15" t="s">
        <v>83</v>
      </c>
      <c r="AW515" s="15" t="s">
        <v>35</v>
      </c>
      <c r="AX515" s="15" t="s">
        <v>75</v>
      </c>
      <c r="AY515" s="265" t="s">
        <v>141</v>
      </c>
    </row>
    <row r="516" s="15" customFormat="1">
      <c r="A516" s="15"/>
      <c r="B516" s="256"/>
      <c r="C516" s="257"/>
      <c r="D516" s="235" t="s">
        <v>155</v>
      </c>
      <c r="E516" s="258" t="s">
        <v>19</v>
      </c>
      <c r="F516" s="259" t="s">
        <v>465</v>
      </c>
      <c r="G516" s="257"/>
      <c r="H516" s="258" t="s">
        <v>19</v>
      </c>
      <c r="I516" s="260"/>
      <c r="J516" s="257"/>
      <c r="K516" s="257"/>
      <c r="L516" s="261"/>
      <c r="M516" s="262"/>
      <c r="N516" s="263"/>
      <c r="O516" s="263"/>
      <c r="P516" s="263"/>
      <c r="Q516" s="263"/>
      <c r="R516" s="263"/>
      <c r="S516" s="263"/>
      <c r="T516" s="26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5" t="s">
        <v>155</v>
      </c>
      <c r="AU516" s="265" t="s">
        <v>142</v>
      </c>
      <c r="AV516" s="15" t="s">
        <v>83</v>
      </c>
      <c r="AW516" s="15" t="s">
        <v>35</v>
      </c>
      <c r="AX516" s="15" t="s">
        <v>75</v>
      </c>
      <c r="AY516" s="265" t="s">
        <v>141</v>
      </c>
    </row>
    <row r="517" s="13" customFormat="1">
      <c r="A517" s="13"/>
      <c r="B517" s="233"/>
      <c r="C517" s="234"/>
      <c r="D517" s="235" t="s">
        <v>155</v>
      </c>
      <c r="E517" s="236" t="s">
        <v>19</v>
      </c>
      <c r="F517" s="237" t="s">
        <v>83</v>
      </c>
      <c r="G517" s="234"/>
      <c r="H517" s="238">
        <v>1</v>
      </c>
      <c r="I517" s="239"/>
      <c r="J517" s="234"/>
      <c r="K517" s="234"/>
      <c r="L517" s="240"/>
      <c r="M517" s="241"/>
      <c r="N517" s="242"/>
      <c r="O517" s="242"/>
      <c r="P517" s="242"/>
      <c r="Q517" s="242"/>
      <c r="R517" s="242"/>
      <c r="S517" s="242"/>
      <c r="T517" s="24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4" t="s">
        <v>155</v>
      </c>
      <c r="AU517" s="244" t="s">
        <v>142</v>
      </c>
      <c r="AV517" s="13" t="s">
        <v>94</v>
      </c>
      <c r="AW517" s="13" t="s">
        <v>35</v>
      </c>
      <c r="AX517" s="13" t="s">
        <v>75</v>
      </c>
      <c r="AY517" s="244" t="s">
        <v>141</v>
      </c>
    </row>
    <row r="518" s="16" customFormat="1">
      <c r="A518" s="16"/>
      <c r="B518" s="266"/>
      <c r="C518" s="267"/>
      <c r="D518" s="235" t="s">
        <v>155</v>
      </c>
      <c r="E518" s="268" t="s">
        <v>19</v>
      </c>
      <c r="F518" s="269" t="s">
        <v>190</v>
      </c>
      <c r="G518" s="267"/>
      <c r="H518" s="270">
        <v>1</v>
      </c>
      <c r="I518" s="271"/>
      <c r="J518" s="267"/>
      <c r="K518" s="267"/>
      <c r="L518" s="272"/>
      <c r="M518" s="273"/>
      <c r="N518" s="274"/>
      <c r="O518" s="274"/>
      <c r="P518" s="274"/>
      <c r="Q518" s="274"/>
      <c r="R518" s="274"/>
      <c r="S518" s="274"/>
      <c r="T518" s="275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T518" s="276" t="s">
        <v>155</v>
      </c>
      <c r="AU518" s="276" t="s">
        <v>142</v>
      </c>
      <c r="AV518" s="16" t="s">
        <v>142</v>
      </c>
      <c r="AW518" s="16" t="s">
        <v>35</v>
      </c>
      <c r="AX518" s="16" t="s">
        <v>75</v>
      </c>
      <c r="AY518" s="276" t="s">
        <v>141</v>
      </c>
    </row>
    <row r="519" s="15" customFormat="1">
      <c r="A519" s="15"/>
      <c r="B519" s="256"/>
      <c r="C519" s="257"/>
      <c r="D519" s="235" t="s">
        <v>155</v>
      </c>
      <c r="E519" s="258" t="s">
        <v>19</v>
      </c>
      <c r="F519" s="259" t="s">
        <v>201</v>
      </c>
      <c r="G519" s="257"/>
      <c r="H519" s="258" t="s">
        <v>19</v>
      </c>
      <c r="I519" s="260"/>
      <c r="J519" s="257"/>
      <c r="K519" s="257"/>
      <c r="L519" s="261"/>
      <c r="M519" s="262"/>
      <c r="N519" s="263"/>
      <c r="O519" s="263"/>
      <c r="P519" s="263"/>
      <c r="Q519" s="263"/>
      <c r="R519" s="263"/>
      <c r="S519" s="263"/>
      <c r="T519" s="264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5" t="s">
        <v>155</v>
      </c>
      <c r="AU519" s="265" t="s">
        <v>142</v>
      </c>
      <c r="AV519" s="15" t="s">
        <v>83</v>
      </c>
      <c r="AW519" s="15" t="s">
        <v>35</v>
      </c>
      <c r="AX519" s="15" t="s">
        <v>75</v>
      </c>
      <c r="AY519" s="265" t="s">
        <v>141</v>
      </c>
    </row>
    <row r="520" s="15" customFormat="1">
      <c r="A520" s="15"/>
      <c r="B520" s="256"/>
      <c r="C520" s="257"/>
      <c r="D520" s="235" t="s">
        <v>155</v>
      </c>
      <c r="E520" s="258" t="s">
        <v>19</v>
      </c>
      <c r="F520" s="259" t="s">
        <v>208</v>
      </c>
      <c r="G520" s="257"/>
      <c r="H520" s="258" t="s">
        <v>19</v>
      </c>
      <c r="I520" s="260"/>
      <c r="J520" s="257"/>
      <c r="K520" s="257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155</v>
      </c>
      <c r="AU520" s="265" t="s">
        <v>142</v>
      </c>
      <c r="AV520" s="15" t="s">
        <v>83</v>
      </c>
      <c r="AW520" s="15" t="s">
        <v>35</v>
      </c>
      <c r="AX520" s="15" t="s">
        <v>75</v>
      </c>
      <c r="AY520" s="265" t="s">
        <v>141</v>
      </c>
    </row>
    <row r="521" s="13" customFormat="1">
      <c r="A521" s="13"/>
      <c r="B521" s="233"/>
      <c r="C521" s="234"/>
      <c r="D521" s="235" t="s">
        <v>155</v>
      </c>
      <c r="E521" s="236" t="s">
        <v>19</v>
      </c>
      <c r="F521" s="237" t="s">
        <v>83</v>
      </c>
      <c r="G521" s="234"/>
      <c r="H521" s="238">
        <v>1</v>
      </c>
      <c r="I521" s="239"/>
      <c r="J521" s="234"/>
      <c r="K521" s="234"/>
      <c r="L521" s="240"/>
      <c r="M521" s="241"/>
      <c r="N521" s="242"/>
      <c r="O521" s="242"/>
      <c r="P521" s="242"/>
      <c r="Q521" s="242"/>
      <c r="R521" s="242"/>
      <c r="S521" s="242"/>
      <c r="T521" s="24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4" t="s">
        <v>155</v>
      </c>
      <c r="AU521" s="244" t="s">
        <v>142</v>
      </c>
      <c r="AV521" s="13" t="s">
        <v>94</v>
      </c>
      <c r="AW521" s="13" t="s">
        <v>35</v>
      </c>
      <c r="AX521" s="13" t="s">
        <v>75</v>
      </c>
      <c r="AY521" s="244" t="s">
        <v>141</v>
      </c>
    </row>
    <row r="522" s="16" customFormat="1">
      <c r="A522" s="16"/>
      <c r="B522" s="266"/>
      <c r="C522" s="267"/>
      <c r="D522" s="235" t="s">
        <v>155</v>
      </c>
      <c r="E522" s="268" t="s">
        <v>19</v>
      </c>
      <c r="F522" s="269" t="s">
        <v>190</v>
      </c>
      <c r="G522" s="267"/>
      <c r="H522" s="270">
        <v>1</v>
      </c>
      <c r="I522" s="271"/>
      <c r="J522" s="267"/>
      <c r="K522" s="267"/>
      <c r="L522" s="272"/>
      <c r="M522" s="273"/>
      <c r="N522" s="274"/>
      <c r="O522" s="274"/>
      <c r="P522" s="274"/>
      <c r="Q522" s="274"/>
      <c r="R522" s="274"/>
      <c r="S522" s="274"/>
      <c r="T522" s="275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T522" s="276" t="s">
        <v>155</v>
      </c>
      <c r="AU522" s="276" t="s">
        <v>142</v>
      </c>
      <c r="AV522" s="16" t="s">
        <v>142</v>
      </c>
      <c r="AW522" s="16" t="s">
        <v>35</v>
      </c>
      <c r="AX522" s="16" t="s">
        <v>75</v>
      </c>
      <c r="AY522" s="276" t="s">
        <v>141</v>
      </c>
    </row>
    <row r="523" s="14" customFormat="1">
      <c r="A523" s="14"/>
      <c r="B523" s="245"/>
      <c r="C523" s="246"/>
      <c r="D523" s="235" t="s">
        <v>155</v>
      </c>
      <c r="E523" s="247" t="s">
        <v>19</v>
      </c>
      <c r="F523" s="248" t="s">
        <v>157</v>
      </c>
      <c r="G523" s="246"/>
      <c r="H523" s="249">
        <v>2</v>
      </c>
      <c r="I523" s="250"/>
      <c r="J523" s="246"/>
      <c r="K523" s="246"/>
      <c r="L523" s="251"/>
      <c r="M523" s="252"/>
      <c r="N523" s="253"/>
      <c r="O523" s="253"/>
      <c r="P523" s="253"/>
      <c r="Q523" s="253"/>
      <c r="R523" s="253"/>
      <c r="S523" s="253"/>
      <c r="T523" s="25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5" t="s">
        <v>155</v>
      </c>
      <c r="AU523" s="255" t="s">
        <v>142</v>
      </c>
      <c r="AV523" s="14" t="s">
        <v>151</v>
      </c>
      <c r="AW523" s="14" t="s">
        <v>35</v>
      </c>
      <c r="AX523" s="14" t="s">
        <v>83</v>
      </c>
      <c r="AY523" s="255" t="s">
        <v>141</v>
      </c>
    </row>
    <row r="524" s="2" customFormat="1" ht="16.5" customHeight="1">
      <c r="A524" s="41"/>
      <c r="B524" s="42"/>
      <c r="C524" s="215" t="s">
        <v>466</v>
      </c>
      <c r="D524" s="215" t="s">
        <v>146</v>
      </c>
      <c r="E524" s="216" t="s">
        <v>467</v>
      </c>
      <c r="F524" s="217" t="s">
        <v>468</v>
      </c>
      <c r="G524" s="218" t="s">
        <v>447</v>
      </c>
      <c r="H524" s="219">
        <v>3</v>
      </c>
      <c r="I524" s="220"/>
      <c r="J524" s="221">
        <f>ROUND(I524*H524,2)</f>
        <v>0</v>
      </c>
      <c r="K524" s="217" t="s">
        <v>150</v>
      </c>
      <c r="L524" s="47"/>
      <c r="M524" s="222" t="s">
        <v>19</v>
      </c>
      <c r="N524" s="223" t="s">
        <v>47</v>
      </c>
      <c r="O524" s="87"/>
      <c r="P524" s="224">
        <f>O524*H524</f>
        <v>0</v>
      </c>
      <c r="Q524" s="224">
        <v>0</v>
      </c>
      <c r="R524" s="224">
        <f>Q524*H524</f>
        <v>0</v>
      </c>
      <c r="S524" s="224">
        <v>0.00156</v>
      </c>
      <c r="T524" s="225">
        <f>S524*H524</f>
        <v>0.0046800000000000001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26" t="s">
        <v>260</v>
      </c>
      <c r="AT524" s="226" t="s">
        <v>146</v>
      </c>
      <c r="AU524" s="226" t="s">
        <v>142</v>
      </c>
      <c r="AY524" s="20" t="s">
        <v>141</v>
      </c>
      <c r="BE524" s="227">
        <f>IF(N524="základní",J524,0)</f>
        <v>0</v>
      </c>
      <c r="BF524" s="227">
        <f>IF(N524="snížená",J524,0)</f>
        <v>0</v>
      </c>
      <c r="BG524" s="227">
        <f>IF(N524="zákl. přenesená",J524,0)</f>
        <v>0</v>
      </c>
      <c r="BH524" s="227">
        <f>IF(N524="sníž. přenesená",J524,0)</f>
        <v>0</v>
      </c>
      <c r="BI524" s="227">
        <f>IF(N524="nulová",J524,0)</f>
        <v>0</v>
      </c>
      <c r="BJ524" s="20" t="s">
        <v>94</v>
      </c>
      <c r="BK524" s="227">
        <f>ROUND(I524*H524,2)</f>
        <v>0</v>
      </c>
      <c r="BL524" s="20" t="s">
        <v>260</v>
      </c>
      <c r="BM524" s="226" t="s">
        <v>469</v>
      </c>
    </row>
    <row r="525" s="2" customFormat="1">
      <c r="A525" s="41"/>
      <c r="B525" s="42"/>
      <c r="C525" s="43"/>
      <c r="D525" s="228" t="s">
        <v>153</v>
      </c>
      <c r="E525" s="43"/>
      <c r="F525" s="229" t="s">
        <v>470</v>
      </c>
      <c r="G525" s="43"/>
      <c r="H525" s="43"/>
      <c r="I525" s="230"/>
      <c r="J525" s="43"/>
      <c r="K525" s="43"/>
      <c r="L525" s="47"/>
      <c r="M525" s="231"/>
      <c r="N525" s="232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153</v>
      </c>
      <c r="AU525" s="20" t="s">
        <v>142</v>
      </c>
    </row>
    <row r="526" s="15" customFormat="1">
      <c r="A526" s="15"/>
      <c r="B526" s="256"/>
      <c r="C526" s="257"/>
      <c r="D526" s="235" t="s">
        <v>155</v>
      </c>
      <c r="E526" s="258" t="s">
        <v>19</v>
      </c>
      <c r="F526" s="259" t="s">
        <v>180</v>
      </c>
      <c r="G526" s="257"/>
      <c r="H526" s="258" t="s">
        <v>19</v>
      </c>
      <c r="I526" s="260"/>
      <c r="J526" s="257"/>
      <c r="K526" s="257"/>
      <c r="L526" s="261"/>
      <c r="M526" s="262"/>
      <c r="N526" s="263"/>
      <c r="O526" s="263"/>
      <c r="P526" s="263"/>
      <c r="Q526" s="263"/>
      <c r="R526" s="263"/>
      <c r="S526" s="263"/>
      <c r="T526" s="264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T526" s="265" t="s">
        <v>155</v>
      </c>
      <c r="AU526" s="265" t="s">
        <v>142</v>
      </c>
      <c r="AV526" s="15" t="s">
        <v>83</v>
      </c>
      <c r="AW526" s="15" t="s">
        <v>35</v>
      </c>
      <c r="AX526" s="15" t="s">
        <v>75</v>
      </c>
      <c r="AY526" s="265" t="s">
        <v>141</v>
      </c>
    </row>
    <row r="527" s="15" customFormat="1">
      <c r="A527" s="15"/>
      <c r="B527" s="256"/>
      <c r="C527" s="257"/>
      <c r="D527" s="235" t="s">
        <v>155</v>
      </c>
      <c r="E527" s="258" t="s">
        <v>19</v>
      </c>
      <c r="F527" s="259" t="s">
        <v>194</v>
      </c>
      <c r="G527" s="257"/>
      <c r="H527" s="258" t="s">
        <v>19</v>
      </c>
      <c r="I527" s="260"/>
      <c r="J527" s="257"/>
      <c r="K527" s="257"/>
      <c r="L527" s="261"/>
      <c r="M527" s="262"/>
      <c r="N527" s="263"/>
      <c r="O527" s="263"/>
      <c r="P527" s="263"/>
      <c r="Q527" s="263"/>
      <c r="R527" s="263"/>
      <c r="S527" s="263"/>
      <c r="T527" s="264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5" t="s">
        <v>155</v>
      </c>
      <c r="AU527" s="265" t="s">
        <v>142</v>
      </c>
      <c r="AV527" s="15" t="s">
        <v>83</v>
      </c>
      <c r="AW527" s="15" t="s">
        <v>35</v>
      </c>
      <c r="AX527" s="15" t="s">
        <v>75</v>
      </c>
      <c r="AY527" s="265" t="s">
        <v>141</v>
      </c>
    </row>
    <row r="528" s="15" customFormat="1">
      <c r="A528" s="15"/>
      <c r="B528" s="256"/>
      <c r="C528" s="257"/>
      <c r="D528" s="235" t="s">
        <v>155</v>
      </c>
      <c r="E528" s="258" t="s">
        <v>19</v>
      </c>
      <c r="F528" s="259" t="s">
        <v>465</v>
      </c>
      <c r="G528" s="257"/>
      <c r="H528" s="258" t="s">
        <v>19</v>
      </c>
      <c r="I528" s="260"/>
      <c r="J528" s="257"/>
      <c r="K528" s="257"/>
      <c r="L528" s="261"/>
      <c r="M528" s="262"/>
      <c r="N528" s="263"/>
      <c r="O528" s="263"/>
      <c r="P528" s="263"/>
      <c r="Q528" s="263"/>
      <c r="R528" s="263"/>
      <c r="S528" s="263"/>
      <c r="T528" s="26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5" t="s">
        <v>155</v>
      </c>
      <c r="AU528" s="265" t="s">
        <v>142</v>
      </c>
      <c r="AV528" s="15" t="s">
        <v>83</v>
      </c>
      <c r="AW528" s="15" t="s">
        <v>35</v>
      </c>
      <c r="AX528" s="15" t="s">
        <v>75</v>
      </c>
      <c r="AY528" s="265" t="s">
        <v>141</v>
      </c>
    </row>
    <row r="529" s="13" customFormat="1">
      <c r="A529" s="13"/>
      <c r="B529" s="233"/>
      <c r="C529" s="234"/>
      <c r="D529" s="235" t="s">
        <v>155</v>
      </c>
      <c r="E529" s="236" t="s">
        <v>19</v>
      </c>
      <c r="F529" s="237" t="s">
        <v>83</v>
      </c>
      <c r="G529" s="234"/>
      <c r="H529" s="238">
        <v>1</v>
      </c>
      <c r="I529" s="239"/>
      <c r="J529" s="234"/>
      <c r="K529" s="234"/>
      <c r="L529" s="240"/>
      <c r="M529" s="241"/>
      <c r="N529" s="242"/>
      <c r="O529" s="242"/>
      <c r="P529" s="242"/>
      <c r="Q529" s="242"/>
      <c r="R529" s="242"/>
      <c r="S529" s="242"/>
      <c r="T529" s="24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4" t="s">
        <v>155</v>
      </c>
      <c r="AU529" s="244" t="s">
        <v>142</v>
      </c>
      <c r="AV529" s="13" t="s">
        <v>94</v>
      </c>
      <c r="AW529" s="13" t="s">
        <v>35</v>
      </c>
      <c r="AX529" s="13" t="s">
        <v>75</v>
      </c>
      <c r="AY529" s="244" t="s">
        <v>141</v>
      </c>
    </row>
    <row r="530" s="16" customFormat="1">
      <c r="A530" s="16"/>
      <c r="B530" s="266"/>
      <c r="C530" s="267"/>
      <c r="D530" s="235" t="s">
        <v>155</v>
      </c>
      <c r="E530" s="268" t="s">
        <v>19</v>
      </c>
      <c r="F530" s="269" t="s">
        <v>190</v>
      </c>
      <c r="G530" s="267"/>
      <c r="H530" s="270">
        <v>1</v>
      </c>
      <c r="I530" s="271"/>
      <c r="J530" s="267"/>
      <c r="K530" s="267"/>
      <c r="L530" s="272"/>
      <c r="M530" s="273"/>
      <c r="N530" s="274"/>
      <c r="O530" s="274"/>
      <c r="P530" s="274"/>
      <c r="Q530" s="274"/>
      <c r="R530" s="274"/>
      <c r="S530" s="274"/>
      <c r="T530" s="275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76" t="s">
        <v>155</v>
      </c>
      <c r="AU530" s="276" t="s">
        <v>142</v>
      </c>
      <c r="AV530" s="16" t="s">
        <v>142</v>
      </c>
      <c r="AW530" s="16" t="s">
        <v>35</v>
      </c>
      <c r="AX530" s="16" t="s">
        <v>75</v>
      </c>
      <c r="AY530" s="276" t="s">
        <v>141</v>
      </c>
    </row>
    <row r="531" s="15" customFormat="1">
      <c r="A531" s="15"/>
      <c r="B531" s="256"/>
      <c r="C531" s="257"/>
      <c r="D531" s="235" t="s">
        <v>155</v>
      </c>
      <c r="E531" s="258" t="s">
        <v>19</v>
      </c>
      <c r="F531" s="259" t="s">
        <v>201</v>
      </c>
      <c r="G531" s="257"/>
      <c r="H531" s="258" t="s">
        <v>19</v>
      </c>
      <c r="I531" s="260"/>
      <c r="J531" s="257"/>
      <c r="K531" s="257"/>
      <c r="L531" s="261"/>
      <c r="M531" s="262"/>
      <c r="N531" s="263"/>
      <c r="O531" s="263"/>
      <c r="P531" s="263"/>
      <c r="Q531" s="263"/>
      <c r="R531" s="263"/>
      <c r="S531" s="263"/>
      <c r="T531" s="26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5" t="s">
        <v>155</v>
      </c>
      <c r="AU531" s="265" t="s">
        <v>142</v>
      </c>
      <c r="AV531" s="15" t="s">
        <v>83</v>
      </c>
      <c r="AW531" s="15" t="s">
        <v>35</v>
      </c>
      <c r="AX531" s="15" t="s">
        <v>75</v>
      </c>
      <c r="AY531" s="265" t="s">
        <v>141</v>
      </c>
    </row>
    <row r="532" s="15" customFormat="1">
      <c r="A532" s="15"/>
      <c r="B532" s="256"/>
      <c r="C532" s="257"/>
      <c r="D532" s="235" t="s">
        <v>155</v>
      </c>
      <c r="E532" s="258" t="s">
        <v>19</v>
      </c>
      <c r="F532" s="259" t="s">
        <v>440</v>
      </c>
      <c r="G532" s="257"/>
      <c r="H532" s="258" t="s">
        <v>19</v>
      </c>
      <c r="I532" s="260"/>
      <c r="J532" s="257"/>
      <c r="K532" s="257"/>
      <c r="L532" s="261"/>
      <c r="M532" s="262"/>
      <c r="N532" s="263"/>
      <c r="O532" s="263"/>
      <c r="P532" s="263"/>
      <c r="Q532" s="263"/>
      <c r="R532" s="263"/>
      <c r="S532" s="263"/>
      <c r="T532" s="264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T532" s="265" t="s">
        <v>155</v>
      </c>
      <c r="AU532" s="265" t="s">
        <v>142</v>
      </c>
      <c r="AV532" s="15" t="s">
        <v>83</v>
      </c>
      <c r="AW532" s="15" t="s">
        <v>35</v>
      </c>
      <c r="AX532" s="15" t="s">
        <v>75</v>
      </c>
      <c r="AY532" s="265" t="s">
        <v>141</v>
      </c>
    </row>
    <row r="533" s="13" customFormat="1">
      <c r="A533" s="13"/>
      <c r="B533" s="233"/>
      <c r="C533" s="234"/>
      <c r="D533" s="235" t="s">
        <v>155</v>
      </c>
      <c r="E533" s="236" t="s">
        <v>19</v>
      </c>
      <c r="F533" s="237" t="s">
        <v>83</v>
      </c>
      <c r="G533" s="234"/>
      <c r="H533" s="238">
        <v>1</v>
      </c>
      <c r="I533" s="239"/>
      <c r="J533" s="234"/>
      <c r="K533" s="234"/>
      <c r="L533" s="240"/>
      <c r="M533" s="241"/>
      <c r="N533" s="242"/>
      <c r="O533" s="242"/>
      <c r="P533" s="242"/>
      <c r="Q533" s="242"/>
      <c r="R533" s="242"/>
      <c r="S533" s="242"/>
      <c r="T533" s="24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4" t="s">
        <v>155</v>
      </c>
      <c r="AU533" s="244" t="s">
        <v>142</v>
      </c>
      <c r="AV533" s="13" t="s">
        <v>94</v>
      </c>
      <c r="AW533" s="13" t="s">
        <v>35</v>
      </c>
      <c r="AX533" s="13" t="s">
        <v>75</v>
      </c>
      <c r="AY533" s="244" t="s">
        <v>141</v>
      </c>
    </row>
    <row r="534" s="15" customFormat="1">
      <c r="A534" s="15"/>
      <c r="B534" s="256"/>
      <c r="C534" s="257"/>
      <c r="D534" s="235" t="s">
        <v>155</v>
      </c>
      <c r="E534" s="258" t="s">
        <v>19</v>
      </c>
      <c r="F534" s="259" t="s">
        <v>208</v>
      </c>
      <c r="G534" s="257"/>
      <c r="H534" s="258" t="s">
        <v>19</v>
      </c>
      <c r="I534" s="260"/>
      <c r="J534" s="257"/>
      <c r="K534" s="257"/>
      <c r="L534" s="261"/>
      <c r="M534" s="262"/>
      <c r="N534" s="263"/>
      <c r="O534" s="263"/>
      <c r="P534" s="263"/>
      <c r="Q534" s="263"/>
      <c r="R534" s="263"/>
      <c r="S534" s="263"/>
      <c r="T534" s="26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65" t="s">
        <v>155</v>
      </c>
      <c r="AU534" s="265" t="s">
        <v>142</v>
      </c>
      <c r="AV534" s="15" t="s">
        <v>83</v>
      </c>
      <c r="AW534" s="15" t="s">
        <v>35</v>
      </c>
      <c r="AX534" s="15" t="s">
        <v>75</v>
      </c>
      <c r="AY534" s="265" t="s">
        <v>141</v>
      </c>
    </row>
    <row r="535" s="13" customFormat="1">
      <c r="A535" s="13"/>
      <c r="B535" s="233"/>
      <c r="C535" s="234"/>
      <c r="D535" s="235" t="s">
        <v>155</v>
      </c>
      <c r="E535" s="236" t="s">
        <v>19</v>
      </c>
      <c r="F535" s="237" t="s">
        <v>83</v>
      </c>
      <c r="G535" s="234"/>
      <c r="H535" s="238">
        <v>1</v>
      </c>
      <c r="I535" s="239"/>
      <c r="J535" s="234"/>
      <c r="K535" s="234"/>
      <c r="L535" s="240"/>
      <c r="M535" s="241"/>
      <c r="N535" s="242"/>
      <c r="O535" s="242"/>
      <c r="P535" s="242"/>
      <c r="Q535" s="242"/>
      <c r="R535" s="242"/>
      <c r="S535" s="242"/>
      <c r="T535" s="24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4" t="s">
        <v>155</v>
      </c>
      <c r="AU535" s="244" t="s">
        <v>142</v>
      </c>
      <c r="AV535" s="13" t="s">
        <v>94</v>
      </c>
      <c r="AW535" s="13" t="s">
        <v>35</v>
      </c>
      <c r="AX535" s="13" t="s">
        <v>75</v>
      </c>
      <c r="AY535" s="244" t="s">
        <v>141</v>
      </c>
    </row>
    <row r="536" s="16" customFormat="1">
      <c r="A536" s="16"/>
      <c r="B536" s="266"/>
      <c r="C536" s="267"/>
      <c r="D536" s="235" t="s">
        <v>155</v>
      </c>
      <c r="E536" s="268" t="s">
        <v>19</v>
      </c>
      <c r="F536" s="269" t="s">
        <v>190</v>
      </c>
      <c r="G536" s="267"/>
      <c r="H536" s="270">
        <v>2</v>
      </c>
      <c r="I536" s="271"/>
      <c r="J536" s="267"/>
      <c r="K536" s="267"/>
      <c r="L536" s="272"/>
      <c r="M536" s="273"/>
      <c r="N536" s="274"/>
      <c r="O536" s="274"/>
      <c r="P536" s="274"/>
      <c r="Q536" s="274"/>
      <c r="R536" s="274"/>
      <c r="S536" s="274"/>
      <c r="T536" s="275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T536" s="276" t="s">
        <v>155</v>
      </c>
      <c r="AU536" s="276" t="s">
        <v>142</v>
      </c>
      <c r="AV536" s="16" t="s">
        <v>142</v>
      </c>
      <c r="AW536" s="16" t="s">
        <v>35</v>
      </c>
      <c r="AX536" s="16" t="s">
        <v>75</v>
      </c>
      <c r="AY536" s="276" t="s">
        <v>141</v>
      </c>
    </row>
    <row r="537" s="14" customFormat="1">
      <c r="A537" s="14"/>
      <c r="B537" s="245"/>
      <c r="C537" s="246"/>
      <c r="D537" s="235" t="s">
        <v>155</v>
      </c>
      <c r="E537" s="247" t="s">
        <v>19</v>
      </c>
      <c r="F537" s="248" t="s">
        <v>157</v>
      </c>
      <c r="G537" s="246"/>
      <c r="H537" s="249">
        <v>3</v>
      </c>
      <c r="I537" s="250"/>
      <c r="J537" s="246"/>
      <c r="K537" s="246"/>
      <c r="L537" s="251"/>
      <c r="M537" s="252"/>
      <c r="N537" s="253"/>
      <c r="O537" s="253"/>
      <c r="P537" s="253"/>
      <c r="Q537" s="253"/>
      <c r="R537" s="253"/>
      <c r="S537" s="253"/>
      <c r="T537" s="25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5" t="s">
        <v>155</v>
      </c>
      <c r="AU537" s="255" t="s">
        <v>142</v>
      </c>
      <c r="AV537" s="14" t="s">
        <v>151</v>
      </c>
      <c r="AW537" s="14" t="s">
        <v>35</v>
      </c>
      <c r="AX537" s="14" t="s">
        <v>83</v>
      </c>
      <c r="AY537" s="255" t="s">
        <v>141</v>
      </c>
    </row>
    <row r="538" s="2" customFormat="1" ht="16.5" customHeight="1">
      <c r="A538" s="41"/>
      <c r="B538" s="42"/>
      <c r="C538" s="215" t="s">
        <v>471</v>
      </c>
      <c r="D538" s="215" t="s">
        <v>146</v>
      </c>
      <c r="E538" s="216" t="s">
        <v>472</v>
      </c>
      <c r="F538" s="217" t="s">
        <v>473</v>
      </c>
      <c r="G538" s="218" t="s">
        <v>387</v>
      </c>
      <c r="H538" s="219">
        <v>1</v>
      </c>
      <c r="I538" s="220"/>
      <c r="J538" s="221">
        <f>ROUND(I538*H538,2)</f>
        <v>0</v>
      </c>
      <c r="K538" s="217" t="s">
        <v>150</v>
      </c>
      <c r="L538" s="47"/>
      <c r="M538" s="222" t="s">
        <v>19</v>
      </c>
      <c r="N538" s="223" t="s">
        <v>47</v>
      </c>
      <c r="O538" s="87"/>
      <c r="P538" s="224">
        <f>O538*H538</f>
        <v>0</v>
      </c>
      <c r="Q538" s="224">
        <v>0</v>
      </c>
      <c r="R538" s="224">
        <f>Q538*H538</f>
        <v>0</v>
      </c>
      <c r="S538" s="224">
        <v>0.0022499999999999998</v>
      </c>
      <c r="T538" s="225">
        <f>S538*H538</f>
        <v>0.0022499999999999998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26" t="s">
        <v>260</v>
      </c>
      <c r="AT538" s="226" t="s">
        <v>146</v>
      </c>
      <c r="AU538" s="226" t="s">
        <v>142</v>
      </c>
      <c r="AY538" s="20" t="s">
        <v>141</v>
      </c>
      <c r="BE538" s="227">
        <f>IF(N538="základní",J538,0)</f>
        <v>0</v>
      </c>
      <c r="BF538" s="227">
        <f>IF(N538="snížená",J538,0)</f>
        <v>0</v>
      </c>
      <c r="BG538" s="227">
        <f>IF(N538="zákl. přenesená",J538,0)</f>
        <v>0</v>
      </c>
      <c r="BH538" s="227">
        <f>IF(N538="sníž. přenesená",J538,0)</f>
        <v>0</v>
      </c>
      <c r="BI538" s="227">
        <f>IF(N538="nulová",J538,0)</f>
        <v>0</v>
      </c>
      <c r="BJ538" s="20" t="s">
        <v>94</v>
      </c>
      <c r="BK538" s="227">
        <f>ROUND(I538*H538,2)</f>
        <v>0</v>
      </c>
      <c r="BL538" s="20" t="s">
        <v>260</v>
      </c>
      <c r="BM538" s="226" t="s">
        <v>474</v>
      </c>
    </row>
    <row r="539" s="2" customFormat="1">
      <c r="A539" s="41"/>
      <c r="B539" s="42"/>
      <c r="C539" s="43"/>
      <c r="D539" s="228" t="s">
        <v>153</v>
      </c>
      <c r="E539" s="43"/>
      <c r="F539" s="229" t="s">
        <v>475</v>
      </c>
      <c r="G539" s="43"/>
      <c r="H539" s="43"/>
      <c r="I539" s="230"/>
      <c r="J539" s="43"/>
      <c r="K539" s="43"/>
      <c r="L539" s="47"/>
      <c r="M539" s="231"/>
      <c r="N539" s="232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153</v>
      </c>
      <c r="AU539" s="20" t="s">
        <v>142</v>
      </c>
    </row>
    <row r="540" s="15" customFormat="1">
      <c r="A540" s="15"/>
      <c r="B540" s="256"/>
      <c r="C540" s="257"/>
      <c r="D540" s="235" t="s">
        <v>155</v>
      </c>
      <c r="E540" s="258" t="s">
        <v>19</v>
      </c>
      <c r="F540" s="259" t="s">
        <v>180</v>
      </c>
      <c r="G540" s="257"/>
      <c r="H540" s="258" t="s">
        <v>19</v>
      </c>
      <c r="I540" s="260"/>
      <c r="J540" s="257"/>
      <c r="K540" s="257"/>
      <c r="L540" s="261"/>
      <c r="M540" s="262"/>
      <c r="N540" s="263"/>
      <c r="O540" s="263"/>
      <c r="P540" s="263"/>
      <c r="Q540" s="263"/>
      <c r="R540" s="263"/>
      <c r="S540" s="263"/>
      <c r="T540" s="264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T540" s="265" t="s">
        <v>155</v>
      </c>
      <c r="AU540" s="265" t="s">
        <v>142</v>
      </c>
      <c r="AV540" s="15" t="s">
        <v>83</v>
      </c>
      <c r="AW540" s="15" t="s">
        <v>35</v>
      </c>
      <c r="AX540" s="15" t="s">
        <v>75</v>
      </c>
      <c r="AY540" s="265" t="s">
        <v>141</v>
      </c>
    </row>
    <row r="541" s="15" customFormat="1">
      <c r="A541" s="15"/>
      <c r="B541" s="256"/>
      <c r="C541" s="257"/>
      <c r="D541" s="235" t="s">
        <v>155</v>
      </c>
      <c r="E541" s="258" t="s">
        <v>19</v>
      </c>
      <c r="F541" s="259" t="s">
        <v>201</v>
      </c>
      <c r="G541" s="257"/>
      <c r="H541" s="258" t="s">
        <v>19</v>
      </c>
      <c r="I541" s="260"/>
      <c r="J541" s="257"/>
      <c r="K541" s="257"/>
      <c r="L541" s="261"/>
      <c r="M541" s="262"/>
      <c r="N541" s="263"/>
      <c r="O541" s="263"/>
      <c r="P541" s="263"/>
      <c r="Q541" s="263"/>
      <c r="R541" s="263"/>
      <c r="S541" s="263"/>
      <c r="T541" s="264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5" t="s">
        <v>155</v>
      </c>
      <c r="AU541" s="265" t="s">
        <v>142</v>
      </c>
      <c r="AV541" s="15" t="s">
        <v>83</v>
      </c>
      <c r="AW541" s="15" t="s">
        <v>35</v>
      </c>
      <c r="AX541" s="15" t="s">
        <v>75</v>
      </c>
      <c r="AY541" s="265" t="s">
        <v>141</v>
      </c>
    </row>
    <row r="542" s="15" customFormat="1">
      <c r="A542" s="15"/>
      <c r="B542" s="256"/>
      <c r="C542" s="257"/>
      <c r="D542" s="235" t="s">
        <v>155</v>
      </c>
      <c r="E542" s="258" t="s">
        <v>19</v>
      </c>
      <c r="F542" s="259" t="s">
        <v>440</v>
      </c>
      <c r="G542" s="257"/>
      <c r="H542" s="258" t="s">
        <v>19</v>
      </c>
      <c r="I542" s="260"/>
      <c r="J542" s="257"/>
      <c r="K542" s="257"/>
      <c r="L542" s="261"/>
      <c r="M542" s="262"/>
      <c r="N542" s="263"/>
      <c r="O542" s="263"/>
      <c r="P542" s="263"/>
      <c r="Q542" s="263"/>
      <c r="R542" s="263"/>
      <c r="S542" s="263"/>
      <c r="T542" s="264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5" t="s">
        <v>155</v>
      </c>
      <c r="AU542" s="265" t="s">
        <v>142</v>
      </c>
      <c r="AV542" s="15" t="s">
        <v>83</v>
      </c>
      <c r="AW542" s="15" t="s">
        <v>35</v>
      </c>
      <c r="AX542" s="15" t="s">
        <v>75</v>
      </c>
      <c r="AY542" s="265" t="s">
        <v>141</v>
      </c>
    </row>
    <row r="543" s="13" customFormat="1">
      <c r="A543" s="13"/>
      <c r="B543" s="233"/>
      <c r="C543" s="234"/>
      <c r="D543" s="235" t="s">
        <v>155</v>
      </c>
      <c r="E543" s="236" t="s">
        <v>19</v>
      </c>
      <c r="F543" s="237" t="s">
        <v>83</v>
      </c>
      <c r="G543" s="234"/>
      <c r="H543" s="238">
        <v>1</v>
      </c>
      <c r="I543" s="239"/>
      <c r="J543" s="234"/>
      <c r="K543" s="234"/>
      <c r="L543" s="240"/>
      <c r="M543" s="241"/>
      <c r="N543" s="242"/>
      <c r="O543" s="242"/>
      <c r="P543" s="242"/>
      <c r="Q543" s="242"/>
      <c r="R543" s="242"/>
      <c r="S543" s="242"/>
      <c r="T543" s="24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4" t="s">
        <v>155</v>
      </c>
      <c r="AU543" s="244" t="s">
        <v>142</v>
      </c>
      <c r="AV543" s="13" t="s">
        <v>94</v>
      </c>
      <c r="AW543" s="13" t="s">
        <v>35</v>
      </c>
      <c r="AX543" s="13" t="s">
        <v>75</v>
      </c>
      <c r="AY543" s="244" t="s">
        <v>141</v>
      </c>
    </row>
    <row r="544" s="14" customFormat="1">
      <c r="A544" s="14"/>
      <c r="B544" s="245"/>
      <c r="C544" s="246"/>
      <c r="D544" s="235" t="s">
        <v>155</v>
      </c>
      <c r="E544" s="247" t="s">
        <v>19</v>
      </c>
      <c r="F544" s="248" t="s">
        <v>157</v>
      </c>
      <c r="G544" s="246"/>
      <c r="H544" s="249">
        <v>1</v>
      </c>
      <c r="I544" s="250"/>
      <c r="J544" s="246"/>
      <c r="K544" s="246"/>
      <c r="L544" s="251"/>
      <c r="M544" s="252"/>
      <c r="N544" s="253"/>
      <c r="O544" s="253"/>
      <c r="P544" s="253"/>
      <c r="Q544" s="253"/>
      <c r="R544" s="253"/>
      <c r="S544" s="253"/>
      <c r="T544" s="25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5" t="s">
        <v>155</v>
      </c>
      <c r="AU544" s="255" t="s">
        <v>142</v>
      </c>
      <c r="AV544" s="14" t="s">
        <v>151</v>
      </c>
      <c r="AW544" s="14" t="s">
        <v>35</v>
      </c>
      <c r="AX544" s="14" t="s">
        <v>83</v>
      </c>
      <c r="AY544" s="255" t="s">
        <v>141</v>
      </c>
    </row>
    <row r="545" s="2" customFormat="1" ht="16.5" customHeight="1">
      <c r="A545" s="41"/>
      <c r="B545" s="42"/>
      <c r="C545" s="215" t="s">
        <v>476</v>
      </c>
      <c r="D545" s="215" t="s">
        <v>146</v>
      </c>
      <c r="E545" s="216" t="s">
        <v>477</v>
      </c>
      <c r="F545" s="217" t="s">
        <v>478</v>
      </c>
      <c r="G545" s="218" t="s">
        <v>387</v>
      </c>
      <c r="H545" s="219">
        <v>1</v>
      </c>
      <c r="I545" s="220"/>
      <c r="J545" s="221">
        <f>ROUND(I545*H545,2)</f>
        <v>0</v>
      </c>
      <c r="K545" s="217" t="s">
        <v>150</v>
      </c>
      <c r="L545" s="47"/>
      <c r="M545" s="222" t="s">
        <v>19</v>
      </c>
      <c r="N545" s="223" t="s">
        <v>47</v>
      </c>
      <c r="O545" s="87"/>
      <c r="P545" s="224">
        <f>O545*H545</f>
        <v>0</v>
      </c>
      <c r="Q545" s="224">
        <v>0</v>
      </c>
      <c r="R545" s="224">
        <f>Q545*H545</f>
        <v>0</v>
      </c>
      <c r="S545" s="224">
        <v>0.00084999999999999995</v>
      </c>
      <c r="T545" s="225">
        <f>S545*H545</f>
        <v>0.00084999999999999995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26" t="s">
        <v>260</v>
      </c>
      <c r="AT545" s="226" t="s">
        <v>146</v>
      </c>
      <c r="AU545" s="226" t="s">
        <v>142</v>
      </c>
      <c r="AY545" s="20" t="s">
        <v>141</v>
      </c>
      <c r="BE545" s="227">
        <f>IF(N545="základní",J545,0)</f>
        <v>0</v>
      </c>
      <c r="BF545" s="227">
        <f>IF(N545="snížená",J545,0)</f>
        <v>0</v>
      </c>
      <c r="BG545" s="227">
        <f>IF(N545="zákl. přenesená",J545,0)</f>
        <v>0</v>
      </c>
      <c r="BH545" s="227">
        <f>IF(N545="sníž. přenesená",J545,0)</f>
        <v>0</v>
      </c>
      <c r="BI545" s="227">
        <f>IF(N545="nulová",J545,0)</f>
        <v>0</v>
      </c>
      <c r="BJ545" s="20" t="s">
        <v>94</v>
      </c>
      <c r="BK545" s="227">
        <f>ROUND(I545*H545,2)</f>
        <v>0</v>
      </c>
      <c r="BL545" s="20" t="s">
        <v>260</v>
      </c>
      <c r="BM545" s="226" t="s">
        <v>479</v>
      </c>
    </row>
    <row r="546" s="2" customFormat="1">
      <c r="A546" s="41"/>
      <c r="B546" s="42"/>
      <c r="C546" s="43"/>
      <c r="D546" s="228" t="s">
        <v>153</v>
      </c>
      <c r="E546" s="43"/>
      <c r="F546" s="229" t="s">
        <v>480</v>
      </c>
      <c r="G546" s="43"/>
      <c r="H546" s="43"/>
      <c r="I546" s="230"/>
      <c r="J546" s="43"/>
      <c r="K546" s="43"/>
      <c r="L546" s="47"/>
      <c r="M546" s="231"/>
      <c r="N546" s="232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153</v>
      </c>
      <c r="AU546" s="20" t="s">
        <v>142</v>
      </c>
    </row>
    <row r="547" s="15" customFormat="1">
      <c r="A547" s="15"/>
      <c r="B547" s="256"/>
      <c r="C547" s="257"/>
      <c r="D547" s="235" t="s">
        <v>155</v>
      </c>
      <c r="E547" s="258" t="s">
        <v>19</v>
      </c>
      <c r="F547" s="259" t="s">
        <v>180</v>
      </c>
      <c r="G547" s="257"/>
      <c r="H547" s="258" t="s">
        <v>19</v>
      </c>
      <c r="I547" s="260"/>
      <c r="J547" s="257"/>
      <c r="K547" s="257"/>
      <c r="L547" s="261"/>
      <c r="M547" s="262"/>
      <c r="N547" s="263"/>
      <c r="O547" s="263"/>
      <c r="P547" s="263"/>
      <c r="Q547" s="263"/>
      <c r="R547" s="263"/>
      <c r="S547" s="263"/>
      <c r="T547" s="264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5" t="s">
        <v>155</v>
      </c>
      <c r="AU547" s="265" t="s">
        <v>142</v>
      </c>
      <c r="AV547" s="15" t="s">
        <v>83</v>
      </c>
      <c r="AW547" s="15" t="s">
        <v>35</v>
      </c>
      <c r="AX547" s="15" t="s">
        <v>75</v>
      </c>
      <c r="AY547" s="265" t="s">
        <v>141</v>
      </c>
    </row>
    <row r="548" s="15" customFormat="1">
      <c r="A548" s="15"/>
      <c r="B548" s="256"/>
      <c r="C548" s="257"/>
      <c r="D548" s="235" t="s">
        <v>155</v>
      </c>
      <c r="E548" s="258" t="s">
        <v>19</v>
      </c>
      <c r="F548" s="259" t="s">
        <v>201</v>
      </c>
      <c r="G548" s="257"/>
      <c r="H548" s="258" t="s">
        <v>19</v>
      </c>
      <c r="I548" s="260"/>
      <c r="J548" s="257"/>
      <c r="K548" s="257"/>
      <c r="L548" s="261"/>
      <c r="M548" s="262"/>
      <c r="N548" s="263"/>
      <c r="O548" s="263"/>
      <c r="P548" s="263"/>
      <c r="Q548" s="263"/>
      <c r="R548" s="263"/>
      <c r="S548" s="263"/>
      <c r="T548" s="26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5" t="s">
        <v>155</v>
      </c>
      <c r="AU548" s="265" t="s">
        <v>142</v>
      </c>
      <c r="AV548" s="15" t="s">
        <v>83</v>
      </c>
      <c r="AW548" s="15" t="s">
        <v>35</v>
      </c>
      <c r="AX548" s="15" t="s">
        <v>75</v>
      </c>
      <c r="AY548" s="265" t="s">
        <v>141</v>
      </c>
    </row>
    <row r="549" s="15" customFormat="1">
      <c r="A549" s="15"/>
      <c r="B549" s="256"/>
      <c r="C549" s="257"/>
      <c r="D549" s="235" t="s">
        <v>155</v>
      </c>
      <c r="E549" s="258" t="s">
        <v>19</v>
      </c>
      <c r="F549" s="259" t="s">
        <v>440</v>
      </c>
      <c r="G549" s="257"/>
      <c r="H549" s="258" t="s">
        <v>19</v>
      </c>
      <c r="I549" s="260"/>
      <c r="J549" s="257"/>
      <c r="K549" s="257"/>
      <c r="L549" s="261"/>
      <c r="M549" s="262"/>
      <c r="N549" s="263"/>
      <c r="O549" s="263"/>
      <c r="P549" s="263"/>
      <c r="Q549" s="263"/>
      <c r="R549" s="263"/>
      <c r="S549" s="263"/>
      <c r="T549" s="264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T549" s="265" t="s">
        <v>155</v>
      </c>
      <c r="AU549" s="265" t="s">
        <v>142</v>
      </c>
      <c r="AV549" s="15" t="s">
        <v>83</v>
      </c>
      <c r="AW549" s="15" t="s">
        <v>35</v>
      </c>
      <c r="AX549" s="15" t="s">
        <v>75</v>
      </c>
      <c r="AY549" s="265" t="s">
        <v>141</v>
      </c>
    </row>
    <row r="550" s="13" customFormat="1">
      <c r="A550" s="13"/>
      <c r="B550" s="233"/>
      <c r="C550" s="234"/>
      <c r="D550" s="235" t="s">
        <v>155</v>
      </c>
      <c r="E550" s="236" t="s">
        <v>19</v>
      </c>
      <c r="F550" s="237" t="s">
        <v>83</v>
      </c>
      <c r="G550" s="234"/>
      <c r="H550" s="238">
        <v>1</v>
      </c>
      <c r="I550" s="239"/>
      <c r="J550" s="234"/>
      <c r="K550" s="234"/>
      <c r="L550" s="240"/>
      <c r="M550" s="241"/>
      <c r="N550" s="242"/>
      <c r="O550" s="242"/>
      <c r="P550" s="242"/>
      <c r="Q550" s="242"/>
      <c r="R550" s="242"/>
      <c r="S550" s="242"/>
      <c r="T550" s="24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4" t="s">
        <v>155</v>
      </c>
      <c r="AU550" s="244" t="s">
        <v>142</v>
      </c>
      <c r="AV550" s="13" t="s">
        <v>94</v>
      </c>
      <c r="AW550" s="13" t="s">
        <v>35</v>
      </c>
      <c r="AX550" s="13" t="s">
        <v>75</v>
      </c>
      <c r="AY550" s="244" t="s">
        <v>141</v>
      </c>
    </row>
    <row r="551" s="14" customFormat="1">
      <c r="A551" s="14"/>
      <c r="B551" s="245"/>
      <c r="C551" s="246"/>
      <c r="D551" s="235" t="s">
        <v>155</v>
      </c>
      <c r="E551" s="247" t="s">
        <v>19</v>
      </c>
      <c r="F551" s="248" t="s">
        <v>157</v>
      </c>
      <c r="G551" s="246"/>
      <c r="H551" s="249">
        <v>1</v>
      </c>
      <c r="I551" s="250"/>
      <c r="J551" s="246"/>
      <c r="K551" s="246"/>
      <c r="L551" s="251"/>
      <c r="M551" s="252"/>
      <c r="N551" s="253"/>
      <c r="O551" s="253"/>
      <c r="P551" s="253"/>
      <c r="Q551" s="253"/>
      <c r="R551" s="253"/>
      <c r="S551" s="253"/>
      <c r="T551" s="25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5" t="s">
        <v>155</v>
      </c>
      <c r="AU551" s="255" t="s">
        <v>142</v>
      </c>
      <c r="AV551" s="14" t="s">
        <v>151</v>
      </c>
      <c r="AW551" s="14" t="s">
        <v>35</v>
      </c>
      <c r="AX551" s="14" t="s">
        <v>83</v>
      </c>
      <c r="AY551" s="255" t="s">
        <v>141</v>
      </c>
    </row>
    <row r="552" s="2" customFormat="1" ht="24.15" customHeight="1">
      <c r="A552" s="41"/>
      <c r="B552" s="42"/>
      <c r="C552" s="215" t="s">
        <v>481</v>
      </c>
      <c r="D552" s="215" t="s">
        <v>146</v>
      </c>
      <c r="E552" s="216" t="s">
        <v>482</v>
      </c>
      <c r="F552" s="217" t="s">
        <v>483</v>
      </c>
      <c r="G552" s="218" t="s">
        <v>259</v>
      </c>
      <c r="H552" s="219">
        <v>161.69999999999999</v>
      </c>
      <c r="I552" s="220"/>
      <c r="J552" s="221">
        <f>ROUND(I552*H552,2)</f>
        <v>0</v>
      </c>
      <c r="K552" s="217" t="s">
        <v>150</v>
      </c>
      <c r="L552" s="47"/>
      <c r="M552" s="222" t="s">
        <v>19</v>
      </c>
      <c r="N552" s="223" t="s">
        <v>47</v>
      </c>
      <c r="O552" s="87"/>
      <c r="P552" s="224">
        <f>O552*H552</f>
        <v>0</v>
      </c>
      <c r="Q552" s="224">
        <v>0</v>
      </c>
      <c r="R552" s="224">
        <f>Q552*H552</f>
        <v>0</v>
      </c>
      <c r="S552" s="224">
        <v>0.050000000000000003</v>
      </c>
      <c r="T552" s="225">
        <f>S552*H552</f>
        <v>8.0849999999999991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26" t="s">
        <v>151</v>
      </c>
      <c r="AT552" s="226" t="s">
        <v>146</v>
      </c>
      <c r="AU552" s="226" t="s">
        <v>142</v>
      </c>
      <c r="AY552" s="20" t="s">
        <v>141</v>
      </c>
      <c r="BE552" s="227">
        <f>IF(N552="základní",J552,0)</f>
        <v>0</v>
      </c>
      <c r="BF552" s="227">
        <f>IF(N552="snížená",J552,0)</f>
        <v>0</v>
      </c>
      <c r="BG552" s="227">
        <f>IF(N552="zákl. přenesená",J552,0)</f>
        <v>0</v>
      </c>
      <c r="BH552" s="227">
        <f>IF(N552="sníž. přenesená",J552,0)</f>
        <v>0</v>
      </c>
      <c r="BI552" s="227">
        <f>IF(N552="nulová",J552,0)</f>
        <v>0</v>
      </c>
      <c r="BJ552" s="20" t="s">
        <v>94</v>
      </c>
      <c r="BK552" s="227">
        <f>ROUND(I552*H552,2)</f>
        <v>0</v>
      </c>
      <c r="BL552" s="20" t="s">
        <v>151</v>
      </c>
      <c r="BM552" s="226" t="s">
        <v>484</v>
      </c>
    </row>
    <row r="553" s="2" customFormat="1">
      <c r="A553" s="41"/>
      <c r="B553" s="42"/>
      <c r="C553" s="43"/>
      <c r="D553" s="228" t="s">
        <v>153</v>
      </c>
      <c r="E553" s="43"/>
      <c r="F553" s="229" t="s">
        <v>485</v>
      </c>
      <c r="G553" s="43"/>
      <c r="H553" s="43"/>
      <c r="I553" s="230"/>
      <c r="J553" s="43"/>
      <c r="K553" s="43"/>
      <c r="L553" s="47"/>
      <c r="M553" s="231"/>
      <c r="N553" s="232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153</v>
      </c>
      <c r="AU553" s="20" t="s">
        <v>142</v>
      </c>
    </row>
    <row r="554" s="15" customFormat="1">
      <c r="A554" s="15"/>
      <c r="B554" s="256"/>
      <c r="C554" s="257"/>
      <c r="D554" s="235" t="s">
        <v>155</v>
      </c>
      <c r="E554" s="258" t="s">
        <v>19</v>
      </c>
      <c r="F554" s="259" t="s">
        <v>486</v>
      </c>
      <c r="G554" s="257"/>
      <c r="H554" s="258" t="s">
        <v>19</v>
      </c>
      <c r="I554" s="260"/>
      <c r="J554" s="257"/>
      <c r="K554" s="257"/>
      <c r="L554" s="261"/>
      <c r="M554" s="262"/>
      <c r="N554" s="263"/>
      <c r="O554" s="263"/>
      <c r="P554" s="263"/>
      <c r="Q554" s="263"/>
      <c r="R554" s="263"/>
      <c r="S554" s="263"/>
      <c r="T554" s="264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5" t="s">
        <v>155</v>
      </c>
      <c r="AU554" s="265" t="s">
        <v>142</v>
      </c>
      <c r="AV554" s="15" t="s">
        <v>83</v>
      </c>
      <c r="AW554" s="15" t="s">
        <v>35</v>
      </c>
      <c r="AX554" s="15" t="s">
        <v>75</v>
      </c>
      <c r="AY554" s="265" t="s">
        <v>141</v>
      </c>
    </row>
    <row r="555" s="13" customFormat="1">
      <c r="A555" s="13"/>
      <c r="B555" s="233"/>
      <c r="C555" s="234"/>
      <c r="D555" s="235" t="s">
        <v>155</v>
      </c>
      <c r="E555" s="236" t="s">
        <v>19</v>
      </c>
      <c r="F555" s="237" t="s">
        <v>487</v>
      </c>
      <c r="G555" s="234"/>
      <c r="H555" s="238">
        <v>80.760000000000005</v>
      </c>
      <c r="I555" s="239"/>
      <c r="J555" s="234"/>
      <c r="K555" s="234"/>
      <c r="L555" s="240"/>
      <c r="M555" s="241"/>
      <c r="N555" s="242"/>
      <c r="O555" s="242"/>
      <c r="P555" s="242"/>
      <c r="Q555" s="242"/>
      <c r="R555" s="242"/>
      <c r="S555" s="242"/>
      <c r="T555" s="24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4" t="s">
        <v>155</v>
      </c>
      <c r="AU555" s="244" t="s">
        <v>142</v>
      </c>
      <c r="AV555" s="13" t="s">
        <v>94</v>
      </c>
      <c r="AW555" s="13" t="s">
        <v>35</v>
      </c>
      <c r="AX555" s="13" t="s">
        <v>75</v>
      </c>
      <c r="AY555" s="244" t="s">
        <v>141</v>
      </c>
    </row>
    <row r="556" s="15" customFormat="1">
      <c r="A556" s="15"/>
      <c r="B556" s="256"/>
      <c r="C556" s="257"/>
      <c r="D556" s="235" t="s">
        <v>155</v>
      </c>
      <c r="E556" s="258" t="s">
        <v>19</v>
      </c>
      <c r="F556" s="259" t="s">
        <v>488</v>
      </c>
      <c r="G556" s="257"/>
      <c r="H556" s="258" t="s">
        <v>19</v>
      </c>
      <c r="I556" s="260"/>
      <c r="J556" s="257"/>
      <c r="K556" s="257"/>
      <c r="L556" s="261"/>
      <c r="M556" s="262"/>
      <c r="N556" s="263"/>
      <c r="O556" s="263"/>
      <c r="P556" s="263"/>
      <c r="Q556" s="263"/>
      <c r="R556" s="263"/>
      <c r="S556" s="263"/>
      <c r="T556" s="264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5" t="s">
        <v>155</v>
      </c>
      <c r="AU556" s="265" t="s">
        <v>142</v>
      </c>
      <c r="AV556" s="15" t="s">
        <v>83</v>
      </c>
      <c r="AW556" s="15" t="s">
        <v>35</v>
      </c>
      <c r="AX556" s="15" t="s">
        <v>75</v>
      </c>
      <c r="AY556" s="265" t="s">
        <v>141</v>
      </c>
    </row>
    <row r="557" s="13" customFormat="1">
      <c r="A557" s="13"/>
      <c r="B557" s="233"/>
      <c r="C557" s="234"/>
      <c r="D557" s="235" t="s">
        <v>155</v>
      </c>
      <c r="E557" s="236" t="s">
        <v>19</v>
      </c>
      <c r="F557" s="237" t="s">
        <v>489</v>
      </c>
      <c r="G557" s="234"/>
      <c r="H557" s="238">
        <v>80.939999999999998</v>
      </c>
      <c r="I557" s="239"/>
      <c r="J557" s="234"/>
      <c r="K557" s="234"/>
      <c r="L557" s="240"/>
      <c r="M557" s="241"/>
      <c r="N557" s="242"/>
      <c r="O557" s="242"/>
      <c r="P557" s="242"/>
      <c r="Q557" s="242"/>
      <c r="R557" s="242"/>
      <c r="S557" s="242"/>
      <c r="T557" s="24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4" t="s">
        <v>155</v>
      </c>
      <c r="AU557" s="244" t="s">
        <v>142</v>
      </c>
      <c r="AV557" s="13" t="s">
        <v>94</v>
      </c>
      <c r="AW557" s="13" t="s">
        <v>35</v>
      </c>
      <c r="AX557" s="13" t="s">
        <v>75</v>
      </c>
      <c r="AY557" s="244" t="s">
        <v>141</v>
      </c>
    </row>
    <row r="558" s="14" customFormat="1">
      <c r="A558" s="14"/>
      <c r="B558" s="245"/>
      <c r="C558" s="246"/>
      <c r="D558" s="235" t="s">
        <v>155</v>
      </c>
      <c r="E558" s="247" t="s">
        <v>19</v>
      </c>
      <c r="F558" s="248" t="s">
        <v>157</v>
      </c>
      <c r="G558" s="246"/>
      <c r="H558" s="249">
        <v>161.69999999999999</v>
      </c>
      <c r="I558" s="250"/>
      <c r="J558" s="246"/>
      <c r="K558" s="246"/>
      <c r="L558" s="251"/>
      <c r="M558" s="252"/>
      <c r="N558" s="253"/>
      <c r="O558" s="253"/>
      <c r="P558" s="253"/>
      <c r="Q558" s="253"/>
      <c r="R558" s="253"/>
      <c r="S558" s="253"/>
      <c r="T558" s="25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5" t="s">
        <v>155</v>
      </c>
      <c r="AU558" s="255" t="s">
        <v>142</v>
      </c>
      <c r="AV558" s="14" t="s">
        <v>151</v>
      </c>
      <c r="AW558" s="14" t="s">
        <v>35</v>
      </c>
      <c r="AX558" s="14" t="s">
        <v>83</v>
      </c>
      <c r="AY558" s="255" t="s">
        <v>141</v>
      </c>
    </row>
    <row r="559" s="2" customFormat="1" ht="24.15" customHeight="1">
      <c r="A559" s="41"/>
      <c r="B559" s="42"/>
      <c r="C559" s="215" t="s">
        <v>490</v>
      </c>
      <c r="D559" s="215" t="s">
        <v>146</v>
      </c>
      <c r="E559" s="216" t="s">
        <v>491</v>
      </c>
      <c r="F559" s="217" t="s">
        <v>492</v>
      </c>
      <c r="G559" s="218" t="s">
        <v>259</v>
      </c>
      <c r="H559" s="219">
        <v>255.05000000000001</v>
      </c>
      <c r="I559" s="220"/>
      <c r="J559" s="221">
        <f>ROUND(I559*H559,2)</f>
        <v>0</v>
      </c>
      <c r="K559" s="217" t="s">
        <v>150</v>
      </c>
      <c r="L559" s="47"/>
      <c r="M559" s="222" t="s">
        <v>19</v>
      </c>
      <c r="N559" s="223" t="s">
        <v>47</v>
      </c>
      <c r="O559" s="87"/>
      <c r="P559" s="224">
        <f>O559*H559</f>
        <v>0</v>
      </c>
      <c r="Q559" s="224">
        <v>0</v>
      </c>
      <c r="R559" s="224">
        <f>Q559*H559</f>
        <v>0</v>
      </c>
      <c r="S559" s="224">
        <v>0.01721</v>
      </c>
      <c r="T559" s="225">
        <f>S559*H559</f>
        <v>4.3894105000000003</v>
      </c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R559" s="226" t="s">
        <v>260</v>
      </c>
      <c r="AT559" s="226" t="s">
        <v>146</v>
      </c>
      <c r="AU559" s="226" t="s">
        <v>142</v>
      </c>
      <c r="AY559" s="20" t="s">
        <v>141</v>
      </c>
      <c r="BE559" s="227">
        <f>IF(N559="základní",J559,0)</f>
        <v>0</v>
      </c>
      <c r="BF559" s="227">
        <f>IF(N559="snížená",J559,0)</f>
        <v>0</v>
      </c>
      <c r="BG559" s="227">
        <f>IF(N559="zákl. přenesená",J559,0)</f>
        <v>0</v>
      </c>
      <c r="BH559" s="227">
        <f>IF(N559="sníž. přenesená",J559,0)</f>
        <v>0</v>
      </c>
      <c r="BI559" s="227">
        <f>IF(N559="nulová",J559,0)</f>
        <v>0</v>
      </c>
      <c r="BJ559" s="20" t="s">
        <v>94</v>
      </c>
      <c r="BK559" s="227">
        <f>ROUND(I559*H559,2)</f>
        <v>0</v>
      </c>
      <c r="BL559" s="20" t="s">
        <v>260</v>
      </c>
      <c r="BM559" s="226" t="s">
        <v>493</v>
      </c>
    </row>
    <row r="560" s="2" customFormat="1">
      <c r="A560" s="41"/>
      <c r="B560" s="42"/>
      <c r="C560" s="43"/>
      <c r="D560" s="228" t="s">
        <v>153</v>
      </c>
      <c r="E560" s="43"/>
      <c r="F560" s="229" t="s">
        <v>494</v>
      </c>
      <c r="G560" s="43"/>
      <c r="H560" s="43"/>
      <c r="I560" s="230"/>
      <c r="J560" s="43"/>
      <c r="K560" s="43"/>
      <c r="L560" s="47"/>
      <c r="M560" s="231"/>
      <c r="N560" s="232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153</v>
      </c>
      <c r="AU560" s="20" t="s">
        <v>142</v>
      </c>
    </row>
    <row r="561" s="15" customFormat="1">
      <c r="A561" s="15"/>
      <c r="B561" s="256"/>
      <c r="C561" s="257"/>
      <c r="D561" s="235" t="s">
        <v>155</v>
      </c>
      <c r="E561" s="258" t="s">
        <v>19</v>
      </c>
      <c r="F561" s="259" t="s">
        <v>495</v>
      </c>
      <c r="G561" s="257"/>
      <c r="H561" s="258" t="s">
        <v>19</v>
      </c>
      <c r="I561" s="260"/>
      <c r="J561" s="257"/>
      <c r="K561" s="257"/>
      <c r="L561" s="261"/>
      <c r="M561" s="262"/>
      <c r="N561" s="263"/>
      <c r="O561" s="263"/>
      <c r="P561" s="263"/>
      <c r="Q561" s="263"/>
      <c r="R561" s="263"/>
      <c r="S561" s="263"/>
      <c r="T561" s="264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5" t="s">
        <v>155</v>
      </c>
      <c r="AU561" s="265" t="s">
        <v>142</v>
      </c>
      <c r="AV561" s="15" t="s">
        <v>83</v>
      </c>
      <c r="AW561" s="15" t="s">
        <v>35</v>
      </c>
      <c r="AX561" s="15" t="s">
        <v>75</v>
      </c>
      <c r="AY561" s="265" t="s">
        <v>141</v>
      </c>
    </row>
    <row r="562" s="13" customFormat="1">
      <c r="A562" s="13"/>
      <c r="B562" s="233"/>
      <c r="C562" s="234"/>
      <c r="D562" s="235" t="s">
        <v>155</v>
      </c>
      <c r="E562" s="236" t="s">
        <v>19</v>
      </c>
      <c r="F562" s="237" t="s">
        <v>496</v>
      </c>
      <c r="G562" s="234"/>
      <c r="H562" s="238">
        <v>93.349999999999994</v>
      </c>
      <c r="I562" s="239"/>
      <c r="J562" s="234"/>
      <c r="K562" s="234"/>
      <c r="L562" s="240"/>
      <c r="M562" s="241"/>
      <c r="N562" s="242"/>
      <c r="O562" s="242"/>
      <c r="P562" s="242"/>
      <c r="Q562" s="242"/>
      <c r="R562" s="242"/>
      <c r="S562" s="242"/>
      <c r="T562" s="24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4" t="s">
        <v>155</v>
      </c>
      <c r="AU562" s="244" t="s">
        <v>142</v>
      </c>
      <c r="AV562" s="13" t="s">
        <v>94</v>
      </c>
      <c r="AW562" s="13" t="s">
        <v>35</v>
      </c>
      <c r="AX562" s="13" t="s">
        <v>75</v>
      </c>
      <c r="AY562" s="244" t="s">
        <v>141</v>
      </c>
    </row>
    <row r="563" s="15" customFormat="1">
      <c r="A563" s="15"/>
      <c r="B563" s="256"/>
      <c r="C563" s="257"/>
      <c r="D563" s="235" t="s">
        <v>155</v>
      </c>
      <c r="E563" s="258" t="s">
        <v>19</v>
      </c>
      <c r="F563" s="259" t="s">
        <v>486</v>
      </c>
      <c r="G563" s="257"/>
      <c r="H563" s="258" t="s">
        <v>19</v>
      </c>
      <c r="I563" s="260"/>
      <c r="J563" s="257"/>
      <c r="K563" s="257"/>
      <c r="L563" s="261"/>
      <c r="M563" s="262"/>
      <c r="N563" s="263"/>
      <c r="O563" s="263"/>
      <c r="P563" s="263"/>
      <c r="Q563" s="263"/>
      <c r="R563" s="263"/>
      <c r="S563" s="263"/>
      <c r="T563" s="264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5" t="s">
        <v>155</v>
      </c>
      <c r="AU563" s="265" t="s">
        <v>142</v>
      </c>
      <c r="AV563" s="15" t="s">
        <v>83</v>
      </c>
      <c r="AW563" s="15" t="s">
        <v>35</v>
      </c>
      <c r="AX563" s="15" t="s">
        <v>75</v>
      </c>
      <c r="AY563" s="265" t="s">
        <v>141</v>
      </c>
    </row>
    <row r="564" s="13" customFormat="1">
      <c r="A564" s="13"/>
      <c r="B564" s="233"/>
      <c r="C564" s="234"/>
      <c r="D564" s="235" t="s">
        <v>155</v>
      </c>
      <c r="E564" s="236" t="s">
        <v>19</v>
      </c>
      <c r="F564" s="237" t="s">
        <v>487</v>
      </c>
      <c r="G564" s="234"/>
      <c r="H564" s="238">
        <v>80.760000000000005</v>
      </c>
      <c r="I564" s="239"/>
      <c r="J564" s="234"/>
      <c r="K564" s="234"/>
      <c r="L564" s="240"/>
      <c r="M564" s="241"/>
      <c r="N564" s="242"/>
      <c r="O564" s="242"/>
      <c r="P564" s="242"/>
      <c r="Q564" s="242"/>
      <c r="R564" s="242"/>
      <c r="S564" s="242"/>
      <c r="T564" s="24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4" t="s">
        <v>155</v>
      </c>
      <c r="AU564" s="244" t="s">
        <v>142</v>
      </c>
      <c r="AV564" s="13" t="s">
        <v>94</v>
      </c>
      <c r="AW564" s="13" t="s">
        <v>35</v>
      </c>
      <c r="AX564" s="13" t="s">
        <v>75</v>
      </c>
      <c r="AY564" s="244" t="s">
        <v>141</v>
      </c>
    </row>
    <row r="565" s="15" customFormat="1">
      <c r="A565" s="15"/>
      <c r="B565" s="256"/>
      <c r="C565" s="257"/>
      <c r="D565" s="235" t="s">
        <v>155</v>
      </c>
      <c r="E565" s="258" t="s">
        <v>19</v>
      </c>
      <c r="F565" s="259" t="s">
        <v>488</v>
      </c>
      <c r="G565" s="257"/>
      <c r="H565" s="258" t="s">
        <v>19</v>
      </c>
      <c r="I565" s="260"/>
      <c r="J565" s="257"/>
      <c r="K565" s="257"/>
      <c r="L565" s="261"/>
      <c r="M565" s="262"/>
      <c r="N565" s="263"/>
      <c r="O565" s="263"/>
      <c r="P565" s="263"/>
      <c r="Q565" s="263"/>
      <c r="R565" s="263"/>
      <c r="S565" s="263"/>
      <c r="T565" s="264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T565" s="265" t="s">
        <v>155</v>
      </c>
      <c r="AU565" s="265" t="s">
        <v>142</v>
      </c>
      <c r="AV565" s="15" t="s">
        <v>83</v>
      </c>
      <c r="AW565" s="15" t="s">
        <v>35</v>
      </c>
      <c r="AX565" s="15" t="s">
        <v>75</v>
      </c>
      <c r="AY565" s="265" t="s">
        <v>141</v>
      </c>
    </row>
    <row r="566" s="13" customFormat="1">
      <c r="A566" s="13"/>
      <c r="B566" s="233"/>
      <c r="C566" s="234"/>
      <c r="D566" s="235" t="s">
        <v>155</v>
      </c>
      <c r="E566" s="236" t="s">
        <v>19</v>
      </c>
      <c r="F566" s="237" t="s">
        <v>489</v>
      </c>
      <c r="G566" s="234"/>
      <c r="H566" s="238">
        <v>80.939999999999998</v>
      </c>
      <c r="I566" s="239"/>
      <c r="J566" s="234"/>
      <c r="K566" s="234"/>
      <c r="L566" s="240"/>
      <c r="M566" s="241"/>
      <c r="N566" s="242"/>
      <c r="O566" s="242"/>
      <c r="P566" s="242"/>
      <c r="Q566" s="242"/>
      <c r="R566" s="242"/>
      <c r="S566" s="242"/>
      <c r="T566" s="24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4" t="s">
        <v>155</v>
      </c>
      <c r="AU566" s="244" t="s">
        <v>142</v>
      </c>
      <c r="AV566" s="13" t="s">
        <v>94</v>
      </c>
      <c r="AW566" s="13" t="s">
        <v>35</v>
      </c>
      <c r="AX566" s="13" t="s">
        <v>75</v>
      </c>
      <c r="AY566" s="244" t="s">
        <v>141</v>
      </c>
    </row>
    <row r="567" s="14" customFormat="1">
      <c r="A567" s="14"/>
      <c r="B567" s="245"/>
      <c r="C567" s="246"/>
      <c r="D567" s="235" t="s">
        <v>155</v>
      </c>
      <c r="E567" s="247" t="s">
        <v>19</v>
      </c>
      <c r="F567" s="248" t="s">
        <v>157</v>
      </c>
      <c r="G567" s="246"/>
      <c r="H567" s="249">
        <v>255.05000000000001</v>
      </c>
      <c r="I567" s="250"/>
      <c r="J567" s="246"/>
      <c r="K567" s="246"/>
      <c r="L567" s="251"/>
      <c r="M567" s="252"/>
      <c r="N567" s="253"/>
      <c r="O567" s="253"/>
      <c r="P567" s="253"/>
      <c r="Q567" s="253"/>
      <c r="R567" s="253"/>
      <c r="S567" s="253"/>
      <c r="T567" s="25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5" t="s">
        <v>155</v>
      </c>
      <c r="AU567" s="255" t="s">
        <v>142</v>
      </c>
      <c r="AV567" s="14" t="s">
        <v>151</v>
      </c>
      <c r="AW567" s="14" t="s">
        <v>35</v>
      </c>
      <c r="AX567" s="14" t="s">
        <v>83</v>
      </c>
      <c r="AY567" s="255" t="s">
        <v>141</v>
      </c>
    </row>
    <row r="568" s="12" customFormat="1" ht="20.88" customHeight="1">
      <c r="A568" s="12"/>
      <c r="B568" s="199"/>
      <c r="C568" s="200"/>
      <c r="D568" s="201" t="s">
        <v>74</v>
      </c>
      <c r="E568" s="213" t="s">
        <v>497</v>
      </c>
      <c r="F568" s="213" t="s">
        <v>498</v>
      </c>
      <c r="G568" s="200"/>
      <c r="H568" s="200"/>
      <c r="I568" s="203"/>
      <c r="J568" s="214">
        <f>BK568</f>
        <v>0</v>
      </c>
      <c r="K568" s="200"/>
      <c r="L568" s="205"/>
      <c r="M568" s="206"/>
      <c r="N568" s="207"/>
      <c r="O568" s="207"/>
      <c r="P568" s="208">
        <f>SUM(P569:P597)</f>
        <v>0</v>
      </c>
      <c r="Q568" s="207"/>
      <c r="R568" s="208">
        <f>SUM(R569:R597)</f>
        <v>0</v>
      </c>
      <c r="S568" s="207"/>
      <c r="T568" s="209">
        <f>SUM(T569:T597)</f>
        <v>32.569204999999997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210" t="s">
        <v>83</v>
      </c>
      <c r="AT568" s="211" t="s">
        <v>74</v>
      </c>
      <c r="AU568" s="211" t="s">
        <v>94</v>
      </c>
      <c r="AY568" s="210" t="s">
        <v>141</v>
      </c>
      <c r="BK568" s="212">
        <f>SUM(BK569:BK597)</f>
        <v>0</v>
      </c>
    </row>
    <row r="569" s="2" customFormat="1" ht="16.5" customHeight="1">
      <c r="A569" s="41"/>
      <c r="B569" s="42"/>
      <c r="C569" s="215" t="s">
        <v>499</v>
      </c>
      <c r="D569" s="215" t="s">
        <v>146</v>
      </c>
      <c r="E569" s="216" t="s">
        <v>500</v>
      </c>
      <c r="F569" s="217" t="s">
        <v>501</v>
      </c>
      <c r="G569" s="218" t="s">
        <v>169</v>
      </c>
      <c r="H569" s="219">
        <v>9.5</v>
      </c>
      <c r="I569" s="220"/>
      <c r="J569" s="221">
        <f>ROUND(I569*H569,2)</f>
        <v>0</v>
      </c>
      <c r="K569" s="217" t="s">
        <v>150</v>
      </c>
      <c r="L569" s="47"/>
      <c r="M569" s="222" t="s">
        <v>19</v>
      </c>
      <c r="N569" s="223" t="s">
        <v>47</v>
      </c>
      <c r="O569" s="87"/>
      <c r="P569" s="224">
        <f>O569*H569</f>
        <v>0</v>
      </c>
      <c r="Q569" s="224">
        <v>0</v>
      </c>
      <c r="R569" s="224">
        <f>Q569*H569</f>
        <v>0</v>
      </c>
      <c r="S569" s="224">
        <v>0.070000000000000007</v>
      </c>
      <c r="T569" s="225">
        <f>S569*H569</f>
        <v>0.66500000000000004</v>
      </c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R569" s="226" t="s">
        <v>151</v>
      </c>
      <c r="AT569" s="226" t="s">
        <v>146</v>
      </c>
      <c r="AU569" s="226" t="s">
        <v>142</v>
      </c>
      <c r="AY569" s="20" t="s">
        <v>141</v>
      </c>
      <c r="BE569" s="227">
        <f>IF(N569="základní",J569,0)</f>
        <v>0</v>
      </c>
      <c r="BF569" s="227">
        <f>IF(N569="snížená",J569,0)</f>
        <v>0</v>
      </c>
      <c r="BG569" s="227">
        <f>IF(N569="zákl. přenesená",J569,0)</f>
        <v>0</v>
      </c>
      <c r="BH569" s="227">
        <f>IF(N569="sníž. přenesená",J569,0)</f>
        <v>0</v>
      </c>
      <c r="BI569" s="227">
        <f>IF(N569="nulová",J569,0)</f>
        <v>0</v>
      </c>
      <c r="BJ569" s="20" t="s">
        <v>94</v>
      </c>
      <c r="BK569" s="227">
        <f>ROUND(I569*H569,2)</f>
        <v>0</v>
      </c>
      <c r="BL569" s="20" t="s">
        <v>151</v>
      </c>
      <c r="BM569" s="226" t="s">
        <v>502</v>
      </c>
    </row>
    <row r="570" s="2" customFormat="1">
      <c r="A570" s="41"/>
      <c r="B570" s="42"/>
      <c r="C570" s="43"/>
      <c r="D570" s="228" t="s">
        <v>153</v>
      </c>
      <c r="E570" s="43"/>
      <c r="F570" s="229" t="s">
        <v>503</v>
      </c>
      <c r="G570" s="43"/>
      <c r="H570" s="43"/>
      <c r="I570" s="230"/>
      <c r="J570" s="43"/>
      <c r="K570" s="43"/>
      <c r="L570" s="47"/>
      <c r="M570" s="231"/>
      <c r="N570" s="232"/>
      <c r="O570" s="87"/>
      <c r="P570" s="87"/>
      <c r="Q570" s="87"/>
      <c r="R570" s="87"/>
      <c r="S570" s="87"/>
      <c r="T570" s="88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T570" s="20" t="s">
        <v>153</v>
      </c>
      <c r="AU570" s="20" t="s">
        <v>142</v>
      </c>
    </row>
    <row r="571" s="15" customFormat="1">
      <c r="A571" s="15"/>
      <c r="B571" s="256"/>
      <c r="C571" s="257"/>
      <c r="D571" s="235" t="s">
        <v>155</v>
      </c>
      <c r="E571" s="258" t="s">
        <v>19</v>
      </c>
      <c r="F571" s="259" t="s">
        <v>504</v>
      </c>
      <c r="G571" s="257"/>
      <c r="H571" s="258" t="s">
        <v>19</v>
      </c>
      <c r="I571" s="260"/>
      <c r="J571" s="257"/>
      <c r="K571" s="257"/>
      <c r="L571" s="261"/>
      <c r="M571" s="262"/>
      <c r="N571" s="263"/>
      <c r="O571" s="263"/>
      <c r="P571" s="263"/>
      <c r="Q571" s="263"/>
      <c r="R571" s="263"/>
      <c r="S571" s="263"/>
      <c r="T571" s="264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5" t="s">
        <v>155</v>
      </c>
      <c r="AU571" s="265" t="s">
        <v>142</v>
      </c>
      <c r="AV571" s="15" t="s">
        <v>83</v>
      </c>
      <c r="AW571" s="15" t="s">
        <v>35</v>
      </c>
      <c r="AX571" s="15" t="s">
        <v>75</v>
      </c>
      <c r="AY571" s="265" t="s">
        <v>141</v>
      </c>
    </row>
    <row r="572" s="13" customFormat="1">
      <c r="A572" s="13"/>
      <c r="B572" s="233"/>
      <c r="C572" s="234"/>
      <c r="D572" s="235" t="s">
        <v>155</v>
      </c>
      <c r="E572" s="236" t="s">
        <v>19</v>
      </c>
      <c r="F572" s="237" t="s">
        <v>505</v>
      </c>
      <c r="G572" s="234"/>
      <c r="H572" s="238">
        <v>9.5</v>
      </c>
      <c r="I572" s="239"/>
      <c r="J572" s="234"/>
      <c r="K572" s="234"/>
      <c r="L572" s="240"/>
      <c r="M572" s="241"/>
      <c r="N572" s="242"/>
      <c r="O572" s="242"/>
      <c r="P572" s="242"/>
      <c r="Q572" s="242"/>
      <c r="R572" s="242"/>
      <c r="S572" s="242"/>
      <c r="T572" s="24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4" t="s">
        <v>155</v>
      </c>
      <c r="AU572" s="244" t="s">
        <v>142</v>
      </c>
      <c r="AV572" s="13" t="s">
        <v>94</v>
      </c>
      <c r="AW572" s="13" t="s">
        <v>35</v>
      </c>
      <c r="AX572" s="13" t="s">
        <v>75</v>
      </c>
      <c r="AY572" s="244" t="s">
        <v>141</v>
      </c>
    </row>
    <row r="573" s="14" customFormat="1">
      <c r="A573" s="14"/>
      <c r="B573" s="245"/>
      <c r="C573" s="246"/>
      <c r="D573" s="235" t="s">
        <v>155</v>
      </c>
      <c r="E573" s="247" t="s">
        <v>19</v>
      </c>
      <c r="F573" s="248" t="s">
        <v>157</v>
      </c>
      <c r="G573" s="246"/>
      <c r="H573" s="249">
        <v>9.5</v>
      </c>
      <c r="I573" s="250"/>
      <c r="J573" s="246"/>
      <c r="K573" s="246"/>
      <c r="L573" s="251"/>
      <c r="M573" s="252"/>
      <c r="N573" s="253"/>
      <c r="O573" s="253"/>
      <c r="P573" s="253"/>
      <c r="Q573" s="253"/>
      <c r="R573" s="253"/>
      <c r="S573" s="253"/>
      <c r="T573" s="25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5" t="s">
        <v>155</v>
      </c>
      <c r="AU573" s="255" t="s">
        <v>142</v>
      </c>
      <c r="AV573" s="14" t="s">
        <v>151</v>
      </c>
      <c r="AW573" s="14" t="s">
        <v>35</v>
      </c>
      <c r="AX573" s="14" t="s">
        <v>83</v>
      </c>
      <c r="AY573" s="255" t="s">
        <v>141</v>
      </c>
    </row>
    <row r="574" s="2" customFormat="1" ht="24.15" customHeight="1">
      <c r="A574" s="41"/>
      <c r="B574" s="42"/>
      <c r="C574" s="215" t="s">
        <v>506</v>
      </c>
      <c r="D574" s="215" t="s">
        <v>146</v>
      </c>
      <c r="E574" s="216" t="s">
        <v>507</v>
      </c>
      <c r="F574" s="217" t="s">
        <v>508</v>
      </c>
      <c r="G574" s="218" t="s">
        <v>259</v>
      </c>
      <c r="H574" s="219">
        <v>632.78099999999995</v>
      </c>
      <c r="I574" s="220"/>
      <c r="J574" s="221">
        <f>ROUND(I574*H574,2)</f>
        <v>0</v>
      </c>
      <c r="K574" s="217" t="s">
        <v>150</v>
      </c>
      <c r="L574" s="47"/>
      <c r="M574" s="222" t="s">
        <v>19</v>
      </c>
      <c r="N574" s="223" t="s">
        <v>47</v>
      </c>
      <c r="O574" s="87"/>
      <c r="P574" s="224">
        <f>O574*H574</f>
        <v>0</v>
      </c>
      <c r="Q574" s="224">
        <v>0</v>
      </c>
      <c r="R574" s="224">
        <f>Q574*H574</f>
        <v>0</v>
      </c>
      <c r="S574" s="224">
        <v>0.050000000000000003</v>
      </c>
      <c r="T574" s="225">
        <f>S574*H574</f>
        <v>31.639049999999997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26" t="s">
        <v>151</v>
      </c>
      <c r="AT574" s="226" t="s">
        <v>146</v>
      </c>
      <c r="AU574" s="226" t="s">
        <v>142</v>
      </c>
      <c r="AY574" s="20" t="s">
        <v>141</v>
      </c>
      <c r="BE574" s="227">
        <f>IF(N574="základní",J574,0)</f>
        <v>0</v>
      </c>
      <c r="BF574" s="227">
        <f>IF(N574="snížená",J574,0)</f>
        <v>0</v>
      </c>
      <c r="BG574" s="227">
        <f>IF(N574="zákl. přenesená",J574,0)</f>
        <v>0</v>
      </c>
      <c r="BH574" s="227">
        <f>IF(N574="sníž. přenesená",J574,0)</f>
        <v>0</v>
      </c>
      <c r="BI574" s="227">
        <f>IF(N574="nulová",J574,0)</f>
        <v>0</v>
      </c>
      <c r="BJ574" s="20" t="s">
        <v>94</v>
      </c>
      <c r="BK574" s="227">
        <f>ROUND(I574*H574,2)</f>
        <v>0</v>
      </c>
      <c r="BL574" s="20" t="s">
        <v>151</v>
      </c>
      <c r="BM574" s="226" t="s">
        <v>509</v>
      </c>
    </row>
    <row r="575" s="2" customFormat="1">
      <c r="A575" s="41"/>
      <c r="B575" s="42"/>
      <c r="C575" s="43"/>
      <c r="D575" s="228" t="s">
        <v>153</v>
      </c>
      <c r="E575" s="43"/>
      <c r="F575" s="229" t="s">
        <v>510</v>
      </c>
      <c r="G575" s="43"/>
      <c r="H575" s="43"/>
      <c r="I575" s="230"/>
      <c r="J575" s="43"/>
      <c r="K575" s="43"/>
      <c r="L575" s="47"/>
      <c r="M575" s="231"/>
      <c r="N575" s="232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153</v>
      </c>
      <c r="AU575" s="20" t="s">
        <v>142</v>
      </c>
    </row>
    <row r="576" s="2" customFormat="1" ht="16.5" customHeight="1">
      <c r="A576" s="41"/>
      <c r="B576" s="42"/>
      <c r="C576" s="215" t="s">
        <v>511</v>
      </c>
      <c r="D576" s="215" t="s">
        <v>146</v>
      </c>
      <c r="E576" s="216" t="s">
        <v>512</v>
      </c>
      <c r="F576" s="217" t="s">
        <v>513</v>
      </c>
      <c r="G576" s="218" t="s">
        <v>387</v>
      </c>
      <c r="H576" s="219">
        <v>1</v>
      </c>
      <c r="I576" s="220"/>
      <c r="J576" s="221">
        <f>ROUND(I576*H576,2)</f>
        <v>0</v>
      </c>
      <c r="K576" s="217" t="s">
        <v>150</v>
      </c>
      <c r="L576" s="47"/>
      <c r="M576" s="222" t="s">
        <v>19</v>
      </c>
      <c r="N576" s="223" t="s">
        <v>47</v>
      </c>
      <c r="O576" s="87"/>
      <c r="P576" s="224">
        <f>O576*H576</f>
        <v>0</v>
      </c>
      <c r="Q576" s="224">
        <v>0</v>
      </c>
      <c r="R576" s="224">
        <f>Q576*H576</f>
        <v>0</v>
      </c>
      <c r="S576" s="224">
        <v>0</v>
      </c>
      <c r="T576" s="225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26" t="s">
        <v>260</v>
      </c>
      <c r="AT576" s="226" t="s">
        <v>146</v>
      </c>
      <c r="AU576" s="226" t="s">
        <v>142</v>
      </c>
      <c r="AY576" s="20" t="s">
        <v>141</v>
      </c>
      <c r="BE576" s="227">
        <f>IF(N576="základní",J576,0)</f>
        <v>0</v>
      </c>
      <c r="BF576" s="227">
        <f>IF(N576="snížená",J576,0)</f>
        <v>0</v>
      </c>
      <c r="BG576" s="227">
        <f>IF(N576="zákl. přenesená",J576,0)</f>
        <v>0</v>
      </c>
      <c r="BH576" s="227">
        <f>IF(N576="sníž. přenesená",J576,0)</f>
        <v>0</v>
      </c>
      <c r="BI576" s="227">
        <f>IF(N576="nulová",J576,0)</f>
        <v>0</v>
      </c>
      <c r="BJ576" s="20" t="s">
        <v>94</v>
      </c>
      <c r="BK576" s="227">
        <f>ROUND(I576*H576,2)</f>
        <v>0</v>
      </c>
      <c r="BL576" s="20" t="s">
        <v>260</v>
      </c>
      <c r="BM576" s="226" t="s">
        <v>514</v>
      </c>
    </row>
    <row r="577" s="2" customFormat="1">
      <c r="A577" s="41"/>
      <c r="B577" s="42"/>
      <c r="C577" s="43"/>
      <c r="D577" s="228" t="s">
        <v>153</v>
      </c>
      <c r="E577" s="43"/>
      <c r="F577" s="229" t="s">
        <v>515</v>
      </c>
      <c r="G577" s="43"/>
      <c r="H577" s="43"/>
      <c r="I577" s="230"/>
      <c r="J577" s="43"/>
      <c r="K577" s="43"/>
      <c r="L577" s="47"/>
      <c r="M577" s="231"/>
      <c r="N577" s="232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20" t="s">
        <v>153</v>
      </c>
      <c r="AU577" s="20" t="s">
        <v>142</v>
      </c>
    </row>
    <row r="578" s="2" customFormat="1" ht="21.75" customHeight="1">
      <c r="A578" s="41"/>
      <c r="B578" s="42"/>
      <c r="C578" s="215" t="s">
        <v>516</v>
      </c>
      <c r="D578" s="215" t="s">
        <v>146</v>
      </c>
      <c r="E578" s="216" t="s">
        <v>517</v>
      </c>
      <c r="F578" s="217" t="s">
        <v>518</v>
      </c>
      <c r="G578" s="218" t="s">
        <v>387</v>
      </c>
      <c r="H578" s="219">
        <v>2</v>
      </c>
      <c r="I578" s="220"/>
      <c r="J578" s="221">
        <f>ROUND(I578*H578,2)</f>
        <v>0</v>
      </c>
      <c r="K578" s="217" t="s">
        <v>150</v>
      </c>
      <c r="L578" s="47"/>
      <c r="M578" s="222" t="s">
        <v>19</v>
      </c>
      <c r="N578" s="223" t="s">
        <v>47</v>
      </c>
      <c r="O578" s="87"/>
      <c r="P578" s="224">
        <f>O578*H578</f>
        <v>0</v>
      </c>
      <c r="Q578" s="224">
        <v>0</v>
      </c>
      <c r="R578" s="224">
        <f>Q578*H578</f>
        <v>0</v>
      </c>
      <c r="S578" s="224">
        <v>0</v>
      </c>
      <c r="T578" s="225">
        <f>S578*H578</f>
        <v>0</v>
      </c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R578" s="226" t="s">
        <v>260</v>
      </c>
      <c r="AT578" s="226" t="s">
        <v>146</v>
      </c>
      <c r="AU578" s="226" t="s">
        <v>142</v>
      </c>
      <c r="AY578" s="20" t="s">
        <v>141</v>
      </c>
      <c r="BE578" s="227">
        <f>IF(N578="základní",J578,0)</f>
        <v>0</v>
      </c>
      <c r="BF578" s="227">
        <f>IF(N578="snížená",J578,0)</f>
        <v>0</v>
      </c>
      <c r="BG578" s="227">
        <f>IF(N578="zákl. přenesená",J578,0)</f>
        <v>0</v>
      </c>
      <c r="BH578" s="227">
        <f>IF(N578="sníž. přenesená",J578,0)</f>
        <v>0</v>
      </c>
      <c r="BI578" s="227">
        <f>IF(N578="nulová",J578,0)</f>
        <v>0</v>
      </c>
      <c r="BJ578" s="20" t="s">
        <v>94</v>
      </c>
      <c r="BK578" s="227">
        <f>ROUND(I578*H578,2)</f>
        <v>0</v>
      </c>
      <c r="BL578" s="20" t="s">
        <v>260</v>
      </c>
      <c r="BM578" s="226" t="s">
        <v>519</v>
      </c>
    </row>
    <row r="579" s="2" customFormat="1">
      <c r="A579" s="41"/>
      <c r="B579" s="42"/>
      <c r="C579" s="43"/>
      <c r="D579" s="228" t="s">
        <v>153</v>
      </c>
      <c r="E579" s="43"/>
      <c r="F579" s="229" t="s">
        <v>520</v>
      </c>
      <c r="G579" s="43"/>
      <c r="H579" s="43"/>
      <c r="I579" s="230"/>
      <c r="J579" s="43"/>
      <c r="K579" s="43"/>
      <c r="L579" s="47"/>
      <c r="M579" s="231"/>
      <c r="N579" s="232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153</v>
      </c>
      <c r="AU579" s="20" t="s">
        <v>142</v>
      </c>
    </row>
    <row r="580" s="2" customFormat="1" ht="24.15" customHeight="1">
      <c r="A580" s="41"/>
      <c r="B580" s="42"/>
      <c r="C580" s="215" t="s">
        <v>521</v>
      </c>
      <c r="D580" s="215" t="s">
        <v>146</v>
      </c>
      <c r="E580" s="216" t="s">
        <v>522</v>
      </c>
      <c r="F580" s="217" t="s">
        <v>523</v>
      </c>
      <c r="G580" s="218" t="s">
        <v>169</v>
      </c>
      <c r="H580" s="219">
        <v>12.300000000000001</v>
      </c>
      <c r="I580" s="220"/>
      <c r="J580" s="221">
        <f>ROUND(I580*H580,2)</f>
        <v>0</v>
      </c>
      <c r="K580" s="217" t="s">
        <v>150</v>
      </c>
      <c r="L580" s="47"/>
      <c r="M580" s="222" t="s">
        <v>19</v>
      </c>
      <c r="N580" s="223" t="s">
        <v>47</v>
      </c>
      <c r="O580" s="87"/>
      <c r="P580" s="224">
        <f>O580*H580</f>
        <v>0</v>
      </c>
      <c r="Q580" s="224">
        <v>0</v>
      </c>
      <c r="R580" s="224">
        <f>Q580*H580</f>
        <v>0</v>
      </c>
      <c r="S580" s="224">
        <v>0.0066</v>
      </c>
      <c r="T580" s="225">
        <f>S580*H580</f>
        <v>0.081180000000000002</v>
      </c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R580" s="226" t="s">
        <v>260</v>
      </c>
      <c r="AT580" s="226" t="s">
        <v>146</v>
      </c>
      <c r="AU580" s="226" t="s">
        <v>142</v>
      </c>
      <c r="AY580" s="20" t="s">
        <v>141</v>
      </c>
      <c r="BE580" s="227">
        <f>IF(N580="základní",J580,0)</f>
        <v>0</v>
      </c>
      <c r="BF580" s="227">
        <f>IF(N580="snížená",J580,0)</f>
        <v>0</v>
      </c>
      <c r="BG580" s="227">
        <f>IF(N580="zákl. přenesená",J580,0)</f>
        <v>0</v>
      </c>
      <c r="BH580" s="227">
        <f>IF(N580="sníž. přenesená",J580,0)</f>
        <v>0</v>
      </c>
      <c r="BI580" s="227">
        <f>IF(N580="nulová",J580,0)</f>
        <v>0</v>
      </c>
      <c r="BJ580" s="20" t="s">
        <v>94</v>
      </c>
      <c r="BK580" s="227">
        <f>ROUND(I580*H580,2)</f>
        <v>0</v>
      </c>
      <c r="BL580" s="20" t="s">
        <v>260</v>
      </c>
      <c r="BM580" s="226" t="s">
        <v>524</v>
      </c>
    </row>
    <row r="581" s="2" customFormat="1">
      <c r="A581" s="41"/>
      <c r="B581" s="42"/>
      <c r="C581" s="43"/>
      <c r="D581" s="228" t="s">
        <v>153</v>
      </c>
      <c r="E581" s="43"/>
      <c r="F581" s="229" t="s">
        <v>525</v>
      </c>
      <c r="G581" s="43"/>
      <c r="H581" s="43"/>
      <c r="I581" s="230"/>
      <c r="J581" s="43"/>
      <c r="K581" s="43"/>
      <c r="L581" s="47"/>
      <c r="M581" s="231"/>
      <c r="N581" s="232"/>
      <c r="O581" s="87"/>
      <c r="P581" s="87"/>
      <c r="Q581" s="87"/>
      <c r="R581" s="87"/>
      <c r="S581" s="87"/>
      <c r="T581" s="88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T581" s="20" t="s">
        <v>153</v>
      </c>
      <c r="AU581" s="20" t="s">
        <v>142</v>
      </c>
    </row>
    <row r="582" s="15" customFormat="1">
      <c r="A582" s="15"/>
      <c r="B582" s="256"/>
      <c r="C582" s="257"/>
      <c r="D582" s="235" t="s">
        <v>155</v>
      </c>
      <c r="E582" s="258" t="s">
        <v>19</v>
      </c>
      <c r="F582" s="259" t="s">
        <v>526</v>
      </c>
      <c r="G582" s="257"/>
      <c r="H582" s="258" t="s">
        <v>19</v>
      </c>
      <c r="I582" s="260"/>
      <c r="J582" s="257"/>
      <c r="K582" s="257"/>
      <c r="L582" s="261"/>
      <c r="M582" s="262"/>
      <c r="N582" s="263"/>
      <c r="O582" s="263"/>
      <c r="P582" s="263"/>
      <c r="Q582" s="263"/>
      <c r="R582" s="263"/>
      <c r="S582" s="263"/>
      <c r="T582" s="26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5" t="s">
        <v>155</v>
      </c>
      <c r="AU582" s="265" t="s">
        <v>142</v>
      </c>
      <c r="AV582" s="15" t="s">
        <v>83</v>
      </c>
      <c r="AW582" s="15" t="s">
        <v>35</v>
      </c>
      <c r="AX582" s="15" t="s">
        <v>75</v>
      </c>
      <c r="AY582" s="265" t="s">
        <v>141</v>
      </c>
    </row>
    <row r="583" s="15" customFormat="1">
      <c r="A583" s="15"/>
      <c r="B583" s="256"/>
      <c r="C583" s="257"/>
      <c r="D583" s="235" t="s">
        <v>155</v>
      </c>
      <c r="E583" s="258" t="s">
        <v>19</v>
      </c>
      <c r="F583" s="259" t="s">
        <v>527</v>
      </c>
      <c r="G583" s="257"/>
      <c r="H583" s="258" t="s">
        <v>19</v>
      </c>
      <c r="I583" s="260"/>
      <c r="J583" s="257"/>
      <c r="K583" s="257"/>
      <c r="L583" s="261"/>
      <c r="M583" s="262"/>
      <c r="N583" s="263"/>
      <c r="O583" s="263"/>
      <c r="P583" s="263"/>
      <c r="Q583" s="263"/>
      <c r="R583" s="263"/>
      <c r="S583" s="263"/>
      <c r="T583" s="264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5" t="s">
        <v>155</v>
      </c>
      <c r="AU583" s="265" t="s">
        <v>142</v>
      </c>
      <c r="AV583" s="15" t="s">
        <v>83</v>
      </c>
      <c r="AW583" s="15" t="s">
        <v>35</v>
      </c>
      <c r="AX583" s="15" t="s">
        <v>75</v>
      </c>
      <c r="AY583" s="265" t="s">
        <v>141</v>
      </c>
    </row>
    <row r="584" s="13" customFormat="1">
      <c r="A584" s="13"/>
      <c r="B584" s="233"/>
      <c r="C584" s="234"/>
      <c r="D584" s="235" t="s">
        <v>155</v>
      </c>
      <c r="E584" s="236" t="s">
        <v>19</v>
      </c>
      <c r="F584" s="237" t="s">
        <v>528</v>
      </c>
      <c r="G584" s="234"/>
      <c r="H584" s="238">
        <v>12.300000000000001</v>
      </c>
      <c r="I584" s="239"/>
      <c r="J584" s="234"/>
      <c r="K584" s="234"/>
      <c r="L584" s="240"/>
      <c r="M584" s="241"/>
      <c r="N584" s="242"/>
      <c r="O584" s="242"/>
      <c r="P584" s="242"/>
      <c r="Q584" s="242"/>
      <c r="R584" s="242"/>
      <c r="S584" s="242"/>
      <c r="T584" s="24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4" t="s">
        <v>155</v>
      </c>
      <c r="AU584" s="244" t="s">
        <v>142</v>
      </c>
      <c r="AV584" s="13" t="s">
        <v>94</v>
      </c>
      <c r="AW584" s="13" t="s">
        <v>35</v>
      </c>
      <c r="AX584" s="13" t="s">
        <v>75</v>
      </c>
      <c r="AY584" s="244" t="s">
        <v>141</v>
      </c>
    </row>
    <row r="585" s="14" customFormat="1">
      <c r="A585" s="14"/>
      <c r="B585" s="245"/>
      <c r="C585" s="246"/>
      <c r="D585" s="235" t="s">
        <v>155</v>
      </c>
      <c r="E585" s="247" t="s">
        <v>19</v>
      </c>
      <c r="F585" s="248" t="s">
        <v>157</v>
      </c>
      <c r="G585" s="246"/>
      <c r="H585" s="249">
        <v>12.300000000000001</v>
      </c>
      <c r="I585" s="250"/>
      <c r="J585" s="246"/>
      <c r="K585" s="246"/>
      <c r="L585" s="251"/>
      <c r="M585" s="252"/>
      <c r="N585" s="253"/>
      <c r="O585" s="253"/>
      <c r="P585" s="253"/>
      <c r="Q585" s="253"/>
      <c r="R585" s="253"/>
      <c r="S585" s="253"/>
      <c r="T585" s="25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5" t="s">
        <v>155</v>
      </c>
      <c r="AU585" s="255" t="s">
        <v>142</v>
      </c>
      <c r="AV585" s="14" t="s">
        <v>151</v>
      </c>
      <c r="AW585" s="14" t="s">
        <v>35</v>
      </c>
      <c r="AX585" s="14" t="s">
        <v>83</v>
      </c>
      <c r="AY585" s="255" t="s">
        <v>141</v>
      </c>
    </row>
    <row r="586" s="2" customFormat="1" ht="24.15" customHeight="1">
      <c r="A586" s="41"/>
      <c r="B586" s="42"/>
      <c r="C586" s="215" t="s">
        <v>529</v>
      </c>
      <c r="D586" s="215" t="s">
        <v>146</v>
      </c>
      <c r="E586" s="216" t="s">
        <v>530</v>
      </c>
      <c r="F586" s="217" t="s">
        <v>531</v>
      </c>
      <c r="G586" s="218" t="s">
        <v>259</v>
      </c>
      <c r="H586" s="219">
        <v>3.2250000000000001</v>
      </c>
      <c r="I586" s="220"/>
      <c r="J586" s="221">
        <f>ROUND(I586*H586,2)</f>
        <v>0</v>
      </c>
      <c r="K586" s="217" t="s">
        <v>150</v>
      </c>
      <c r="L586" s="47"/>
      <c r="M586" s="222" t="s">
        <v>19</v>
      </c>
      <c r="N586" s="223" t="s">
        <v>47</v>
      </c>
      <c r="O586" s="87"/>
      <c r="P586" s="224">
        <f>O586*H586</f>
        <v>0</v>
      </c>
      <c r="Q586" s="224">
        <v>0</v>
      </c>
      <c r="R586" s="224">
        <f>Q586*H586</f>
        <v>0</v>
      </c>
      <c r="S586" s="224">
        <v>0.014999999999999999</v>
      </c>
      <c r="T586" s="225">
        <f>S586*H586</f>
        <v>0.048375000000000001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26" t="s">
        <v>260</v>
      </c>
      <c r="AT586" s="226" t="s">
        <v>146</v>
      </c>
      <c r="AU586" s="226" t="s">
        <v>142</v>
      </c>
      <c r="AY586" s="20" t="s">
        <v>141</v>
      </c>
      <c r="BE586" s="227">
        <f>IF(N586="základní",J586,0)</f>
        <v>0</v>
      </c>
      <c r="BF586" s="227">
        <f>IF(N586="snížená",J586,0)</f>
        <v>0</v>
      </c>
      <c r="BG586" s="227">
        <f>IF(N586="zákl. přenesená",J586,0)</f>
        <v>0</v>
      </c>
      <c r="BH586" s="227">
        <f>IF(N586="sníž. přenesená",J586,0)</f>
        <v>0</v>
      </c>
      <c r="BI586" s="227">
        <f>IF(N586="nulová",J586,0)</f>
        <v>0</v>
      </c>
      <c r="BJ586" s="20" t="s">
        <v>94</v>
      </c>
      <c r="BK586" s="227">
        <f>ROUND(I586*H586,2)</f>
        <v>0</v>
      </c>
      <c r="BL586" s="20" t="s">
        <v>260</v>
      </c>
      <c r="BM586" s="226" t="s">
        <v>532</v>
      </c>
    </row>
    <row r="587" s="2" customFormat="1">
      <c r="A587" s="41"/>
      <c r="B587" s="42"/>
      <c r="C587" s="43"/>
      <c r="D587" s="228" t="s">
        <v>153</v>
      </c>
      <c r="E587" s="43"/>
      <c r="F587" s="229" t="s">
        <v>533</v>
      </c>
      <c r="G587" s="43"/>
      <c r="H587" s="43"/>
      <c r="I587" s="230"/>
      <c r="J587" s="43"/>
      <c r="K587" s="43"/>
      <c r="L587" s="47"/>
      <c r="M587" s="231"/>
      <c r="N587" s="232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153</v>
      </c>
      <c r="AU587" s="20" t="s">
        <v>142</v>
      </c>
    </row>
    <row r="588" s="15" customFormat="1">
      <c r="A588" s="15"/>
      <c r="B588" s="256"/>
      <c r="C588" s="257"/>
      <c r="D588" s="235" t="s">
        <v>155</v>
      </c>
      <c r="E588" s="258" t="s">
        <v>19</v>
      </c>
      <c r="F588" s="259" t="s">
        <v>180</v>
      </c>
      <c r="G588" s="257"/>
      <c r="H588" s="258" t="s">
        <v>19</v>
      </c>
      <c r="I588" s="260"/>
      <c r="J588" s="257"/>
      <c r="K588" s="257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155</v>
      </c>
      <c r="AU588" s="265" t="s">
        <v>142</v>
      </c>
      <c r="AV588" s="15" t="s">
        <v>83</v>
      </c>
      <c r="AW588" s="15" t="s">
        <v>35</v>
      </c>
      <c r="AX588" s="15" t="s">
        <v>75</v>
      </c>
      <c r="AY588" s="265" t="s">
        <v>141</v>
      </c>
    </row>
    <row r="589" s="15" customFormat="1">
      <c r="A589" s="15"/>
      <c r="B589" s="256"/>
      <c r="C589" s="257"/>
      <c r="D589" s="235" t="s">
        <v>155</v>
      </c>
      <c r="E589" s="258" t="s">
        <v>19</v>
      </c>
      <c r="F589" s="259" t="s">
        <v>534</v>
      </c>
      <c r="G589" s="257"/>
      <c r="H589" s="258" t="s">
        <v>19</v>
      </c>
      <c r="I589" s="260"/>
      <c r="J589" s="257"/>
      <c r="K589" s="257"/>
      <c r="L589" s="261"/>
      <c r="M589" s="262"/>
      <c r="N589" s="263"/>
      <c r="O589" s="263"/>
      <c r="P589" s="263"/>
      <c r="Q589" s="263"/>
      <c r="R589" s="263"/>
      <c r="S589" s="263"/>
      <c r="T589" s="264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5" t="s">
        <v>155</v>
      </c>
      <c r="AU589" s="265" t="s">
        <v>142</v>
      </c>
      <c r="AV589" s="15" t="s">
        <v>83</v>
      </c>
      <c r="AW589" s="15" t="s">
        <v>35</v>
      </c>
      <c r="AX589" s="15" t="s">
        <v>75</v>
      </c>
      <c r="AY589" s="265" t="s">
        <v>141</v>
      </c>
    </row>
    <row r="590" s="13" customFormat="1">
      <c r="A590" s="13"/>
      <c r="B590" s="233"/>
      <c r="C590" s="234"/>
      <c r="D590" s="235" t="s">
        <v>155</v>
      </c>
      <c r="E590" s="236" t="s">
        <v>19</v>
      </c>
      <c r="F590" s="237" t="s">
        <v>535</v>
      </c>
      <c r="G590" s="234"/>
      <c r="H590" s="238">
        <v>3.2250000000000001</v>
      </c>
      <c r="I590" s="239"/>
      <c r="J590" s="234"/>
      <c r="K590" s="234"/>
      <c r="L590" s="240"/>
      <c r="M590" s="241"/>
      <c r="N590" s="242"/>
      <c r="O590" s="242"/>
      <c r="P590" s="242"/>
      <c r="Q590" s="242"/>
      <c r="R590" s="242"/>
      <c r="S590" s="242"/>
      <c r="T590" s="24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4" t="s">
        <v>155</v>
      </c>
      <c r="AU590" s="244" t="s">
        <v>142</v>
      </c>
      <c r="AV590" s="13" t="s">
        <v>94</v>
      </c>
      <c r="AW590" s="13" t="s">
        <v>35</v>
      </c>
      <c r="AX590" s="13" t="s">
        <v>75</v>
      </c>
      <c r="AY590" s="244" t="s">
        <v>141</v>
      </c>
    </row>
    <row r="591" s="14" customFormat="1">
      <c r="A591" s="14"/>
      <c r="B591" s="245"/>
      <c r="C591" s="246"/>
      <c r="D591" s="235" t="s">
        <v>155</v>
      </c>
      <c r="E591" s="247" t="s">
        <v>19</v>
      </c>
      <c r="F591" s="248" t="s">
        <v>157</v>
      </c>
      <c r="G591" s="246"/>
      <c r="H591" s="249">
        <v>3.2250000000000001</v>
      </c>
      <c r="I591" s="250"/>
      <c r="J591" s="246"/>
      <c r="K591" s="246"/>
      <c r="L591" s="251"/>
      <c r="M591" s="252"/>
      <c r="N591" s="253"/>
      <c r="O591" s="253"/>
      <c r="P591" s="253"/>
      <c r="Q591" s="253"/>
      <c r="R591" s="253"/>
      <c r="S591" s="253"/>
      <c r="T591" s="25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5" t="s">
        <v>155</v>
      </c>
      <c r="AU591" s="255" t="s">
        <v>142</v>
      </c>
      <c r="AV591" s="14" t="s">
        <v>151</v>
      </c>
      <c r="AW591" s="14" t="s">
        <v>35</v>
      </c>
      <c r="AX591" s="14" t="s">
        <v>83</v>
      </c>
      <c r="AY591" s="255" t="s">
        <v>141</v>
      </c>
    </row>
    <row r="592" s="2" customFormat="1" ht="24.15" customHeight="1">
      <c r="A592" s="41"/>
      <c r="B592" s="42"/>
      <c r="C592" s="215" t="s">
        <v>536</v>
      </c>
      <c r="D592" s="215" t="s">
        <v>146</v>
      </c>
      <c r="E592" s="216" t="s">
        <v>537</v>
      </c>
      <c r="F592" s="217" t="s">
        <v>538</v>
      </c>
      <c r="G592" s="218" t="s">
        <v>169</v>
      </c>
      <c r="H592" s="219">
        <v>22.600000000000001</v>
      </c>
      <c r="I592" s="220"/>
      <c r="J592" s="221">
        <f>ROUND(I592*H592,2)</f>
        <v>0</v>
      </c>
      <c r="K592" s="217" t="s">
        <v>150</v>
      </c>
      <c r="L592" s="47"/>
      <c r="M592" s="222" t="s">
        <v>19</v>
      </c>
      <c r="N592" s="223" t="s">
        <v>47</v>
      </c>
      <c r="O592" s="87"/>
      <c r="P592" s="224">
        <f>O592*H592</f>
        <v>0</v>
      </c>
      <c r="Q592" s="224">
        <v>0</v>
      </c>
      <c r="R592" s="224">
        <f>Q592*H592</f>
        <v>0</v>
      </c>
      <c r="S592" s="224">
        <v>0.0060000000000000001</v>
      </c>
      <c r="T592" s="225">
        <f>S592*H592</f>
        <v>0.1356</v>
      </c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R592" s="226" t="s">
        <v>260</v>
      </c>
      <c r="AT592" s="226" t="s">
        <v>146</v>
      </c>
      <c r="AU592" s="226" t="s">
        <v>142</v>
      </c>
      <c r="AY592" s="20" t="s">
        <v>141</v>
      </c>
      <c r="BE592" s="227">
        <f>IF(N592="základní",J592,0)</f>
        <v>0</v>
      </c>
      <c r="BF592" s="227">
        <f>IF(N592="snížená",J592,0)</f>
        <v>0</v>
      </c>
      <c r="BG592" s="227">
        <f>IF(N592="zákl. přenesená",J592,0)</f>
        <v>0</v>
      </c>
      <c r="BH592" s="227">
        <f>IF(N592="sníž. přenesená",J592,0)</f>
        <v>0</v>
      </c>
      <c r="BI592" s="227">
        <f>IF(N592="nulová",J592,0)</f>
        <v>0</v>
      </c>
      <c r="BJ592" s="20" t="s">
        <v>94</v>
      </c>
      <c r="BK592" s="227">
        <f>ROUND(I592*H592,2)</f>
        <v>0</v>
      </c>
      <c r="BL592" s="20" t="s">
        <v>260</v>
      </c>
      <c r="BM592" s="226" t="s">
        <v>539</v>
      </c>
    </row>
    <row r="593" s="2" customFormat="1">
      <c r="A593" s="41"/>
      <c r="B593" s="42"/>
      <c r="C593" s="43"/>
      <c r="D593" s="228" t="s">
        <v>153</v>
      </c>
      <c r="E593" s="43"/>
      <c r="F593" s="229" t="s">
        <v>540</v>
      </c>
      <c r="G593" s="43"/>
      <c r="H593" s="43"/>
      <c r="I593" s="230"/>
      <c r="J593" s="43"/>
      <c r="K593" s="43"/>
      <c r="L593" s="47"/>
      <c r="M593" s="231"/>
      <c r="N593" s="232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153</v>
      </c>
      <c r="AU593" s="20" t="s">
        <v>142</v>
      </c>
    </row>
    <row r="594" s="15" customFormat="1">
      <c r="A594" s="15"/>
      <c r="B594" s="256"/>
      <c r="C594" s="257"/>
      <c r="D594" s="235" t="s">
        <v>155</v>
      </c>
      <c r="E594" s="258" t="s">
        <v>19</v>
      </c>
      <c r="F594" s="259" t="s">
        <v>180</v>
      </c>
      <c r="G594" s="257"/>
      <c r="H594" s="258" t="s">
        <v>19</v>
      </c>
      <c r="I594" s="260"/>
      <c r="J594" s="257"/>
      <c r="K594" s="257"/>
      <c r="L594" s="261"/>
      <c r="M594" s="262"/>
      <c r="N594" s="263"/>
      <c r="O594" s="263"/>
      <c r="P594" s="263"/>
      <c r="Q594" s="263"/>
      <c r="R594" s="263"/>
      <c r="S594" s="263"/>
      <c r="T594" s="264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T594" s="265" t="s">
        <v>155</v>
      </c>
      <c r="AU594" s="265" t="s">
        <v>142</v>
      </c>
      <c r="AV594" s="15" t="s">
        <v>83</v>
      </c>
      <c r="AW594" s="15" t="s">
        <v>35</v>
      </c>
      <c r="AX594" s="15" t="s">
        <v>75</v>
      </c>
      <c r="AY594" s="265" t="s">
        <v>141</v>
      </c>
    </row>
    <row r="595" s="15" customFormat="1">
      <c r="A595" s="15"/>
      <c r="B595" s="256"/>
      <c r="C595" s="257"/>
      <c r="D595" s="235" t="s">
        <v>155</v>
      </c>
      <c r="E595" s="258" t="s">
        <v>19</v>
      </c>
      <c r="F595" s="259" t="s">
        <v>541</v>
      </c>
      <c r="G595" s="257"/>
      <c r="H595" s="258" t="s">
        <v>19</v>
      </c>
      <c r="I595" s="260"/>
      <c r="J595" s="257"/>
      <c r="K595" s="257"/>
      <c r="L595" s="261"/>
      <c r="M595" s="262"/>
      <c r="N595" s="263"/>
      <c r="O595" s="263"/>
      <c r="P595" s="263"/>
      <c r="Q595" s="263"/>
      <c r="R595" s="263"/>
      <c r="S595" s="263"/>
      <c r="T595" s="264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65" t="s">
        <v>155</v>
      </c>
      <c r="AU595" s="265" t="s">
        <v>142</v>
      </c>
      <c r="AV595" s="15" t="s">
        <v>83</v>
      </c>
      <c r="AW595" s="15" t="s">
        <v>35</v>
      </c>
      <c r="AX595" s="15" t="s">
        <v>75</v>
      </c>
      <c r="AY595" s="265" t="s">
        <v>141</v>
      </c>
    </row>
    <row r="596" s="13" customFormat="1">
      <c r="A596" s="13"/>
      <c r="B596" s="233"/>
      <c r="C596" s="234"/>
      <c r="D596" s="235" t="s">
        <v>155</v>
      </c>
      <c r="E596" s="236" t="s">
        <v>19</v>
      </c>
      <c r="F596" s="237" t="s">
        <v>542</v>
      </c>
      <c r="G596" s="234"/>
      <c r="H596" s="238">
        <v>22.600000000000001</v>
      </c>
      <c r="I596" s="239"/>
      <c r="J596" s="234"/>
      <c r="K596" s="234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155</v>
      </c>
      <c r="AU596" s="244" t="s">
        <v>142</v>
      </c>
      <c r="AV596" s="13" t="s">
        <v>94</v>
      </c>
      <c r="AW596" s="13" t="s">
        <v>35</v>
      </c>
      <c r="AX596" s="13" t="s">
        <v>75</v>
      </c>
      <c r="AY596" s="244" t="s">
        <v>141</v>
      </c>
    </row>
    <row r="597" s="14" customFormat="1">
      <c r="A597" s="14"/>
      <c r="B597" s="245"/>
      <c r="C597" s="246"/>
      <c r="D597" s="235" t="s">
        <v>155</v>
      </c>
      <c r="E597" s="247" t="s">
        <v>19</v>
      </c>
      <c r="F597" s="248" t="s">
        <v>157</v>
      </c>
      <c r="G597" s="246"/>
      <c r="H597" s="249">
        <v>22.600000000000001</v>
      </c>
      <c r="I597" s="250"/>
      <c r="J597" s="246"/>
      <c r="K597" s="246"/>
      <c r="L597" s="251"/>
      <c r="M597" s="252"/>
      <c r="N597" s="253"/>
      <c r="O597" s="253"/>
      <c r="P597" s="253"/>
      <c r="Q597" s="253"/>
      <c r="R597" s="253"/>
      <c r="S597" s="253"/>
      <c r="T597" s="25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5" t="s">
        <v>155</v>
      </c>
      <c r="AU597" s="255" t="s">
        <v>142</v>
      </c>
      <c r="AV597" s="14" t="s">
        <v>151</v>
      </c>
      <c r="AW597" s="14" t="s">
        <v>35</v>
      </c>
      <c r="AX597" s="14" t="s">
        <v>83</v>
      </c>
      <c r="AY597" s="255" t="s">
        <v>141</v>
      </c>
    </row>
    <row r="598" s="12" customFormat="1" ht="20.88" customHeight="1">
      <c r="A598" s="12"/>
      <c r="B598" s="199"/>
      <c r="C598" s="200"/>
      <c r="D598" s="201" t="s">
        <v>74</v>
      </c>
      <c r="E598" s="213" t="s">
        <v>543</v>
      </c>
      <c r="F598" s="213" t="s">
        <v>544</v>
      </c>
      <c r="G598" s="200"/>
      <c r="H598" s="200"/>
      <c r="I598" s="203"/>
      <c r="J598" s="214">
        <f>BK598</f>
        <v>0</v>
      </c>
      <c r="K598" s="200"/>
      <c r="L598" s="205"/>
      <c r="M598" s="206"/>
      <c r="N598" s="207"/>
      <c r="O598" s="207"/>
      <c r="P598" s="208">
        <f>SUM(P599:P619)</f>
        <v>0</v>
      </c>
      <c r="Q598" s="207"/>
      <c r="R598" s="208">
        <f>SUM(R599:R619)</f>
        <v>0</v>
      </c>
      <c r="S598" s="207"/>
      <c r="T598" s="209">
        <f>SUM(T599:T619)</f>
        <v>0</v>
      </c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0" t="s">
        <v>83</v>
      </c>
      <c r="AT598" s="211" t="s">
        <v>74</v>
      </c>
      <c r="AU598" s="211" t="s">
        <v>94</v>
      </c>
      <c r="AY598" s="210" t="s">
        <v>141</v>
      </c>
      <c r="BK598" s="212">
        <f>SUM(BK599:BK619)</f>
        <v>0</v>
      </c>
    </row>
    <row r="599" s="2" customFormat="1" ht="21.75" customHeight="1">
      <c r="A599" s="41"/>
      <c r="B599" s="42"/>
      <c r="C599" s="215" t="s">
        <v>545</v>
      </c>
      <c r="D599" s="215" t="s">
        <v>146</v>
      </c>
      <c r="E599" s="216" t="s">
        <v>546</v>
      </c>
      <c r="F599" s="217" t="s">
        <v>547</v>
      </c>
      <c r="G599" s="218" t="s">
        <v>160</v>
      </c>
      <c r="H599" s="219">
        <v>173.61600000000001</v>
      </c>
      <c r="I599" s="220"/>
      <c r="J599" s="221">
        <f>ROUND(I599*H599,2)</f>
        <v>0</v>
      </c>
      <c r="K599" s="217" t="s">
        <v>150</v>
      </c>
      <c r="L599" s="47"/>
      <c r="M599" s="222" t="s">
        <v>19</v>
      </c>
      <c r="N599" s="223" t="s">
        <v>47</v>
      </c>
      <c r="O599" s="87"/>
      <c r="P599" s="224">
        <f>O599*H599</f>
        <v>0</v>
      </c>
      <c r="Q599" s="224">
        <v>0</v>
      </c>
      <c r="R599" s="224">
        <f>Q599*H599</f>
        <v>0</v>
      </c>
      <c r="S599" s="224">
        <v>0</v>
      </c>
      <c r="T599" s="225">
        <f>S599*H599</f>
        <v>0</v>
      </c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R599" s="226" t="s">
        <v>151</v>
      </c>
      <c r="AT599" s="226" t="s">
        <v>146</v>
      </c>
      <c r="AU599" s="226" t="s">
        <v>142</v>
      </c>
      <c r="AY599" s="20" t="s">
        <v>141</v>
      </c>
      <c r="BE599" s="227">
        <f>IF(N599="základní",J599,0)</f>
        <v>0</v>
      </c>
      <c r="BF599" s="227">
        <f>IF(N599="snížená",J599,0)</f>
        <v>0</v>
      </c>
      <c r="BG599" s="227">
        <f>IF(N599="zákl. přenesená",J599,0)</f>
        <v>0</v>
      </c>
      <c r="BH599" s="227">
        <f>IF(N599="sníž. přenesená",J599,0)</f>
        <v>0</v>
      </c>
      <c r="BI599" s="227">
        <f>IF(N599="nulová",J599,0)</f>
        <v>0</v>
      </c>
      <c r="BJ599" s="20" t="s">
        <v>94</v>
      </c>
      <c r="BK599" s="227">
        <f>ROUND(I599*H599,2)</f>
        <v>0</v>
      </c>
      <c r="BL599" s="20" t="s">
        <v>151</v>
      </c>
      <c r="BM599" s="226" t="s">
        <v>548</v>
      </c>
    </row>
    <row r="600" s="2" customFormat="1">
      <c r="A600" s="41"/>
      <c r="B600" s="42"/>
      <c r="C600" s="43"/>
      <c r="D600" s="228" t="s">
        <v>153</v>
      </c>
      <c r="E600" s="43"/>
      <c r="F600" s="229" t="s">
        <v>549</v>
      </c>
      <c r="G600" s="43"/>
      <c r="H600" s="43"/>
      <c r="I600" s="230"/>
      <c r="J600" s="43"/>
      <c r="K600" s="43"/>
      <c r="L600" s="47"/>
      <c r="M600" s="231"/>
      <c r="N600" s="232"/>
      <c r="O600" s="87"/>
      <c r="P600" s="87"/>
      <c r="Q600" s="87"/>
      <c r="R600" s="87"/>
      <c r="S600" s="87"/>
      <c r="T600" s="88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T600" s="20" t="s">
        <v>153</v>
      </c>
      <c r="AU600" s="20" t="s">
        <v>142</v>
      </c>
    </row>
    <row r="601" s="2" customFormat="1" ht="24.15" customHeight="1">
      <c r="A601" s="41"/>
      <c r="B601" s="42"/>
      <c r="C601" s="215" t="s">
        <v>550</v>
      </c>
      <c r="D601" s="215" t="s">
        <v>146</v>
      </c>
      <c r="E601" s="216" t="s">
        <v>551</v>
      </c>
      <c r="F601" s="217" t="s">
        <v>552</v>
      </c>
      <c r="G601" s="218" t="s">
        <v>160</v>
      </c>
      <c r="H601" s="219">
        <v>3298.7040000000002</v>
      </c>
      <c r="I601" s="220"/>
      <c r="J601" s="221">
        <f>ROUND(I601*H601,2)</f>
        <v>0</v>
      </c>
      <c r="K601" s="217" t="s">
        <v>150</v>
      </c>
      <c r="L601" s="47"/>
      <c r="M601" s="222" t="s">
        <v>19</v>
      </c>
      <c r="N601" s="223" t="s">
        <v>47</v>
      </c>
      <c r="O601" s="87"/>
      <c r="P601" s="224">
        <f>O601*H601</f>
        <v>0</v>
      </c>
      <c r="Q601" s="224">
        <v>0</v>
      </c>
      <c r="R601" s="224">
        <f>Q601*H601</f>
        <v>0</v>
      </c>
      <c r="S601" s="224">
        <v>0</v>
      </c>
      <c r="T601" s="225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26" t="s">
        <v>151</v>
      </c>
      <c r="AT601" s="226" t="s">
        <v>146</v>
      </c>
      <c r="AU601" s="226" t="s">
        <v>142</v>
      </c>
      <c r="AY601" s="20" t="s">
        <v>141</v>
      </c>
      <c r="BE601" s="227">
        <f>IF(N601="základní",J601,0)</f>
        <v>0</v>
      </c>
      <c r="BF601" s="227">
        <f>IF(N601="snížená",J601,0)</f>
        <v>0</v>
      </c>
      <c r="BG601" s="227">
        <f>IF(N601="zákl. přenesená",J601,0)</f>
        <v>0</v>
      </c>
      <c r="BH601" s="227">
        <f>IF(N601="sníž. přenesená",J601,0)</f>
        <v>0</v>
      </c>
      <c r="BI601" s="227">
        <f>IF(N601="nulová",J601,0)</f>
        <v>0</v>
      </c>
      <c r="BJ601" s="20" t="s">
        <v>94</v>
      </c>
      <c r="BK601" s="227">
        <f>ROUND(I601*H601,2)</f>
        <v>0</v>
      </c>
      <c r="BL601" s="20" t="s">
        <v>151</v>
      </c>
      <c r="BM601" s="226" t="s">
        <v>553</v>
      </c>
    </row>
    <row r="602" s="2" customFormat="1">
      <c r="A602" s="41"/>
      <c r="B602" s="42"/>
      <c r="C602" s="43"/>
      <c r="D602" s="228" t="s">
        <v>153</v>
      </c>
      <c r="E602" s="43"/>
      <c r="F602" s="229" t="s">
        <v>554</v>
      </c>
      <c r="G602" s="43"/>
      <c r="H602" s="43"/>
      <c r="I602" s="230"/>
      <c r="J602" s="43"/>
      <c r="K602" s="43"/>
      <c r="L602" s="47"/>
      <c r="M602" s="231"/>
      <c r="N602" s="232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153</v>
      </c>
      <c r="AU602" s="20" t="s">
        <v>142</v>
      </c>
    </row>
    <row r="603" s="15" customFormat="1">
      <c r="A603" s="15"/>
      <c r="B603" s="256"/>
      <c r="C603" s="257"/>
      <c r="D603" s="235" t="s">
        <v>155</v>
      </c>
      <c r="E603" s="258" t="s">
        <v>19</v>
      </c>
      <c r="F603" s="259" t="s">
        <v>555</v>
      </c>
      <c r="G603" s="257"/>
      <c r="H603" s="258" t="s">
        <v>19</v>
      </c>
      <c r="I603" s="260"/>
      <c r="J603" s="257"/>
      <c r="K603" s="257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155</v>
      </c>
      <c r="AU603" s="265" t="s">
        <v>142</v>
      </c>
      <c r="AV603" s="15" t="s">
        <v>83</v>
      </c>
      <c r="AW603" s="15" t="s">
        <v>35</v>
      </c>
      <c r="AX603" s="15" t="s">
        <v>75</v>
      </c>
      <c r="AY603" s="265" t="s">
        <v>141</v>
      </c>
    </row>
    <row r="604" s="13" customFormat="1">
      <c r="A604" s="13"/>
      <c r="B604" s="233"/>
      <c r="C604" s="234"/>
      <c r="D604" s="235" t="s">
        <v>155</v>
      </c>
      <c r="E604" s="236" t="s">
        <v>19</v>
      </c>
      <c r="F604" s="237" t="s">
        <v>556</v>
      </c>
      <c r="G604" s="234"/>
      <c r="H604" s="238">
        <v>3298.7040000000002</v>
      </c>
      <c r="I604" s="239"/>
      <c r="J604" s="234"/>
      <c r="K604" s="234"/>
      <c r="L604" s="240"/>
      <c r="M604" s="241"/>
      <c r="N604" s="242"/>
      <c r="O604" s="242"/>
      <c r="P604" s="242"/>
      <c r="Q604" s="242"/>
      <c r="R604" s="242"/>
      <c r="S604" s="242"/>
      <c r="T604" s="24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4" t="s">
        <v>155</v>
      </c>
      <c r="AU604" s="244" t="s">
        <v>142</v>
      </c>
      <c r="AV604" s="13" t="s">
        <v>94</v>
      </c>
      <c r="AW604" s="13" t="s">
        <v>35</v>
      </c>
      <c r="AX604" s="13" t="s">
        <v>75</v>
      </c>
      <c r="AY604" s="244" t="s">
        <v>141</v>
      </c>
    </row>
    <row r="605" s="14" customFormat="1">
      <c r="A605" s="14"/>
      <c r="B605" s="245"/>
      <c r="C605" s="246"/>
      <c r="D605" s="235" t="s">
        <v>155</v>
      </c>
      <c r="E605" s="247" t="s">
        <v>19</v>
      </c>
      <c r="F605" s="248" t="s">
        <v>157</v>
      </c>
      <c r="G605" s="246"/>
      <c r="H605" s="249">
        <v>3298.7040000000002</v>
      </c>
      <c r="I605" s="250"/>
      <c r="J605" s="246"/>
      <c r="K605" s="246"/>
      <c r="L605" s="251"/>
      <c r="M605" s="252"/>
      <c r="N605" s="253"/>
      <c r="O605" s="253"/>
      <c r="P605" s="253"/>
      <c r="Q605" s="253"/>
      <c r="R605" s="253"/>
      <c r="S605" s="253"/>
      <c r="T605" s="25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5" t="s">
        <v>155</v>
      </c>
      <c r="AU605" s="255" t="s">
        <v>142</v>
      </c>
      <c r="AV605" s="14" t="s">
        <v>151</v>
      </c>
      <c r="AW605" s="14" t="s">
        <v>35</v>
      </c>
      <c r="AX605" s="14" t="s">
        <v>83</v>
      </c>
      <c r="AY605" s="255" t="s">
        <v>141</v>
      </c>
    </row>
    <row r="606" s="2" customFormat="1" ht="24.15" customHeight="1">
      <c r="A606" s="41"/>
      <c r="B606" s="42"/>
      <c r="C606" s="215" t="s">
        <v>557</v>
      </c>
      <c r="D606" s="215" t="s">
        <v>146</v>
      </c>
      <c r="E606" s="216" t="s">
        <v>558</v>
      </c>
      <c r="F606" s="217" t="s">
        <v>559</v>
      </c>
      <c r="G606" s="218" t="s">
        <v>160</v>
      </c>
      <c r="H606" s="219">
        <v>4.3890000000000002</v>
      </c>
      <c r="I606" s="220"/>
      <c r="J606" s="221">
        <f>ROUND(I606*H606,2)</f>
        <v>0</v>
      </c>
      <c r="K606" s="217" t="s">
        <v>150</v>
      </c>
      <c r="L606" s="47"/>
      <c r="M606" s="222" t="s">
        <v>19</v>
      </c>
      <c r="N606" s="223" t="s">
        <v>47</v>
      </c>
      <c r="O606" s="87"/>
      <c r="P606" s="224">
        <f>O606*H606</f>
        <v>0</v>
      </c>
      <c r="Q606" s="224">
        <v>0</v>
      </c>
      <c r="R606" s="224">
        <f>Q606*H606</f>
        <v>0</v>
      </c>
      <c r="S606" s="224">
        <v>0</v>
      </c>
      <c r="T606" s="225">
        <f>S606*H606</f>
        <v>0</v>
      </c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R606" s="226" t="s">
        <v>151</v>
      </c>
      <c r="AT606" s="226" t="s">
        <v>146</v>
      </c>
      <c r="AU606" s="226" t="s">
        <v>142</v>
      </c>
      <c r="AY606" s="20" t="s">
        <v>141</v>
      </c>
      <c r="BE606" s="227">
        <f>IF(N606="základní",J606,0)</f>
        <v>0</v>
      </c>
      <c r="BF606" s="227">
        <f>IF(N606="snížená",J606,0)</f>
        <v>0</v>
      </c>
      <c r="BG606" s="227">
        <f>IF(N606="zákl. přenesená",J606,0)</f>
        <v>0</v>
      </c>
      <c r="BH606" s="227">
        <f>IF(N606="sníž. přenesená",J606,0)</f>
        <v>0</v>
      </c>
      <c r="BI606" s="227">
        <f>IF(N606="nulová",J606,0)</f>
        <v>0</v>
      </c>
      <c r="BJ606" s="20" t="s">
        <v>94</v>
      </c>
      <c r="BK606" s="227">
        <f>ROUND(I606*H606,2)</f>
        <v>0</v>
      </c>
      <c r="BL606" s="20" t="s">
        <v>151</v>
      </c>
      <c r="BM606" s="226" t="s">
        <v>560</v>
      </c>
    </row>
    <row r="607" s="2" customFormat="1">
      <c r="A607" s="41"/>
      <c r="B607" s="42"/>
      <c r="C607" s="43"/>
      <c r="D607" s="228" t="s">
        <v>153</v>
      </c>
      <c r="E607" s="43"/>
      <c r="F607" s="229" t="s">
        <v>561</v>
      </c>
      <c r="G607" s="43"/>
      <c r="H607" s="43"/>
      <c r="I607" s="230"/>
      <c r="J607" s="43"/>
      <c r="K607" s="43"/>
      <c r="L607" s="47"/>
      <c r="M607" s="231"/>
      <c r="N607" s="232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T607" s="20" t="s">
        <v>153</v>
      </c>
      <c r="AU607" s="20" t="s">
        <v>142</v>
      </c>
    </row>
    <row r="608" s="2" customFormat="1" ht="24.15" customHeight="1">
      <c r="A608" s="41"/>
      <c r="B608" s="42"/>
      <c r="C608" s="215" t="s">
        <v>562</v>
      </c>
      <c r="D608" s="215" t="s">
        <v>146</v>
      </c>
      <c r="E608" s="216" t="s">
        <v>563</v>
      </c>
      <c r="F608" s="217" t="s">
        <v>564</v>
      </c>
      <c r="G608" s="218" t="s">
        <v>160</v>
      </c>
      <c r="H608" s="219">
        <v>1.0640000000000001</v>
      </c>
      <c r="I608" s="220"/>
      <c r="J608" s="221">
        <f>ROUND(I608*H608,2)</f>
        <v>0</v>
      </c>
      <c r="K608" s="217" t="s">
        <v>150</v>
      </c>
      <c r="L608" s="47"/>
      <c r="M608" s="222" t="s">
        <v>19</v>
      </c>
      <c r="N608" s="223" t="s">
        <v>47</v>
      </c>
      <c r="O608" s="87"/>
      <c r="P608" s="224">
        <f>O608*H608</f>
        <v>0</v>
      </c>
      <c r="Q608" s="224">
        <v>0</v>
      </c>
      <c r="R608" s="224">
        <f>Q608*H608</f>
        <v>0</v>
      </c>
      <c r="S608" s="224">
        <v>0</v>
      </c>
      <c r="T608" s="225">
        <f>S608*H608</f>
        <v>0</v>
      </c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R608" s="226" t="s">
        <v>151</v>
      </c>
      <c r="AT608" s="226" t="s">
        <v>146</v>
      </c>
      <c r="AU608" s="226" t="s">
        <v>142</v>
      </c>
      <c r="AY608" s="20" t="s">
        <v>141</v>
      </c>
      <c r="BE608" s="227">
        <f>IF(N608="základní",J608,0)</f>
        <v>0</v>
      </c>
      <c r="BF608" s="227">
        <f>IF(N608="snížená",J608,0)</f>
        <v>0</v>
      </c>
      <c r="BG608" s="227">
        <f>IF(N608="zákl. přenesená",J608,0)</f>
        <v>0</v>
      </c>
      <c r="BH608" s="227">
        <f>IF(N608="sníž. přenesená",J608,0)</f>
        <v>0</v>
      </c>
      <c r="BI608" s="227">
        <f>IF(N608="nulová",J608,0)</f>
        <v>0</v>
      </c>
      <c r="BJ608" s="20" t="s">
        <v>94</v>
      </c>
      <c r="BK608" s="227">
        <f>ROUND(I608*H608,2)</f>
        <v>0</v>
      </c>
      <c r="BL608" s="20" t="s">
        <v>151</v>
      </c>
      <c r="BM608" s="226" t="s">
        <v>565</v>
      </c>
    </row>
    <row r="609" s="2" customFormat="1">
      <c r="A609" s="41"/>
      <c r="B609" s="42"/>
      <c r="C609" s="43"/>
      <c r="D609" s="228" t="s">
        <v>153</v>
      </c>
      <c r="E609" s="43"/>
      <c r="F609" s="229" t="s">
        <v>566</v>
      </c>
      <c r="G609" s="43"/>
      <c r="H609" s="43"/>
      <c r="I609" s="230"/>
      <c r="J609" s="43"/>
      <c r="K609" s="43"/>
      <c r="L609" s="47"/>
      <c r="M609" s="231"/>
      <c r="N609" s="232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153</v>
      </c>
      <c r="AU609" s="20" t="s">
        <v>142</v>
      </c>
    </row>
    <row r="610" s="2" customFormat="1" ht="24.15" customHeight="1">
      <c r="A610" s="41"/>
      <c r="B610" s="42"/>
      <c r="C610" s="215" t="s">
        <v>567</v>
      </c>
      <c r="D610" s="215" t="s">
        <v>146</v>
      </c>
      <c r="E610" s="216" t="s">
        <v>568</v>
      </c>
      <c r="F610" s="217" t="s">
        <v>569</v>
      </c>
      <c r="G610" s="218" t="s">
        <v>160</v>
      </c>
      <c r="H610" s="219">
        <v>31.951000000000001</v>
      </c>
      <c r="I610" s="220"/>
      <c r="J610" s="221">
        <f>ROUND(I610*H610,2)</f>
        <v>0</v>
      </c>
      <c r="K610" s="217" t="s">
        <v>150</v>
      </c>
      <c r="L610" s="47"/>
      <c r="M610" s="222" t="s">
        <v>19</v>
      </c>
      <c r="N610" s="223" t="s">
        <v>47</v>
      </c>
      <c r="O610" s="87"/>
      <c r="P610" s="224">
        <f>O610*H610</f>
        <v>0</v>
      </c>
      <c r="Q610" s="224">
        <v>0</v>
      </c>
      <c r="R610" s="224">
        <f>Q610*H610</f>
        <v>0</v>
      </c>
      <c r="S610" s="224">
        <v>0</v>
      </c>
      <c r="T610" s="225">
        <f>S610*H610</f>
        <v>0</v>
      </c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R610" s="226" t="s">
        <v>151</v>
      </c>
      <c r="AT610" s="226" t="s">
        <v>146</v>
      </c>
      <c r="AU610" s="226" t="s">
        <v>142</v>
      </c>
      <c r="AY610" s="20" t="s">
        <v>141</v>
      </c>
      <c r="BE610" s="227">
        <f>IF(N610="základní",J610,0)</f>
        <v>0</v>
      </c>
      <c r="BF610" s="227">
        <f>IF(N610="snížená",J610,0)</f>
        <v>0</v>
      </c>
      <c r="BG610" s="227">
        <f>IF(N610="zákl. přenesená",J610,0)</f>
        <v>0</v>
      </c>
      <c r="BH610" s="227">
        <f>IF(N610="sníž. přenesená",J610,0)</f>
        <v>0</v>
      </c>
      <c r="BI610" s="227">
        <f>IF(N610="nulová",J610,0)</f>
        <v>0</v>
      </c>
      <c r="BJ610" s="20" t="s">
        <v>94</v>
      </c>
      <c r="BK610" s="227">
        <f>ROUND(I610*H610,2)</f>
        <v>0</v>
      </c>
      <c r="BL610" s="20" t="s">
        <v>151</v>
      </c>
      <c r="BM610" s="226" t="s">
        <v>570</v>
      </c>
    </row>
    <row r="611" s="2" customFormat="1">
      <c r="A611" s="41"/>
      <c r="B611" s="42"/>
      <c r="C611" s="43"/>
      <c r="D611" s="228" t="s">
        <v>153</v>
      </c>
      <c r="E611" s="43"/>
      <c r="F611" s="229" t="s">
        <v>571</v>
      </c>
      <c r="G611" s="43"/>
      <c r="H611" s="43"/>
      <c r="I611" s="230"/>
      <c r="J611" s="43"/>
      <c r="K611" s="43"/>
      <c r="L611" s="47"/>
      <c r="M611" s="231"/>
      <c r="N611" s="232"/>
      <c r="O611" s="87"/>
      <c r="P611" s="87"/>
      <c r="Q611" s="87"/>
      <c r="R611" s="87"/>
      <c r="S611" s="87"/>
      <c r="T611" s="88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T611" s="20" t="s">
        <v>153</v>
      </c>
      <c r="AU611" s="20" t="s">
        <v>142</v>
      </c>
    </row>
    <row r="612" s="2" customFormat="1" ht="24.15" customHeight="1">
      <c r="A612" s="41"/>
      <c r="B612" s="42"/>
      <c r="C612" s="215" t="s">
        <v>572</v>
      </c>
      <c r="D612" s="215" t="s">
        <v>146</v>
      </c>
      <c r="E612" s="216" t="s">
        <v>573</v>
      </c>
      <c r="F612" s="217" t="s">
        <v>574</v>
      </c>
      <c r="G612" s="218" t="s">
        <v>160</v>
      </c>
      <c r="H612" s="219">
        <v>59.558999999999998</v>
      </c>
      <c r="I612" s="220"/>
      <c r="J612" s="221">
        <f>ROUND(I612*H612,2)</f>
        <v>0</v>
      </c>
      <c r="K612" s="217" t="s">
        <v>150</v>
      </c>
      <c r="L612" s="47"/>
      <c r="M612" s="222" t="s">
        <v>19</v>
      </c>
      <c r="N612" s="223" t="s">
        <v>47</v>
      </c>
      <c r="O612" s="87"/>
      <c r="P612" s="224">
        <f>O612*H612</f>
        <v>0</v>
      </c>
      <c r="Q612" s="224">
        <v>0</v>
      </c>
      <c r="R612" s="224">
        <f>Q612*H612</f>
        <v>0</v>
      </c>
      <c r="S612" s="224">
        <v>0</v>
      </c>
      <c r="T612" s="225">
        <f>S612*H612</f>
        <v>0</v>
      </c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R612" s="226" t="s">
        <v>151</v>
      </c>
      <c r="AT612" s="226" t="s">
        <v>146</v>
      </c>
      <c r="AU612" s="226" t="s">
        <v>142</v>
      </c>
      <c r="AY612" s="20" t="s">
        <v>141</v>
      </c>
      <c r="BE612" s="227">
        <f>IF(N612="základní",J612,0)</f>
        <v>0</v>
      </c>
      <c r="BF612" s="227">
        <f>IF(N612="snížená",J612,0)</f>
        <v>0</v>
      </c>
      <c r="BG612" s="227">
        <f>IF(N612="zákl. přenesená",J612,0)</f>
        <v>0</v>
      </c>
      <c r="BH612" s="227">
        <f>IF(N612="sníž. přenesená",J612,0)</f>
        <v>0</v>
      </c>
      <c r="BI612" s="227">
        <f>IF(N612="nulová",J612,0)</f>
        <v>0</v>
      </c>
      <c r="BJ612" s="20" t="s">
        <v>94</v>
      </c>
      <c r="BK612" s="227">
        <f>ROUND(I612*H612,2)</f>
        <v>0</v>
      </c>
      <c r="BL612" s="20" t="s">
        <v>151</v>
      </c>
      <c r="BM612" s="226" t="s">
        <v>575</v>
      </c>
    </row>
    <row r="613" s="2" customFormat="1">
      <c r="A613" s="41"/>
      <c r="B613" s="42"/>
      <c r="C613" s="43"/>
      <c r="D613" s="228" t="s">
        <v>153</v>
      </c>
      <c r="E613" s="43"/>
      <c r="F613" s="229" t="s">
        <v>576</v>
      </c>
      <c r="G613" s="43"/>
      <c r="H613" s="43"/>
      <c r="I613" s="230"/>
      <c r="J613" s="43"/>
      <c r="K613" s="43"/>
      <c r="L613" s="47"/>
      <c r="M613" s="231"/>
      <c r="N613" s="232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153</v>
      </c>
      <c r="AU613" s="20" t="s">
        <v>142</v>
      </c>
    </row>
    <row r="614" s="2" customFormat="1" ht="24.15" customHeight="1">
      <c r="A614" s="41"/>
      <c r="B614" s="42"/>
      <c r="C614" s="215" t="s">
        <v>577</v>
      </c>
      <c r="D614" s="215" t="s">
        <v>146</v>
      </c>
      <c r="E614" s="216" t="s">
        <v>578</v>
      </c>
      <c r="F614" s="217" t="s">
        <v>579</v>
      </c>
      <c r="G614" s="218" t="s">
        <v>160</v>
      </c>
      <c r="H614" s="219">
        <v>1.4950000000000001</v>
      </c>
      <c r="I614" s="220"/>
      <c r="J614" s="221">
        <f>ROUND(I614*H614,2)</f>
        <v>0</v>
      </c>
      <c r="K614" s="217" t="s">
        <v>150</v>
      </c>
      <c r="L614" s="47"/>
      <c r="M614" s="222" t="s">
        <v>19</v>
      </c>
      <c r="N614" s="223" t="s">
        <v>47</v>
      </c>
      <c r="O614" s="87"/>
      <c r="P614" s="224">
        <f>O614*H614</f>
        <v>0</v>
      </c>
      <c r="Q614" s="224">
        <v>0</v>
      </c>
      <c r="R614" s="224">
        <f>Q614*H614</f>
        <v>0</v>
      </c>
      <c r="S614" s="224">
        <v>0</v>
      </c>
      <c r="T614" s="225">
        <f>S614*H614</f>
        <v>0</v>
      </c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R614" s="226" t="s">
        <v>151</v>
      </c>
      <c r="AT614" s="226" t="s">
        <v>146</v>
      </c>
      <c r="AU614" s="226" t="s">
        <v>142</v>
      </c>
      <c r="AY614" s="20" t="s">
        <v>141</v>
      </c>
      <c r="BE614" s="227">
        <f>IF(N614="základní",J614,0)</f>
        <v>0</v>
      </c>
      <c r="BF614" s="227">
        <f>IF(N614="snížená",J614,0)</f>
        <v>0</v>
      </c>
      <c r="BG614" s="227">
        <f>IF(N614="zákl. přenesená",J614,0)</f>
        <v>0</v>
      </c>
      <c r="BH614" s="227">
        <f>IF(N614="sníž. přenesená",J614,0)</f>
        <v>0</v>
      </c>
      <c r="BI614" s="227">
        <f>IF(N614="nulová",J614,0)</f>
        <v>0</v>
      </c>
      <c r="BJ614" s="20" t="s">
        <v>94</v>
      </c>
      <c r="BK614" s="227">
        <f>ROUND(I614*H614,2)</f>
        <v>0</v>
      </c>
      <c r="BL614" s="20" t="s">
        <v>151</v>
      </c>
      <c r="BM614" s="226" t="s">
        <v>580</v>
      </c>
    </row>
    <row r="615" s="2" customFormat="1">
      <c r="A615" s="41"/>
      <c r="B615" s="42"/>
      <c r="C615" s="43"/>
      <c r="D615" s="228" t="s">
        <v>153</v>
      </c>
      <c r="E615" s="43"/>
      <c r="F615" s="229" t="s">
        <v>581</v>
      </c>
      <c r="G615" s="43"/>
      <c r="H615" s="43"/>
      <c r="I615" s="230"/>
      <c r="J615" s="43"/>
      <c r="K615" s="43"/>
      <c r="L615" s="47"/>
      <c r="M615" s="231"/>
      <c r="N615" s="232"/>
      <c r="O615" s="87"/>
      <c r="P615" s="87"/>
      <c r="Q615" s="87"/>
      <c r="R615" s="87"/>
      <c r="S615" s="87"/>
      <c r="T615" s="88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T615" s="20" t="s">
        <v>153</v>
      </c>
      <c r="AU615" s="20" t="s">
        <v>142</v>
      </c>
    </row>
    <row r="616" s="2" customFormat="1" ht="24.15" customHeight="1">
      <c r="A616" s="41"/>
      <c r="B616" s="42"/>
      <c r="C616" s="215" t="s">
        <v>582</v>
      </c>
      <c r="D616" s="215" t="s">
        <v>146</v>
      </c>
      <c r="E616" s="216" t="s">
        <v>583</v>
      </c>
      <c r="F616" s="217" t="s">
        <v>584</v>
      </c>
      <c r="G616" s="218" t="s">
        <v>160</v>
      </c>
      <c r="H616" s="219">
        <v>4.649</v>
      </c>
      <c r="I616" s="220"/>
      <c r="J616" s="221">
        <f>ROUND(I616*H616,2)</f>
        <v>0</v>
      </c>
      <c r="K616" s="217" t="s">
        <v>150</v>
      </c>
      <c r="L616" s="47"/>
      <c r="M616" s="222" t="s">
        <v>19</v>
      </c>
      <c r="N616" s="223" t="s">
        <v>47</v>
      </c>
      <c r="O616" s="87"/>
      <c r="P616" s="224">
        <f>O616*H616</f>
        <v>0</v>
      </c>
      <c r="Q616" s="224">
        <v>0</v>
      </c>
      <c r="R616" s="224">
        <f>Q616*H616</f>
        <v>0</v>
      </c>
      <c r="S616" s="224">
        <v>0</v>
      </c>
      <c r="T616" s="225">
        <f>S616*H616</f>
        <v>0</v>
      </c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R616" s="226" t="s">
        <v>151</v>
      </c>
      <c r="AT616" s="226" t="s">
        <v>146</v>
      </c>
      <c r="AU616" s="226" t="s">
        <v>142</v>
      </c>
      <c r="AY616" s="20" t="s">
        <v>141</v>
      </c>
      <c r="BE616" s="227">
        <f>IF(N616="základní",J616,0)</f>
        <v>0</v>
      </c>
      <c r="BF616" s="227">
        <f>IF(N616="snížená",J616,0)</f>
        <v>0</v>
      </c>
      <c r="BG616" s="227">
        <f>IF(N616="zákl. přenesená",J616,0)</f>
        <v>0</v>
      </c>
      <c r="BH616" s="227">
        <f>IF(N616="sníž. přenesená",J616,0)</f>
        <v>0</v>
      </c>
      <c r="BI616" s="227">
        <f>IF(N616="nulová",J616,0)</f>
        <v>0</v>
      </c>
      <c r="BJ616" s="20" t="s">
        <v>94</v>
      </c>
      <c r="BK616" s="227">
        <f>ROUND(I616*H616,2)</f>
        <v>0</v>
      </c>
      <c r="BL616" s="20" t="s">
        <v>151</v>
      </c>
      <c r="BM616" s="226" t="s">
        <v>585</v>
      </c>
    </row>
    <row r="617" s="2" customFormat="1">
      <c r="A617" s="41"/>
      <c r="B617" s="42"/>
      <c r="C617" s="43"/>
      <c r="D617" s="228" t="s">
        <v>153</v>
      </c>
      <c r="E617" s="43"/>
      <c r="F617" s="229" t="s">
        <v>586</v>
      </c>
      <c r="G617" s="43"/>
      <c r="H617" s="43"/>
      <c r="I617" s="230"/>
      <c r="J617" s="43"/>
      <c r="K617" s="43"/>
      <c r="L617" s="47"/>
      <c r="M617" s="231"/>
      <c r="N617" s="232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0" t="s">
        <v>153</v>
      </c>
      <c r="AU617" s="20" t="s">
        <v>142</v>
      </c>
    </row>
    <row r="618" s="2" customFormat="1" ht="24.15" customHeight="1">
      <c r="A618" s="41"/>
      <c r="B618" s="42"/>
      <c r="C618" s="215" t="s">
        <v>587</v>
      </c>
      <c r="D618" s="215" t="s">
        <v>146</v>
      </c>
      <c r="E618" s="216" t="s">
        <v>588</v>
      </c>
      <c r="F618" s="217" t="s">
        <v>589</v>
      </c>
      <c r="G618" s="218" t="s">
        <v>160</v>
      </c>
      <c r="H618" s="219">
        <v>70.509</v>
      </c>
      <c r="I618" s="220"/>
      <c r="J618" s="221">
        <f>ROUND(I618*H618,2)</f>
        <v>0</v>
      </c>
      <c r="K618" s="217" t="s">
        <v>150</v>
      </c>
      <c r="L618" s="47"/>
      <c r="M618" s="222" t="s">
        <v>19</v>
      </c>
      <c r="N618" s="223" t="s">
        <v>47</v>
      </c>
      <c r="O618" s="87"/>
      <c r="P618" s="224">
        <f>O618*H618</f>
        <v>0</v>
      </c>
      <c r="Q618" s="224">
        <v>0</v>
      </c>
      <c r="R618" s="224">
        <f>Q618*H618</f>
        <v>0</v>
      </c>
      <c r="S618" s="224">
        <v>0</v>
      </c>
      <c r="T618" s="225">
        <f>S618*H618</f>
        <v>0</v>
      </c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R618" s="226" t="s">
        <v>151</v>
      </c>
      <c r="AT618" s="226" t="s">
        <v>146</v>
      </c>
      <c r="AU618" s="226" t="s">
        <v>142</v>
      </c>
      <c r="AY618" s="20" t="s">
        <v>141</v>
      </c>
      <c r="BE618" s="227">
        <f>IF(N618="základní",J618,0)</f>
        <v>0</v>
      </c>
      <c r="BF618" s="227">
        <f>IF(N618="snížená",J618,0)</f>
        <v>0</v>
      </c>
      <c r="BG618" s="227">
        <f>IF(N618="zákl. přenesená",J618,0)</f>
        <v>0</v>
      </c>
      <c r="BH618" s="227">
        <f>IF(N618="sníž. přenesená",J618,0)</f>
        <v>0</v>
      </c>
      <c r="BI618" s="227">
        <f>IF(N618="nulová",J618,0)</f>
        <v>0</v>
      </c>
      <c r="BJ618" s="20" t="s">
        <v>94</v>
      </c>
      <c r="BK618" s="227">
        <f>ROUND(I618*H618,2)</f>
        <v>0</v>
      </c>
      <c r="BL618" s="20" t="s">
        <v>151</v>
      </c>
      <c r="BM618" s="226" t="s">
        <v>590</v>
      </c>
    </row>
    <row r="619" s="2" customFormat="1">
      <c r="A619" s="41"/>
      <c r="B619" s="42"/>
      <c r="C619" s="43"/>
      <c r="D619" s="228" t="s">
        <v>153</v>
      </c>
      <c r="E619" s="43"/>
      <c r="F619" s="229" t="s">
        <v>591</v>
      </c>
      <c r="G619" s="43"/>
      <c r="H619" s="43"/>
      <c r="I619" s="230"/>
      <c r="J619" s="43"/>
      <c r="K619" s="43"/>
      <c r="L619" s="47"/>
      <c r="M619" s="231"/>
      <c r="N619" s="232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153</v>
      </c>
      <c r="AU619" s="20" t="s">
        <v>142</v>
      </c>
    </row>
    <row r="620" s="12" customFormat="1" ht="20.88" customHeight="1">
      <c r="A620" s="12"/>
      <c r="B620" s="199"/>
      <c r="C620" s="200"/>
      <c r="D620" s="201" t="s">
        <v>74</v>
      </c>
      <c r="E620" s="213" t="s">
        <v>592</v>
      </c>
      <c r="F620" s="213" t="s">
        <v>593</v>
      </c>
      <c r="G620" s="200"/>
      <c r="H620" s="200"/>
      <c r="I620" s="203"/>
      <c r="J620" s="214">
        <f>BK620</f>
        <v>0</v>
      </c>
      <c r="K620" s="200"/>
      <c r="L620" s="205"/>
      <c r="M620" s="206"/>
      <c r="N620" s="207"/>
      <c r="O620" s="207"/>
      <c r="P620" s="208">
        <f>SUM(P621:P638)</f>
        <v>0</v>
      </c>
      <c r="Q620" s="207"/>
      <c r="R620" s="208">
        <f>SUM(R621:R638)</f>
        <v>0.94094208000000001</v>
      </c>
      <c r="S620" s="207"/>
      <c r="T620" s="209">
        <f>SUM(T621:T638)</f>
        <v>0</v>
      </c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10" t="s">
        <v>83</v>
      </c>
      <c r="AT620" s="211" t="s">
        <v>74</v>
      </c>
      <c r="AU620" s="211" t="s">
        <v>94</v>
      </c>
      <c r="AY620" s="210" t="s">
        <v>141</v>
      </c>
      <c r="BK620" s="212">
        <f>SUM(BK621:BK638)</f>
        <v>0</v>
      </c>
    </row>
    <row r="621" s="2" customFormat="1" ht="21.75" customHeight="1">
      <c r="A621" s="41"/>
      <c r="B621" s="42"/>
      <c r="C621" s="215" t="s">
        <v>594</v>
      </c>
      <c r="D621" s="215" t="s">
        <v>146</v>
      </c>
      <c r="E621" s="216" t="s">
        <v>595</v>
      </c>
      <c r="F621" s="217" t="s">
        <v>596</v>
      </c>
      <c r="G621" s="218" t="s">
        <v>259</v>
      </c>
      <c r="H621" s="219">
        <v>37.698</v>
      </c>
      <c r="I621" s="220"/>
      <c r="J621" s="221">
        <f>ROUND(I621*H621,2)</f>
        <v>0</v>
      </c>
      <c r="K621" s="217" t="s">
        <v>150</v>
      </c>
      <c r="L621" s="47"/>
      <c r="M621" s="222" t="s">
        <v>19</v>
      </c>
      <c r="N621" s="223" t="s">
        <v>47</v>
      </c>
      <c r="O621" s="87"/>
      <c r="P621" s="224">
        <f>O621*H621</f>
        <v>0</v>
      </c>
      <c r="Q621" s="224">
        <v>0.02496</v>
      </c>
      <c r="R621" s="224">
        <f>Q621*H621</f>
        <v>0.94094208000000001</v>
      </c>
      <c r="S621" s="224">
        <v>0</v>
      </c>
      <c r="T621" s="225">
        <f>S621*H621</f>
        <v>0</v>
      </c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R621" s="226" t="s">
        <v>151</v>
      </c>
      <c r="AT621" s="226" t="s">
        <v>146</v>
      </c>
      <c r="AU621" s="226" t="s">
        <v>142</v>
      </c>
      <c r="AY621" s="20" t="s">
        <v>141</v>
      </c>
      <c r="BE621" s="227">
        <f>IF(N621="základní",J621,0)</f>
        <v>0</v>
      </c>
      <c r="BF621" s="227">
        <f>IF(N621="snížená",J621,0)</f>
        <v>0</v>
      </c>
      <c r="BG621" s="227">
        <f>IF(N621="zákl. přenesená",J621,0)</f>
        <v>0</v>
      </c>
      <c r="BH621" s="227">
        <f>IF(N621="sníž. přenesená",J621,0)</f>
        <v>0</v>
      </c>
      <c r="BI621" s="227">
        <f>IF(N621="nulová",J621,0)</f>
        <v>0</v>
      </c>
      <c r="BJ621" s="20" t="s">
        <v>94</v>
      </c>
      <c r="BK621" s="227">
        <f>ROUND(I621*H621,2)</f>
        <v>0</v>
      </c>
      <c r="BL621" s="20" t="s">
        <v>151</v>
      </c>
      <c r="BM621" s="226" t="s">
        <v>597</v>
      </c>
    </row>
    <row r="622" s="2" customFormat="1">
      <c r="A622" s="41"/>
      <c r="B622" s="42"/>
      <c r="C622" s="43"/>
      <c r="D622" s="228" t="s">
        <v>153</v>
      </c>
      <c r="E622" s="43"/>
      <c r="F622" s="229" t="s">
        <v>598</v>
      </c>
      <c r="G622" s="43"/>
      <c r="H622" s="43"/>
      <c r="I622" s="230"/>
      <c r="J622" s="43"/>
      <c r="K622" s="43"/>
      <c r="L622" s="47"/>
      <c r="M622" s="231"/>
      <c r="N622" s="232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153</v>
      </c>
      <c r="AU622" s="20" t="s">
        <v>142</v>
      </c>
    </row>
    <row r="623" s="15" customFormat="1">
      <c r="A623" s="15"/>
      <c r="B623" s="256"/>
      <c r="C623" s="257"/>
      <c r="D623" s="235" t="s">
        <v>155</v>
      </c>
      <c r="E623" s="258" t="s">
        <v>19</v>
      </c>
      <c r="F623" s="259" t="s">
        <v>599</v>
      </c>
      <c r="G623" s="257"/>
      <c r="H623" s="258" t="s">
        <v>19</v>
      </c>
      <c r="I623" s="260"/>
      <c r="J623" s="257"/>
      <c r="K623" s="257"/>
      <c r="L623" s="261"/>
      <c r="M623" s="262"/>
      <c r="N623" s="263"/>
      <c r="O623" s="263"/>
      <c r="P623" s="263"/>
      <c r="Q623" s="263"/>
      <c r="R623" s="263"/>
      <c r="S623" s="263"/>
      <c r="T623" s="264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T623" s="265" t="s">
        <v>155</v>
      </c>
      <c r="AU623" s="265" t="s">
        <v>142</v>
      </c>
      <c r="AV623" s="15" t="s">
        <v>83</v>
      </c>
      <c r="AW623" s="15" t="s">
        <v>35</v>
      </c>
      <c r="AX623" s="15" t="s">
        <v>75</v>
      </c>
      <c r="AY623" s="265" t="s">
        <v>141</v>
      </c>
    </row>
    <row r="624" s="13" customFormat="1">
      <c r="A624" s="13"/>
      <c r="B624" s="233"/>
      <c r="C624" s="234"/>
      <c r="D624" s="235" t="s">
        <v>155</v>
      </c>
      <c r="E624" s="236" t="s">
        <v>19</v>
      </c>
      <c r="F624" s="237" t="s">
        <v>600</v>
      </c>
      <c r="G624" s="234"/>
      <c r="H624" s="238">
        <v>39.228000000000002</v>
      </c>
      <c r="I624" s="239"/>
      <c r="J624" s="234"/>
      <c r="K624" s="234"/>
      <c r="L624" s="240"/>
      <c r="M624" s="241"/>
      <c r="N624" s="242"/>
      <c r="O624" s="242"/>
      <c r="P624" s="242"/>
      <c r="Q624" s="242"/>
      <c r="R624" s="242"/>
      <c r="S624" s="242"/>
      <c r="T624" s="24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4" t="s">
        <v>155</v>
      </c>
      <c r="AU624" s="244" t="s">
        <v>142</v>
      </c>
      <c r="AV624" s="13" t="s">
        <v>94</v>
      </c>
      <c r="AW624" s="13" t="s">
        <v>35</v>
      </c>
      <c r="AX624" s="13" t="s">
        <v>75</v>
      </c>
      <c r="AY624" s="244" t="s">
        <v>141</v>
      </c>
    </row>
    <row r="625" s="15" customFormat="1">
      <c r="A625" s="15"/>
      <c r="B625" s="256"/>
      <c r="C625" s="257"/>
      <c r="D625" s="235" t="s">
        <v>155</v>
      </c>
      <c r="E625" s="258" t="s">
        <v>19</v>
      </c>
      <c r="F625" s="259" t="s">
        <v>601</v>
      </c>
      <c r="G625" s="257"/>
      <c r="H625" s="258" t="s">
        <v>19</v>
      </c>
      <c r="I625" s="260"/>
      <c r="J625" s="257"/>
      <c r="K625" s="257"/>
      <c r="L625" s="261"/>
      <c r="M625" s="262"/>
      <c r="N625" s="263"/>
      <c r="O625" s="263"/>
      <c r="P625" s="263"/>
      <c r="Q625" s="263"/>
      <c r="R625" s="263"/>
      <c r="S625" s="263"/>
      <c r="T625" s="264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5" t="s">
        <v>155</v>
      </c>
      <c r="AU625" s="265" t="s">
        <v>142</v>
      </c>
      <c r="AV625" s="15" t="s">
        <v>83</v>
      </c>
      <c r="AW625" s="15" t="s">
        <v>35</v>
      </c>
      <c r="AX625" s="15" t="s">
        <v>75</v>
      </c>
      <c r="AY625" s="265" t="s">
        <v>141</v>
      </c>
    </row>
    <row r="626" s="13" customFormat="1">
      <c r="A626" s="13"/>
      <c r="B626" s="233"/>
      <c r="C626" s="234"/>
      <c r="D626" s="235" t="s">
        <v>155</v>
      </c>
      <c r="E626" s="236" t="s">
        <v>19</v>
      </c>
      <c r="F626" s="237" t="s">
        <v>602</v>
      </c>
      <c r="G626" s="234"/>
      <c r="H626" s="238">
        <v>-0.54000000000000004</v>
      </c>
      <c r="I626" s="239"/>
      <c r="J626" s="234"/>
      <c r="K626" s="234"/>
      <c r="L626" s="240"/>
      <c r="M626" s="241"/>
      <c r="N626" s="242"/>
      <c r="O626" s="242"/>
      <c r="P626" s="242"/>
      <c r="Q626" s="242"/>
      <c r="R626" s="242"/>
      <c r="S626" s="242"/>
      <c r="T626" s="24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4" t="s">
        <v>155</v>
      </c>
      <c r="AU626" s="244" t="s">
        <v>142</v>
      </c>
      <c r="AV626" s="13" t="s">
        <v>94</v>
      </c>
      <c r="AW626" s="13" t="s">
        <v>35</v>
      </c>
      <c r="AX626" s="13" t="s">
        <v>75</v>
      </c>
      <c r="AY626" s="244" t="s">
        <v>141</v>
      </c>
    </row>
    <row r="627" s="13" customFormat="1">
      <c r="A627" s="13"/>
      <c r="B627" s="233"/>
      <c r="C627" s="234"/>
      <c r="D627" s="235" t="s">
        <v>155</v>
      </c>
      <c r="E627" s="236" t="s">
        <v>19</v>
      </c>
      <c r="F627" s="237" t="s">
        <v>603</v>
      </c>
      <c r="G627" s="234"/>
      <c r="H627" s="238">
        <v>-0.98999999999999999</v>
      </c>
      <c r="I627" s="239"/>
      <c r="J627" s="234"/>
      <c r="K627" s="234"/>
      <c r="L627" s="240"/>
      <c r="M627" s="241"/>
      <c r="N627" s="242"/>
      <c r="O627" s="242"/>
      <c r="P627" s="242"/>
      <c r="Q627" s="242"/>
      <c r="R627" s="242"/>
      <c r="S627" s="242"/>
      <c r="T627" s="24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4" t="s">
        <v>155</v>
      </c>
      <c r="AU627" s="244" t="s">
        <v>142</v>
      </c>
      <c r="AV627" s="13" t="s">
        <v>94</v>
      </c>
      <c r="AW627" s="13" t="s">
        <v>35</v>
      </c>
      <c r="AX627" s="13" t="s">
        <v>75</v>
      </c>
      <c r="AY627" s="244" t="s">
        <v>141</v>
      </c>
    </row>
    <row r="628" s="14" customFormat="1">
      <c r="A628" s="14"/>
      <c r="B628" s="245"/>
      <c r="C628" s="246"/>
      <c r="D628" s="235" t="s">
        <v>155</v>
      </c>
      <c r="E628" s="247" t="s">
        <v>19</v>
      </c>
      <c r="F628" s="248" t="s">
        <v>157</v>
      </c>
      <c r="G628" s="246"/>
      <c r="H628" s="249">
        <v>37.698</v>
      </c>
      <c r="I628" s="250"/>
      <c r="J628" s="246"/>
      <c r="K628" s="246"/>
      <c r="L628" s="251"/>
      <c r="M628" s="252"/>
      <c r="N628" s="253"/>
      <c r="O628" s="253"/>
      <c r="P628" s="253"/>
      <c r="Q628" s="253"/>
      <c r="R628" s="253"/>
      <c r="S628" s="253"/>
      <c r="T628" s="25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5" t="s">
        <v>155</v>
      </c>
      <c r="AU628" s="255" t="s">
        <v>142</v>
      </c>
      <c r="AV628" s="14" t="s">
        <v>151</v>
      </c>
      <c r="AW628" s="14" t="s">
        <v>35</v>
      </c>
      <c r="AX628" s="14" t="s">
        <v>83</v>
      </c>
      <c r="AY628" s="255" t="s">
        <v>141</v>
      </c>
    </row>
    <row r="629" s="2" customFormat="1" ht="24.15" customHeight="1">
      <c r="A629" s="41"/>
      <c r="B629" s="42"/>
      <c r="C629" s="215" t="s">
        <v>604</v>
      </c>
      <c r="D629" s="215" t="s">
        <v>146</v>
      </c>
      <c r="E629" s="216" t="s">
        <v>605</v>
      </c>
      <c r="F629" s="217" t="s">
        <v>606</v>
      </c>
      <c r="G629" s="218" t="s">
        <v>259</v>
      </c>
      <c r="H629" s="219">
        <v>548.85599999999999</v>
      </c>
      <c r="I629" s="220"/>
      <c r="J629" s="221">
        <f>ROUND(I629*H629,2)</f>
        <v>0</v>
      </c>
      <c r="K629" s="217" t="s">
        <v>150</v>
      </c>
      <c r="L629" s="47"/>
      <c r="M629" s="222" t="s">
        <v>19</v>
      </c>
      <c r="N629" s="223" t="s">
        <v>47</v>
      </c>
      <c r="O629" s="87"/>
      <c r="P629" s="224">
        <f>O629*H629</f>
        <v>0</v>
      </c>
      <c r="Q629" s="224">
        <v>0</v>
      </c>
      <c r="R629" s="224">
        <f>Q629*H629</f>
        <v>0</v>
      </c>
      <c r="S629" s="224">
        <v>0</v>
      </c>
      <c r="T629" s="225">
        <f>S629*H629</f>
        <v>0</v>
      </c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R629" s="226" t="s">
        <v>151</v>
      </c>
      <c r="AT629" s="226" t="s">
        <v>146</v>
      </c>
      <c r="AU629" s="226" t="s">
        <v>142</v>
      </c>
      <c r="AY629" s="20" t="s">
        <v>141</v>
      </c>
      <c r="BE629" s="227">
        <f>IF(N629="základní",J629,0)</f>
        <v>0</v>
      </c>
      <c r="BF629" s="227">
        <f>IF(N629="snížená",J629,0)</f>
        <v>0</v>
      </c>
      <c r="BG629" s="227">
        <f>IF(N629="zákl. přenesená",J629,0)</f>
        <v>0</v>
      </c>
      <c r="BH629" s="227">
        <f>IF(N629="sníž. přenesená",J629,0)</f>
        <v>0</v>
      </c>
      <c r="BI629" s="227">
        <f>IF(N629="nulová",J629,0)</f>
        <v>0</v>
      </c>
      <c r="BJ629" s="20" t="s">
        <v>94</v>
      </c>
      <c r="BK629" s="227">
        <f>ROUND(I629*H629,2)</f>
        <v>0</v>
      </c>
      <c r="BL629" s="20" t="s">
        <v>151</v>
      </c>
      <c r="BM629" s="226" t="s">
        <v>607</v>
      </c>
    </row>
    <row r="630" s="2" customFormat="1">
      <c r="A630" s="41"/>
      <c r="B630" s="42"/>
      <c r="C630" s="43"/>
      <c r="D630" s="228" t="s">
        <v>153</v>
      </c>
      <c r="E630" s="43"/>
      <c r="F630" s="229" t="s">
        <v>608</v>
      </c>
      <c r="G630" s="43"/>
      <c r="H630" s="43"/>
      <c r="I630" s="230"/>
      <c r="J630" s="43"/>
      <c r="K630" s="43"/>
      <c r="L630" s="47"/>
      <c r="M630" s="231"/>
      <c r="N630" s="232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153</v>
      </c>
      <c r="AU630" s="20" t="s">
        <v>142</v>
      </c>
    </row>
    <row r="631" s="15" customFormat="1">
      <c r="A631" s="15"/>
      <c r="B631" s="256"/>
      <c r="C631" s="257"/>
      <c r="D631" s="235" t="s">
        <v>155</v>
      </c>
      <c r="E631" s="258" t="s">
        <v>19</v>
      </c>
      <c r="F631" s="259" t="s">
        <v>609</v>
      </c>
      <c r="G631" s="257"/>
      <c r="H631" s="258" t="s">
        <v>19</v>
      </c>
      <c r="I631" s="260"/>
      <c r="J631" s="257"/>
      <c r="K631" s="257"/>
      <c r="L631" s="261"/>
      <c r="M631" s="262"/>
      <c r="N631" s="263"/>
      <c r="O631" s="263"/>
      <c r="P631" s="263"/>
      <c r="Q631" s="263"/>
      <c r="R631" s="263"/>
      <c r="S631" s="263"/>
      <c r="T631" s="264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T631" s="265" t="s">
        <v>155</v>
      </c>
      <c r="AU631" s="265" t="s">
        <v>142</v>
      </c>
      <c r="AV631" s="15" t="s">
        <v>83</v>
      </c>
      <c r="AW631" s="15" t="s">
        <v>35</v>
      </c>
      <c r="AX631" s="15" t="s">
        <v>75</v>
      </c>
      <c r="AY631" s="265" t="s">
        <v>141</v>
      </c>
    </row>
    <row r="632" s="13" customFormat="1">
      <c r="A632" s="13"/>
      <c r="B632" s="233"/>
      <c r="C632" s="234"/>
      <c r="D632" s="235" t="s">
        <v>155</v>
      </c>
      <c r="E632" s="236" t="s">
        <v>19</v>
      </c>
      <c r="F632" s="237" t="s">
        <v>610</v>
      </c>
      <c r="G632" s="234"/>
      <c r="H632" s="238">
        <v>548.85599999999999</v>
      </c>
      <c r="I632" s="239"/>
      <c r="J632" s="234"/>
      <c r="K632" s="234"/>
      <c r="L632" s="240"/>
      <c r="M632" s="241"/>
      <c r="N632" s="242"/>
      <c r="O632" s="242"/>
      <c r="P632" s="242"/>
      <c r="Q632" s="242"/>
      <c r="R632" s="242"/>
      <c r="S632" s="242"/>
      <c r="T632" s="24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4" t="s">
        <v>155</v>
      </c>
      <c r="AU632" s="244" t="s">
        <v>142</v>
      </c>
      <c r="AV632" s="13" t="s">
        <v>94</v>
      </c>
      <c r="AW632" s="13" t="s">
        <v>35</v>
      </c>
      <c r="AX632" s="13" t="s">
        <v>75</v>
      </c>
      <c r="AY632" s="244" t="s">
        <v>141</v>
      </c>
    </row>
    <row r="633" s="14" customFormat="1">
      <c r="A633" s="14"/>
      <c r="B633" s="245"/>
      <c r="C633" s="246"/>
      <c r="D633" s="235" t="s">
        <v>155</v>
      </c>
      <c r="E633" s="247" t="s">
        <v>19</v>
      </c>
      <c r="F633" s="248" t="s">
        <v>157</v>
      </c>
      <c r="G633" s="246"/>
      <c r="H633" s="249">
        <v>548.85599999999999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5" t="s">
        <v>155</v>
      </c>
      <c r="AU633" s="255" t="s">
        <v>142</v>
      </c>
      <c r="AV633" s="14" t="s">
        <v>151</v>
      </c>
      <c r="AW633" s="14" t="s">
        <v>35</v>
      </c>
      <c r="AX633" s="14" t="s">
        <v>83</v>
      </c>
      <c r="AY633" s="255" t="s">
        <v>141</v>
      </c>
    </row>
    <row r="634" s="2" customFormat="1" ht="24.15" customHeight="1">
      <c r="A634" s="41"/>
      <c r="B634" s="42"/>
      <c r="C634" s="215" t="s">
        <v>611</v>
      </c>
      <c r="D634" s="215" t="s">
        <v>146</v>
      </c>
      <c r="E634" s="216" t="s">
        <v>612</v>
      </c>
      <c r="F634" s="217" t="s">
        <v>613</v>
      </c>
      <c r="G634" s="218" t="s">
        <v>259</v>
      </c>
      <c r="H634" s="219">
        <v>16465.68</v>
      </c>
      <c r="I634" s="220"/>
      <c r="J634" s="221">
        <f>ROUND(I634*H634,2)</f>
        <v>0</v>
      </c>
      <c r="K634" s="217" t="s">
        <v>150</v>
      </c>
      <c r="L634" s="47"/>
      <c r="M634" s="222" t="s">
        <v>19</v>
      </c>
      <c r="N634" s="223" t="s">
        <v>47</v>
      </c>
      <c r="O634" s="87"/>
      <c r="P634" s="224">
        <f>O634*H634</f>
        <v>0</v>
      </c>
      <c r="Q634" s="224">
        <v>0</v>
      </c>
      <c r="R634" s="224">
        <f>Q634*H634</f>
        <v>0</v>
      </c>
      <c r="S634" s="224">
        <v>0</v>
      </c>
      <c r="T634" s="225">
        <f>S634*H634</f>
        <v>0</v>
      </c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R634" s="226" t="s">
        <v>151</v>
      </c>
      <c r="AT634" s="226" t="s">
        <v>146</v>
      </c>
      <c r="AU634" s="226" t="s">
        <v>142</v>
      </c>
      <c r="AY634" s="20" t="s">
        <v>141</v>
      </c>
      <c r="BE634" s="227">
        <f>IF(N634="základní",J634,0)</f>
        <v>0</v>
      </c>
      <c r="BF634" s="227">
        <f>IF(N634="snížená",J634,0)</f>
        <v>0</v>
      </c>
      <c r="BG634" s="227">
        <f>IF(N634="zákl. přenesená",J634,0)</f>
        <v>0</v>
      </c>
      <c r="BH634" s="227">
        <f>IF(N634="sníž. přenesená",J634,0)</f>
        <v>0</v>
      </c>
      <c r="BI634" s="227">
        <f>IF(N634="nulová",J634,0)</f>
        <v>0</v>
      </c>
      <c r="BJ634" s="20" t="s">
        <v>94</v>
      </c>
      <c r="BK634" s="227">
        <f>ROUND(I634*H634,2)</f>
        <v>0</v>
      </c>
      <c r="BL634" s="20" t="s">
        <v>151</v>
      </c>
      <c r="BM634" s="226" t="s">
        <v>614</v>
      </c>
    </row>
    <row r="635" s="2" customFormat="1">
      <c r="A635" s="41"/>
      <c r="B635" s="42"/>
      <c r="C635" s="43"/>
      <c r="D635" s="228" t="s">
        <v>153</v>
      </c>
      <c r="E635" s="43"/>
      <c r="F635" s="229" t="s">
        <v>615</v>
      </c>
      <c r="G635" s="43"/>
      <c r="H635" s="43"/>
      <c r="I635" s="230"/>
      <c r="J635" s="43"/>
      <c r="K635" s="43"/>
      <c r="L635" s="47"/>
      <c r="M635" s="231"/>
      <c r="N635" s="232"/>
      <c r="O635" s="87"/>
      <c r="P635" s="87"/>
      <c r="Q635" s="87"/>
      <c r="R635" s="87"/>
      <c r="S635" s="87"/>
      <c r="T635" s="88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T635" s="20" t="s">
        <v>153</v>
      </c>
      <c r="AU635" s="20" t="s">
        <v>142</v>
      </c>
    </row>
    <row r="636" s="15" customFormat="1">
      <c r="A636" s="15"/>
      <c r="B636" s="256"/>
      <c r="C636" s="257"/>
      <c r="D636" s="235" t="s">
        <v>155</v>
      </c>
      <c r="E636" s="258" t="s">
        <v>19</v>
      </c>
      <c r="F636" s="259" t="s">
        <v>616</v>
      </c>
      <c r="G636" s="257"/>
      <c r="H636" s="258" t="s">
        <v>19</v>
      </c>
      <c r="I636" s="260"/>
      <c r="J636" s="257"/>
      <c r="K636" s="257"/>
      <c r="L636" s="261"/>
      <c r="M636" s="262"/>
      <c r="N636" s="263"/>
      <c r="O636" s="263"/>
      <c r="P636" s="263"/>
      <c r="Q636" s="263"/>
      <c r="R636" s="263"/>
      <c r="S636" s="263"/>
      <c r="T636" s="264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5" t="s">
        <v>155</v>
      </c>
      <c r="AU636" s="265" t="s">
        <v>142</v>
      </c>
      <c r="AV636" s="15" t="s">
        <v>83</v>
      </c>
      <c r="AW636" s="15" t="s">
        <v>35</v>
      </c>
      <c r="AX636" s="15" t="s">
        <v>75</v>
      </c>
      <c r="AY636" s="265" t="s">
        <v>141</v>
      </c>
    </row>
    <row r="637" s="13" customFormat="1">
      <c r="A637" s="13"/>
      <c r="B637" s="233"/>
      <c r="C637" s="234"/>
      <c r="D637" s="235" t="s">
        <v>155</v>
      </c>
      <c r="E637" s="236" t="s">
        <v>19</v>
      </c>
      <c r="F637" s="237" t="s">
        <v>617</v>
      </c>
      <c r="G637" s="234"/>
      <c r="H637" s="238">
        <v>16465.68</v>
      </c>
      <c r="I637" s="239"/>
      <c r="J637" s="234"/>
      <c r="K637" s="234"/>
      <c r="L637" s="240"/>
      <c r="M637" s="241"/>
      <c r="N637" s="242"/>
      <c r="O637" s="242"/>
      <c r="P637" s="242"/>
      <c r="Q637" s="242"/>
      <c r="R637" s="242"/>
      <c r="S637" s="242"/>
      <c r="T637" s="24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4" t="s">
        <v>155</v>
      </c>
      <c r="AU637" s="244" t="s">
        <v>142</v>
      </c>
      <c r="AV637" s="13" t="s">
        <v>94</v>
      </c>
      <c r="AW637" s="13" t="s">
        <v>35</v>
      </c>
      <c r="AX637" s="13" t="s">
        <v>75</v>
      </c>
      <c r="AY637" s="244" t="s">
        <v>141</v>
      </c>
    </row>
    <row r="638" s="14" customFormat="1">
      <c r="A638" s="14"/>
      <c r="B638" s="245"/>
      <c r="C638" s="246"/>
      <c r="D638" s="235" t="s">
        <v>155</v>
      </c>
      <c r="E638" s="247" t="s">
        <v>19</v>
      </c>
      <c r="F638" s="248" t="s">
        <v>157</v>
      </c>
      <c r="G638" s="246"/>
      <c r="H638" s="249">
        <v>16465.68</v>
      </c>
      <c r="I638" s="250"/>
      <c r="J638" s="246"/>
      <c r="K638" s="246"/>
      <c r="L638" s="251"/>
      <c r="M638" s="252"/>
      <c r="N638" s="253"/>
      <c r="O638" s="253"/>
      <c r="P638" s="253"/>
      <c r="Q638" s="253"/>
      <c r="R638" s="253"/>
      <c r="S638" s="253"/>
      <c r="T638" s="25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5" t="s">
        <v>155</v>
      </c>
      <c r="AU638" s="255" t="s">
        <v>142</v>
      </c>
      <c r="AV638" s="14" t="s">
        <v>151</v>
      </c>
      <c r="AW638" s="14" t="s">
        <v>35</v>
      </c>
      <c r="AX638" s="14" t="s">
        <v>83</v>
      </c>
      <c r="AY638" s="255" t="s">
        <v>141</v>
      </c>
    </row>
    <row r="639" s="12" customFormat="1" ht="22.8" customHeight="1">
      <c r="A639" s="12"/>
      <c r="B639" s="199"/>
      <c r="C639" s="200"/>
      <c r="D639" s="201" t="s">
        <v>74</v>
      </c>
      <c r="E639" s="213" t="s">
        <v>618</v>
      </c>
      <c r="F639" s="213" t="s">
        <v>619</v>
      </c>
      <c r="G639" s="200"/>
      <c r="H639" s="200"/>
      <c r="I639" s="203"/>
      <c r="J639" s="214">
        <f>BK639</f>
        <v>0</v>
      </c>
      <c r="K639" s="200"/>
      <c r="L639" s="205"/>
      <c r="M639" s="206"/>
      <c r="N639" s="207"/>
      <c r="O639" s="207"/>
      <c r="P639" s="208">
        <f>SUM(P640:P641)</f>
        <v>0</v>
      </c>
      <c r="Q639" s="207"/>
      <c r="R639" s="208">
        <f>SUM(R640:R641)</f>
        <v>0</v>
      </c>
      <c r="S639" s="207"/>
      <c r="T639" s="209">
        <f>SUM(T640:T641)</f>
        <v>0</v>
      </c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R639" s="210" t="s">
        <v>83</v>
      </c>
      <c r="AT639" s="211" t="s">
        <v>74</v>
      </c>
      <c r="AU639" s="211" t="s">
        <v>83</v>
      </c>
      <c r="AY639" s="210" t="s">
        <v>141</v>
      </c>
      <c r="BK639" s="212">
        <f>SUM(BK640:BK641)</f>
        <v>0</v>
      </c>
    </row>
    <row r="640" s="2" customFormat="1" ht="37.8" customHeight="1">
      <c r="A640" s="41"/>
      <c r="B640" s="42"/>
      <c r="C640" s="215" t="s">
        <v>620</v>
      </c>
      <c r="D640" s="215" t="s">
        <v>146</v>
      </c>
      <c r="E640" s="216" t="s">
        <v>621</v>
      </c>
      <c r="F640" s="217" t="s">
        <v>622</v>
      </c>
      <c r="G640" s="218" t="s">
        <v>160</v>
      </c>
      <c r="H640" s="219">
        <v>1.4790000000000001</v>
      </c>
      <c r="I640" s="220"/>
      <c r="J640" s="221">
        <f>ROUND(I640*H640,2)</f>
        <v>0</v>
      </c>
      <c r="K640" s="217" t="s">
        <v>150</v>
      </c>
      <c r="L640" s="47"/>
      <c r="M640" s="222" t="s">
        <v>19</v>
      </c>
      <c r="N640" s="223" t="s">
        <v>47</v>
      </c>
      <c r="O640" s="87"/>
      <c r="P640" s="224">
        <f>O640*H640</f>
        <v>0</v>
      </c>
      <c r="Q640" s="224">
        <v>0</v>
      </c>
      <c r="R640" s="224">
        <f>Q640*H640</f>
        <v>0</v>
      </c>
      <c r="S640" s="224">
        <v>0</v>
      </c>
      <c r="T640" s="225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6" t="s">
        <v>151</v>
      </c>
      <c r="AT640" s="226" t="s">
        <v>146</v>
      </c>
      <c r="AU640" s="226" t="s">
        <v>94</v>
      </c>
      <c r="AY640" s="20" t="s">
        <v>141</v>
      </c>
      <c r="BE640" s="227">
        <f>IF(N640="základní",J640,0)</f>
        <v>0</v>
      </c>
      <c r="BF640" s="227">
        <f>IF(N640="snížená",J640,0)</f>
        <v>0</v>
      </c>
      <c r="BG640" s="227">
        <f>IF(N640="zákl. přenesená",J640,0)</f>
        <v>0</v>
      </c>
      <c r="BH640" s="227">
        <f>IF(N640="sníž. přenesená",J640,0)</f>
        <v>0</v>
      </c>
      <c r="BI640" s="227">
        <f>IF(N640="nulová",J640,0)</f>
        <v>0</v>
      </c>
      <c r="BJ640" s="20" t="s">
        <v>94</v>
      </c>
      <c r="BK640" s="227">
        <f>ROUND(I640*H640,2)</f>
        <v>0</v>
      </c>
      <c r="BL640" s="20" t="s">
        <v>151</v>
      </c>
      <c r="BM640" s="226" t="s">
        <v>623</v>
      </c>
    </row>
    <row r="641" s="2" customFormat="1">
      <c r="A641" s="41"/>
      <c r="B641" s="42"/>
      <c r="C641" s="43"/>
      <c r="D641" s="228" t="s">
        <v>153</v>
      </c>
      <c r="E641" s="43"/>
      <c r="F641" s="229" t="s">
        <v>624</v>
      </c>
      <c r="G641" s="43"/>
      <c r="H641" s="43"/>
      <c r="I641" s="230"/>
      <c r="J641" s="43"/>
      <c r="K641" s="43"/>
      <c r="L641" s="47"/>
      <c r="M641" s="277"/>
      <c r="N641" s="278"/>
      <c r="O641" s="279"/>
      <c r="P641" s="279"/>
      <c r="Q641" s="279"/>
      <c r="R641" s="279"/>
      <c r="S641" s="279"/>
      <c r="T641" s="280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153</v>
      </c>
      <c r="AU641" s="20" t="s">
        <v>94</v>
      </c>
    </row>
    <row r="642" s="2" customFormat="1" ht="6.96" customHeight="1">
      <c r="A642" s="41"/>
      <c r="B642" s="62"/>
      <c r="C642" s="63"/>
      <c r="D642" s="63"/>
      <c r="E642" s="63"/>
      <c r="F642" s="63"/>
      <c r="G642" s="63"/>
      <c r="H642" s="63"/>
      <c r="I642" s="63"/>
      <c r="J642" s="63"/>
      <c r="K642" s="63"/>
      <c r="L642" s="47"/>
      <c r="M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</sheetData>
  <sheetProtection sheet="1" autoFilter="0" formatColumns="0" formatRows="0" objects="1" scenarios="1" spinCount="100000" saltValue="doTcTOAQ3c0f2w2FE1NTff/Vq5HFt2NwgnbyZfU29EH0zXtoV9lQ/JcyTU6QP1FiCvzdAi5hk1x2aElRJyr67g==" hashValue="DWmNM+dNqkxAarQJwo7yDqMif0awK6qgmRLFYeTVoc+5ZBcNXE4H2HKS6/PlUWr8auVW9KuHRfDATjOdUV9Kbw==" algorithmName="SHA-512" password="CC35"/>
  <autoFilter ref="C89:K641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5" r:id="rId1" display="https://podminky.urs.cz/item/CS_URS_2025_01/317234410"/>
    <hyperlink ref="F99" r:id="rId2" display="https://podminky.urs.cz/item/CS_URS_2025_01/317944323"/>
    <hyperlink ref="F106" r:id="rId3" display="https://podminky.urs.cz/item/CS_URS_2025_01/974031666"/>
    <hyperlink ref="F110" r:id="rId4" display="https://podminky.urs.cz/item/CS_URS_2025_01/965041341"/>
    <hyperlink ref="F155" r:id="rId5" display="https://podminky.urs.cz/item/CS_URS_2025_01/965042241"/>
    <hyperlink ref="F199" r:id="rId6" display="https://podminky.urs.cz/item/CS_URS_2025_01/965049112"/>
    <hyperlink ref="F201" r:id="rId7" display="https://podminky.urs.cz/item/CS_URS_2025_01/965082923"/>
    <hyperlink ref="F245" r:id="rId8" display="https://podminky.urs.cz/item/CS_URS_2025_01/711141811"/>
    <hyperlink ref="F286" r:id="rId9" display="https://podminky.urs.cz/item/CS_URS_2025_01/762511827"/>
    <hyperlink ref="F298" r:id="rId10" display="https://podminky.urs.cz/item/CS_URS_2025_01/762521811"/>
    <hyperlink ref="F306" r:id="rId11" display="https://podminky.urs.cz/item/CS_URS_2025_01/771471810"/>
    <hyperlink ref="F321" r:id="rId12" display="https://podminky.urs.cz/item/CS_URS_2025_01/771571810"/>
    <hyperlink ref="F338" r:id="rId13" display="https://podminky.urs.cz/item/CS_URS_2025_01/775411810"/>
    <hyperlink ref="F348" r:id="rId14" display="https://podminky.urs.cz/item/CS_URS_2025_01/775511810"/>
    <hyperlink ref="F358" r:id="rId15" display="https://podminky.urs.cz/item/CS_URS_2025_01/776201811"/>
    <hyperlink ref="F382" r:id="rId16" display="https://podminky.urs.cz/item/CS_URS_2025_01/776410811"/>
    <hyperlink ref="F404" r:id="rId17" display="https://podminky.urs.cz/item/CS_URS_2025_01/971033621"/>
    <hyperlink ref="F410" r:id="rId18" display="https://podminky.urs.cz/item/CS_URS_2025_01/968062374"/>
    <hyperlink ref="F419" r:id="rId19" display="https://podminky.urs.cz/item/CS_URS_2025_01/968072455"/>
    <hyperlink ref="F435" r:id="rId20" display="https://podminky.urs.cz/item/CS_URS_2025_01/968072456"/>
    <hyperlink ref="F440" r:id="rId21" display="https://podminky.urs.cz/item/CS_URS_2025_01/766491851"/>
    <hyperlink ref="F446" r:id="rId22" display="https://podminky.urs.cz/item/CS_URS_2025_01/766491853"/>
    <hyperlink ref="F455" r:id="rId23" display="https://podminky.urs.cz/item/CS_URS_2025_01/974031121"/>
    <hyperlink ref="F461" r:id="rId24" display="https://podminky.urs.cz/item/CS_URS_2025_01/974031142"/>
    <hyperlink ref="F469" r:id="rId25" display="https://podminky.urs.cz/item/CS_URS_2025_01/977151123"/>
    <hyperlink ref="F477" r:id="rId26" display="https://podminky.urs.cz/item/CS_URS_2025_01/781471810"/>
    <hyperlink ref="F492" r:id="rId27" display="https://podminky.urs.cz/item/CS_URS_2025_01/725110811"/>
    <hyperlink ref="F499" r:id="rId28" display="https://podminky.urs.cz/item/CS_URS_2025_01/725210821"/>
    <hyperlink ref="F506" r:id="rId29" display="https://podminky.urs.cz/item/CS_URS_2025_01/725220841"/>
    <hyperlink ref="F513" r:id="rId30" display="https://podminky.urs.cz/item/CS_URS_2025_01/725310823"/>
    <hyperlink ref="F525" r:id="rId31" display="https://podminky.urs.cz/item/CS_URS_2025_01/725820801"/>
    <hyperlink ref="F539" r:id="rId32" display="https://podminky.urs.cz/item/CS_URS_2025_01/725840850"/>
    <hyperlink ref="F546" r:id="rId33" display="https://podminky.urs.cz/item/CS_URS_2025_01/725860811"/>
    <hyperlink ref="F553" r:id="rId34" display="https://podminky.urs.cz/item/CS_URS_2025_01/978012191"/>
    <hyperlink ref="F560" r:id="rId35" display="https://podminky.urs.cz/item/CS_URS_2025_01/763131821"/>
    <hyperlink ref="F570" r:id="rId36" display="https://podminky.urs.cz/item/CS_URS_2025_01/963042819"/>
    <hyperlink ref="F575" r:id="rId37" display="https://podminky.urs.cz/item/CS_URS_2025_01/978036191"/>
    <hyperlink ref="F577" r:id="rId38" display="https://podminky.urs.cz/item/CS_URS_2025_01/741375801"/>
    <hyperlink ref="F579" r:id="rId39" display="https://podminky.urs.cz/item/CS_URS_2025_01/741375821"/>
    <hyperlink ref="F581" r:id="rId40" display="https://podminky.urs.cz/item/CS_URS_2025_01/762331911"/>
    <hyperlink ref="F587" r:id="rId41" display="https://podminky.urs.cz/item/CS_URS_2025_01/762341811"/>
    <hyperlink ref="F593" r:id="rId42" display="https://podminky.urs.cz/item/CS_URS_2025_01/762711810"/>
    <hyperlink ref="F600" r:id="rId43" display="https://podminky.urs.cz/item/CS_URS_2025_01/997013501"/>
    <hyperlink ref="F602" r:id="rId44" display="https://podminky.urs.cz/item/CS_URS_2025_01/997013509"/>
    <hyperlink ref="F607" r:id="rId45" display="https://podminky.urs.cz/item/CS_URS_2025_01/997013812"/>
    <hyperlink ref="F609" r:id="rId46" display="https://podminky.urs.cz/item/CS_URS_2025_01/997013814"/>
    <hyperlink ref="F611" r:id="rId47" display="https://podminky.urs.cz/item/CS_URS_2025_01/997013861"/>
    <hyperlink ref="F613" r:id="rId48" display="https://podminky.urs.cz/item/CS_URS_2025_01/997013862"/>
    <hyperlink ref="F615" r:id="rId49" display="https://podminky.urs.cz/item/CS_URS_2025_01/997013863"/>
    <hyperlink ref="F617" r:id="rId50" display="https://podminky.urs.cz/item/CS_URS_2025_01/997013867"/>
    <hyperlink ref="F619" r:id="rId51" display="https://podminky.urs.cz/item/CS_URS_2025_01/997013871"/>
    <hyperlink ref="F622" r:id="rId52" display="https://podminky.urs.cz/item/CS_URS_2025_01/319231213"/>
    <hyperlink ref="F630" r:id="rId53" display="https://podminky.urs.cz/item/CS_URS_2025_01/941111121"/>
    <hyperlink ref="F635" r:id="rId54" display="https://podminky.urs.cz/item/CS_URS_2025_01/941111221"/>
    <hyperlink ref="F641" r:id="rId55" display="https://podminky.urs.cz/item/CS_URS_2025_01/998011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109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625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5. 4. 2025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">
        <v>33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45" t="s">
        <v>29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36</v>
      </c>
      <c r="E23" s="41"/>
      <c r="F23" s="41"/>
      <c r="G23" s="41"/>
      <c r="H23" s="41"/>
      <c r="I23" s="145" t="s">
        <v>26</v>
      </c>
      <c r="J23" s="136" t="s">
        <v>37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38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39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41</v>
      </c>
      <c r="E30" s="41"/>
      <c r="F30" s="41"/>
      <c r="G30" s="41"/>
      <c r="H30" s="41"/>
      <c r="I30" s="41"/>
      <c r="J30" s="156">
        <f>ROUND(J133,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43</v>
      </c>
      <c r="G32" s="41"/>
      <c r="H32" s="41"/>
      <c r="I32" s="157" t="s">
        <v>42</v>
      </c>
      <c r="J32" s="157" t="s">
        <v>44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45</v>
      </c>
      <c r="E33" s="145" t="s">
        <v>46</v>
      </c>
      <c r="F33" s="159">
        <f>ROUND((SUM(BE133:BE1988)),  2)</f>
        <v>0</v>
      </c>
      <c r="G33" s="41"/>
      <c r="H33" s="41"/>
      <c r="I33" s="160">
        <v>0.20999999999999999</v>
      </c>
      <c r="J33" s="159">
        <f>ROUND(((SUM(BE133:BE1988))*I33),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47</v>
      </c>
      <c r="F34" s="159">
        <f>ROUND((SUM(BF133:BF1988)),  2)</f>
        <v>0</v>
      </c>
      <c r="G34" s="41"/>
      <c r="H34" s="41"/>
      <c r="I34" s="160">
        <v>0.12</v>
      </c>
      <c r="J34" s="159">
        <f>ROUND(((SUM(BF133:BF1988))*I34),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48</v>
      </c>
      <c r="F35" s="159">
        <f>ROUND((SUM(BG133:BG1988)),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49</v>
      </c>
      <c r="F36" s="159">
        <f>ROUND((SUM(BH133:BH1988)),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ROUND((SUM(BI133:BI1988)),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51</v>
      </c>
      <c r="E39" s="163"/>
      <c r="F39" s="163"/>
      <c r="G39" s="164" t="s">
        <v>52</v>
      </c>
      <c r="H39" s="165" t="s">
        <v>53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Změna dokončené stavby, Odolov č.p. 35, na p. st. č. 162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109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02 - SO 02 - Stavební práce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Odolov</v>
      </c>
      <c r="G52" s="43"/>
      <c r="H52" s="43"/>
      <c r="I52" s="35" t="s">
        <v>23</v>
      </c>
      <c r="J52" s="75" t="str">
        <f>IF(J12="","",J12)</f>
        <v>5. 4. 2025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Malé Svatoňovice</v>
      </c>
      <c r="G54" s="43"/>
      <c r="H54" s="43"/>
      <c r="I54" s="35" t="s">
        <v>32</v>
      </c>
      <c r="J54" s="39" t="str">
        <f>E21</f>
        <v>Ing. Vladislav Stárek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Petr Herzog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73</v>
      </c>
      <c r="D59" s="43"/>
      <c r="E59" s="43"/>
      <c r="F59" s="43"/>
      <c r="G59" s="43"/>
      <c r="H59" s="43"/>
      <c r="I59" s="43"/>
      <c r="J59" s="105">
        <f>J133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115</v>
      </c>
      <c r="E60" s="180"/>
      <c r="F60" s="180"/>
      <c r="G60" s="180"/>
      <c r="H60" s="180"/>
      <c r="I60" s="180"/>
      <c r="J60" s="181">
        <f>J134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626</v>
      </c>
      <c r="E61" s="185"/>
      <c r="F61" s="185"/>
      <c r="G61" s="185"/>
      <c r="H61" s="185"/>
      <c r="I61" s="185"/>
      <c r="J61" s="186">
        <f>J135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83"/>
      <c r="C62" s="128"/>
      <c r="D62" s="184" t="s">
        <v>627</v>
      </c>
      <c r="E62" s="185"/>
      <c r="F62" s="185"/>
      <c r="G62" s="185"/>
      <c r="H62" s="185"/>
      <c r="I62" s="185"/>
      <c r="J62" s="186">
        <f>J136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628</v>
      </c>
      <c r="E63" s="185"/>
      <c r="F63" s="185"/>
      <c r="G63" s="185"/>
      <c r="H63" s="185"/>
      <c r="I63" s="185"/>
      <c r="J63" s="186">
        <f>J175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83"/>
      <c r="C64" s="128"/>
      <c r="D64" s="184" t="s">
        <v>629</v>
      </c>
      <c r="E64" s="185"/>
      <c r="F64" s="185"/>
      <c r="G64" s="185"/>
      <c r="H64" s="185"/>
      <c r="I64" s="185"/>
      <c r="J64" s="186">
        <f>J176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83"/>
      <c r="C65" s="128"/>
      <c r="D65" s="184" t="s">
        <v>630</v>
      </c>
      <c r="E65" s="185"/>
      <c r="F65" s="185"/>
      <c r="G65" s="185"/>
      <c r="H65" s="185"/>
      <c r="I65" s="185"/>
      <c r="J65" s="186">
        <f>J237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116</v>
      </c>
      <c r="E66" s="185"/>
      <c r="F66" s="185"/>
      <c r="G66" s="185"/>
      <c r="H66" s="185"/>
      <c r="I66" s="185"/>
      <c r="J66" s="186">
        <f>J247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83"/>
      <c r="C67" s="128"/>
      <c r="D67" s="184" t="s">
        <v>631</v>
      </c>
      <c r="E67" s="185"/>
      <c r="F67" s="185"/>
      <c r="G67" s="185"/>
      <c r="H67" s="185"/>
      <c r="I67" s="185"/>
      <c r="J67" s="186">
        <f>J248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83"/>
      <c r="C68" s="128"/>
      <c r="D68" s="184" t="s">
        <v>632</v>
      </c>
      <c r="E68" s="185"/>
      <c r="F68" s="185"/>
      <c r="G68" s="185"/>
      <c r="H68" s="185"/>
      <c r="I68" s="185"/>
      <c r="J68" s="186">
        <f>J316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633</v>
      </c>
      <c r="E69" s="185"/>
      <c r="F69" s="185"/>
      <c r="G69" s="185"/>
      <c r="H69" s="185"/>
      <c r="I69" s="185"/>
      <c r="J69" s="186">
        <f>J324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634</v>
      </c>
      <c r="E70" s="185"/>
      <c r="F70" s="185"/>
      <c r="G70" s="185"/>
      <c r="H70" s="185"/>
      <c r="I70" s="185"/>
      <c r="J70" s="186">
        <f>J325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3"/>
      <c r="C71" s="128"/>
      <c r="D71" s="184" t="s">
        <v>635</v>
      </c>
      <c r="E71" s="185"/>
      <c r="F71" s="185"/>
      <c r="G71" s="185"/>
      <c r="H71" s="185"/>
      <c r="I71" s="185"/>
      <c r="J71" s="186">
        <f>J326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3"/>
      <c r="C72" s="128"/>
      <c r="D72" s="184" t="s">
        <v>636</v>
      </c>
      <c r="E72" s="185"/>
      <c r="F72" s="185"/>
      <c r="G72" s="185"/>
      <c r="H72" s="185"/>
      <c r="I72" s="185"/>
      <c r="J72" s="186">
        <f>J578</f>
        <v>0</v>
      </c>
      <c r="K72" s="128"/>
      <c r="L72" s="18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3"/>
      <c r="C73" s="128"/>
      <c r="D73" s="184" t="s">
        <v>637</v>
      </c>
      <c r="E73" s="185"/>
      <c r="F73" s="185"/>
      <c r="G73" s="185"/>
      <c r="H73" s="185"/>
      <c r="I73" s="185"/>
      <c r="J73" s="186">
        <f>J673</f>
        <v>0</v>
      </c>
      <c r="K73" s="128"/>
      <c r="L73" s="18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3"/>
      <c r="C74" s="128"/>
      <c r="D74" s="184" t="s">
        <v>638</v>
      </c>
      <c r="E74" s="185"/>
      <c r="F74" s="185"/>
      <c r="G74" s="185"/>
      <c r="H74" s="185"/>
      <c r="I74" s="185"/>
      <c r="J74" s="186">
        <f>J856</f>
        <v>0</v>
      </c>
      <c r="K74" s="128"/>
      <c r="L74" s="18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3"/>
      <c r="C75" s="128"/>
      <c r="D75" s="184" t="s">
        <v>118</v>
      </c>
      <c r="E75" s="185"/>
      <c r="F75" s="185"/>
      <c r="G75" s="185"/>
      <c r="H75" s="185"/>
      <c r="I75" s="185"/>
      <c r="J75" s="186">
        <f>J889</f>
        <v>0</v>
      </c>
      <c r="K75" s="128"/>
      <c r="L75" s="18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3"/>
      <c r="C76" s="128"/>
      <c r="D76" s="184" t="s">
        <v>639</v>
      </c>
      <c r="E76" s="185"/>
      <c r="F76" s="185"/>
      <c r="G76" s="185"/>
      <c r="H76" s="185"/>
      <c r="I76" s="185"/>
      <c r="J76" s="186">
        <f>J890</f>
        <v>0</v>
      </c>
      <c r="K76" s="128"/>
      <c r="L76" s="18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3"/>
      <c r="C77" s="128"/>
      <c r="D77" s="184" t="s">
        <v>125</v>
      </c>
      <c r="E77" s="185"/>
      <c r="F77" s="185"/>
      <c r="G77" s="185"/>
      <c r="H77" s="185"/>
      <c r="I77" s="185"/>
      <c r="J77" s="186">
        <f>J916</f>
        <v>0</v>
      </c>
      <c r="K77" s="128"/>
      <c r="L77" s="18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77"/>
      <c r="C78" s="178"/>
      <c r="D78" s="179" t="s">
        <v>640</v>
      </c>
      <c r="E78" s="180"/>
      <c r="F78" s="180"/>
      <c r="G78" s="180"/>
      <c r="H78" s="180"/>
      <c r="I78" s="180"/>
      <c r="J78" s="181">
        <f>J919</f>
        <v>0</v>
      </c>
      <c r="K78" s="178"/>
      <c r="L78" s="182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83"/>
      <c r="C79" s="128"/>
      <c r="D79" s="184" t="s">
        <v>641</v>
      </c>
      <c r="E79" s="185"/>
      <c r="F79" s="185"/>
      <c r="G79" s="185"/>
      <c r="H79" s="185"/>
      <c r="I79" s="185"/>
      <c r="J79" s="186">
        <f>J920</f>
        <v>0</v>
      </c>
      <c r="K79" s="128"/>
      <c r="L79" s="18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3"/>
      <c r="C80" s="128"/>
      <c r="D80" s="184" t="s">
        <v>642</v>
      </c>
      <c r="E80" s="185"/>
      <c r="F80" s="185"/>
      <c r="G80" s="185"/>
      <c r="H80" s="185"/>
      <c r="I80" s="185"/>
      <c r="J80" s="186">
        <f>J921</f>
        <v>0</v>
      </c>
      <c r="K80" s="128"/>
      <c r="L80" s="18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3"/>
      <c r="C81" s="128"/>
      <c r="D81" s="184" t="s">
        <v>643</v>
      </c>
      <c r="E81" s="185"/>
      <c r="F81" s="185"/>
      <c r="G81" s="185"/>
      <c r="H81" s="185"/>
      <c r="I81" s="185"/>
      <c r="J81" s="186">
        <f>J970</f>
        <v>0</v>
      </c>
      <c r="K81" s="128"/>
      <c r="L81" s="18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4.88" customHeight="1">
      <c r="A82" s="10"/>
      <c r="B82" s="183"/>
      <c r="C82" s="128"/>
      <c r="D82" s="184" t="s">
        <v>644</v>
      </c>
      <c r="E82" s="185"/>
      <c r="F82" s="185"/>
      <c r="G82" s="185"/>
      <c r="H82" s="185"/>
      <c r="I82" s="185"/>
      <c r="J82" s="186">
        <f>J971</f>
        <v>0</v>
      </c>
      <c r="K82" s="128"/>
      <c r="L82" s="187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4.88" customHeight="1">
      <c r="A83" s="10"/>
      <c r="B83" s="183"/>
      <c r="C83" s="128"/>
      <c r="D83" s="184" t="s">
        <v>645</v>
      </c>
      <c r="E83" s="185"/>
      <c r="F83" s="185"/>
      <c r="G83" s="185"/>
      <c r="H83" s="185"/>
      <c r="I83" s="185"/>
      <c r="J83" s="186">
        <f>J1074</f>
        <v>0</v>
      </c>
      <c r="K83" s="128"/>
      <c r="L83" s="187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83"/>
      <c r="C84" s="128"/>
      <c r="D84" s="184" t="s">
        <v>646</v>
      </c>
      <c r="E84" s="185"/>
      <c r="F84" s="185"/>
      <c r="G84" s="185"/>
      <c r="H84" s="185"/>
      <c r="I84" s="185"/>
      <c r="J84" s="186">
        <f>J1108</f>
        <v>0</v>
      </c>
      <c r="K84" s="128"/>
      <c r="L84" s="187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4.88" customHeight="1">
      <c r="A85" s="10"/>
      <c r="B85" s="183"/>
      <c r="C85" s="128"/>
      <c r="D85" s="184" t="s">
        <v>647</v>
      </c>
      <c r="E85" s="185"/>
      <c r="F85" s="185"/>
      <c r="G85" s="185"/>
      <c r="H85" s="185"/>
      <c r="I85" s="185"/>
      <c r="J85" s="186">
        <f>J1109</f>
        <v>0</v>
      </c>
      <c r="K85" s="128"/>
      <c r="L85" s="187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83"/>
      <c r="C86" s="128"/>
      <c r="D86" s="184" t="s">
        <v>648</v>
      </c>
      <c r="E86" s="185"/>
      <c r="F86" s="185"/>
      <c r="G86" s="185"/>
      <c r="H86" s="185"/>
      <c r="I86" s="185"/>
      <c r="J86" s="186">
        <f>J1128</f>
        <v>0</v>
      </c>
      <c r="K86" s="128"/>
      <c r="L86" s="187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4.88" customHeight="1">
      <c r="A87" s="10"/>
      <c r="B87" s="183"/>
      <c r="C87" s="128"/>
      <c r="D87" s="184" t="s">
        <v>649</v>
      </c>
      <c r="E87" s="185"/>
      <c r="F87" s="185"/>
      <c r="G87" s="185"/>
      <c r="H87" s="185"/>
      <c r="I87" s="185"/>
      <c r="J87" s="186">
        <f>J1129</f>
        <v>0</v>
      </c>
      <c r="K87" s="128"/>
      <c r="L87" s="187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10" customFormat="1" ht="19.92" customHeight="1">
      <c r="A88" s="10"/>
      <c r="B88" s="183"/>
      <c r="C88" s="128"/>
      <c r="D88" s="184" t="s">
        <v>650</v>
      </c>
      <c r="E88" s="185"/>
      <c r="F88" s="185"/>
      <c r="G88" s="185"/>
      <c r="H88" s="185"/>
      <c r="I88" s="185"/>
      <c r="J88" s="186">
        <f>J1135</f>
        <v>0</v>
      </c>
      <c r="K88" s="128"/>
      <c r="L88" s="187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</row>
    <row r="89" s="10" customFormat="1" ht="14.88" customHeight="1">
      <c r="A89" s="10"/>
      <c r="B89" s="183"/>
      <c r="C89" s="128"/>
      <c r="D89" s="184" t="s">
        <v>651</v>
      </c>
      <c r="E89" s="185"/>
      <c r="F89" s="185"/>
      <c r="G89" s="185"/>
      <c r="H89" s="185"/>
      <c r="I89" s="185"/>
      <c r="J89" s="186">
        <f>J1136</f>
        <v>0</v>
      </c>
      <c r="K89" s="128"/>
      <c r="L89" s="187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</row>
    <row r="90" s="10" customFormat="1" ht="14.88" customHeight="1">
      <c r="A90" s="10"/>
      <c r="B90" s="183"/>
      <c r="C90" s="128"/>
      <c r="D90" s="184" t="s">
        <v>652</v>
      </c>
      <c r="E90" s="185"/>
      <c r="F90" s="185"/>
      <c r="G90" s="185"/>
      <c r="H90" s="185"/>
      <c r="I90" s="185"/>
      <c r="J90" s="186">
        <f>J1218</f>
        <v>0</v>
      </c>
      <c r="K90" s="128"/>
      <c r="L90" s="187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</row>
    <row r="91" s="10" customFormat="1" ht="19.92" customHeight="1">
      <c r="A91" s="10"/>
      <c r="B91" s="183"/>
      <c r="C91" s="128"/>
      <c r="D91" s="184" t="s">
        <v>653</v>
      </c>
      <c r="E91" s="185"/>
      <c r="F91" s="185"/>
      <c r="G91" s="185"/>
      <c r="H91" s="185"/>
      <c r="I91" s="185"/>
      <c r="J91" s="186">
        <f>J1279</f>
        <v>0</v>
      </c>
      <c r="K91" s="128"/>
      <c r="L91" s="187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</row>
    <row r="92" s="10" customFormat="1" ht="14.88" customHeight="1">
      <c r="A92" s="10"/>
      <c r="B92" s="183"/>
      <c r="C92" s="128"/>
      <c r="D92" s="184" t="s">
        <v>654</v>
      </c>
      <c r="E92" s="185"/>
      <c r="F92" s="185"/>
      <c r="G92" s="185"/>
      <c r="H92" s="185"/>
      <c r="I92" s="185"/>
      <c r="J92" s="186">
        <f>J1280</f>
        <v>0</v>
      </c>
      <c r="K92" s="128"/>
      <c r="L92" s="187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</row>
    <row r="93" s="10" customFormat="1" ht="19.92" customHeight="1">
      <c r="A93" s="10"/>
      <c r="B93" s="183"/>
      <c r="C93" s="128"/>
      <c r="D93" s="184" t="s">
        <v>655</v>
      </c>
      <c r="E93" s="185"/>
      <c r="F93" s="185"/>
      <c r="G93" s="185"/>
      <c r="H93" s="185"/>
      <c r="I93" s="185"/>
      <c r="J93" s="186">
        <f>J1313</f>
        <v>0</v>
      </c>
      <c r="K93" s="128"/>
      <c r="L93" s="187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  <row r="94" s="10" customFormat="1" ht="14.88" customHeight="1">
      <c r="A94" s="10"/>
      <c r="B94" s="183"/>
      <c r="C94" s="128"/>
      <c r="D94" s="184" t="s">
        <v>656</v>
      </c>
      <c r="E94" s="185"/>
      <c r="F94" s="185"/>
      <c r="G94" s="185"/>
      <c r="H94" s="185"/>
      <c r="I94" s="185"/>
      <c r="J94" s="186">
        <f>J1314</f>
        <v>0</v>
      </c>
      <c r="K94" s="128"/>
      <c r="L94" s="187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</row>
    <row r="95" s="10" customFormat="1" ht="14.88" customHeight="1">
      <c r="A95" s="10"/>
      <c r="B95" s="183"/>
      <c r="C95" s="128"/>
      <c r="D95" s="184" t="s">
        <v>657</v>
      </c>
      <c r="E95" s="185"/>
      <c r="F95" s="185"/>
      <c r="G95" s="185"/>
      <c r="H95" s="185"/>
      <c r="I95" s="185"/>
      <c r="J95" s="186">
        <f>J1356</f>
        <v>0</v>
      </c>
      <c r="K95" s="128"/>
      <c r="L95" s="187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</row>
    <row r="96" s="10" customFormat="1" ht="14.88" customHeight="1">
      <c r="A96" s="10"/>
      <c r="B96" s="183"/>
      <c r="C96" s="128"/>
      <c r="D96" s="184" t="s">
        <v>658</v>
      </c>
      <c r="E96" s="185"/>
      <c r="F96" s="185"/>
      <c r="G96" s="185"/>
      <c r="H96" s="185"/>
      <c r="I96" s="185"/>
      <c r="J96" s="186">
        <f>J1432</f>
        <v>0</v>
      </c>
      <c r="K96" s="128"/>
      <c r="L96" s="187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4.88" customHeight="1">
      <c r="A97" s="10"/>
      <c r="B97" s="183"/>
      <c r="C97" s="128"/>
      <c r="D97" s="184" t="s">
        <v>659</v>
      </c>
      <c r="E97" s="185"/>
      <c r="F97" s="185"/>
      <c r="G97" s="185"/>
      <c r="H97" s="185"/>
      <c r="I97" s="185"/>
      <c r="J97" s="186">
        <f>J1449</f>
        <v>0</v>
      </c>
      <c r="K97" s="128"/>
      <c r="L97" s="187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3"/>
      <c r="C98" s="128"/>
      <c r="D98" s="184" t="s">
        <v>660</v>
      </c>
      <c r="E98" s="185"/>
      <c r="F98" s="185"/>
      <c r="G98" s="185"/>
      <c r="H98" s="185"/>
      <c r="I98" s="185"/>
      <c r="J98" s="186">
        <f>J1452</f>
        <v>0</v>
      </c>
      <c r="K98" s="128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4.88" customHeight="1">
      <c r="A99" s="10"/>
      <c r="B99" s="183"/>
      <c r="C99" s="128"/>
      <c r="D99" s="184" t="s">
        <v>661</v>
      </c>
      <c r="E99" s="185"/>
      <c r="F99" s="185"/>
      <c r="G99" s="185"/>
      <c r="H99" s="185"/>
      <c r="I99" s="185"/>
      <c r="J99" s="186">
        <f>J1453</f>
        <v>0</v>
      </c>
      <c r="K99" s="128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28"/>
      <c r="D100" s="184" t="s">
        <v>662</v>
      </c>
      <c r="E100" s="185"/>
      <c r="F100" s="185"/>
      <c r="G100" s="185"/>
      <c r="H100" s="185"/>
      <c r="I100" s="185"/>
      <c r="J100" s="186">
        <f>J1460</f>
        <v>0</v>
      </c>
      <c r="K100" s="128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3"/>
      <c r="C101" s="128"/>
      <c r="D101" s="184" t="s">
        <v>663</v>
      </c>
      <c r="E101" s="185"/>
      <c r="F101" s="185"/>
      <c r="G101" s="185"/>
      <c r="H101" s="185"/>
      <c r="I101" s="185"/>
      <c r="J101" s="186">
        <f>J1461</f>
        <v>0</v>
      </c>
      <c r="K101" s="128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3"/>
      <c r="C102" s="128"/>
      <c r="D102" s="184" t="s">
        <v>664</v>
      </c>
      <c r="E102" s="185"/>
      <c r="F102" s="185"/>
      <c r="G102" s="185"/>
      <c r="H102" s="185"/>
      <c r="I102" s="185"/>
      <c r="J102" s="186">
        <f>J1497</f>
        <v>0</v>
      </c>
      <c r="K102" s="128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83"/>
      <c r="C103" s="128"/>
      <c r="D103" s="184" t="s">
        <v>665</v>
      </c>
      <c r="E103" s="185"/>
      <c r="F103" s="185"/>
      <c r="G103" s="185"/>
      <c r="H103" s="185"/>
      <c r="I103" s="185"/>
      <c r="J103" s="186">
        <f>J1553</f>
        <v>0</v>
      </c>
      <c r="K103" s="128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28"/>
      <c r="D104" s="184" t="s">
        <v>666</v>
      </c>
      <c r="E104" s="185"/>
      <c r="F104" s="185"/>
      <c r="G104" s="185"/>
      <c r="H104" s="185"/>
      <c r="I104" s="185"/>
      <c r="J104" s="186">
        <f>J1601</f>
        <v>0</v>
      </c>
      <c r="K104" s="128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83"/>
      <c r="C105" s="128"/>
      <c r="D105" s="184" t="s">
        <v>667</v>
      </c>
      <c r="E105" s="185"/>
      <c r="F105" s="185"/>
      <c r="G105" s="185"/>
      <c r="H105" s="185"/>
      <c r="I105" s="185"/>
      <c r="J105" s="186">
        <f>J1602</f>
        <v>0</v>
      </c>
      <c r="K105" s="128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3"/>
      <c r="C106" s="128"/>
      <c r="D106" s="184" t="s">
        <v>668</v>
      </c>
      <c r="E106" s="185"/>
      <c r="F106" s="185"/>
      <c r="G106" s="185"/>
      <c r="H106" s="185"/>
      <c r="I106" s="185"/>
      <c r="J106" s="186">
        <f>J1648</f>
        <v>0</v>
      </c>
      <c r="K106" s="128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83"/>
      <c r="C107" s="128"/>
      <c r="D107" s="184" t="s">
        <v>669</v>
      </c>
      <c r="E107" s="185"/>
      <c r="F107" s="185"/>
      <c r="G107" s="185"/>
      <c r="H107" s="185"/>
      <c r="I107" s="185"/>
      <c r="J107" s="186">
        <f>J1649</f>
        <v>0</v>
      </c>
      <c r="K107" s="128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83"/>
      <c r="C108" s="128"/>
      <c r="D108" s="184" t="s">
        <v>670</v>
      </c>
      <c r="E108" s="185"/>
      <c r="F108" s="185"/>
      <c r="G108" s="185"/>
      <c r="H108" s="185"/>
      <c r="I108" s="185"/>
      <c r="J108" s="186">
        <f>J1707</f>
        <v>0</v>
      </c>
      <c r="K108" s="128"/>
      <c r="L108" s="18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28"/>
      <c r="D109" s="184" t="s">
        <v>671</v>
      </c>
      <c r="E109" s="185"/>
      <c r="F109" s="185"/>
      <c r="G109" s="185"/>
      <c r="H109" s="185"/>
      <c r="I109" s="185"/>
      <c r="J109" s="186">
        <f>J1724</f>
        <v>0</v>
      </c>
      <c r="K109" s="128"/>
      <c r="L109" s="18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83"/>
      <c r="C110" s="128"/>
      <c r="D110" s="184" t="s">
        <v>672</v>
      </c>
      <c r="E110" s="185"/>
      <c r="F110" s="185"/>
      <c r="G110" s="185"/>
      <c r="H110" s="185"/>
      <c r="I110" s="185"/>
      <c r="J110" s="186">
        <f>J1725</f>
        <v>0</v>
      </c>
      <c r="K110" s="128"/>
      <c r="L110" s="187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3"/>
      <c r="C111" s="128"/>
      <c r="D111" s="184" t="s">
        <v>673</v>
      </c>
      <c r="E111" s="185"/>
      <c r="F111" s="185"/>
      <c r="G111" s="185"/>
      <c r="H111" s="185"/>
      <c r="I111" s="185"/>
      <c r="J111" s="186">
        <f>J1736</f>
        <v>0</v>
      </c>
      <c r="K111" s="128"/>
      <c r="L111" s="187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4.88" customHeight="1">
      <c r="A112" s="10"/>
      <c r="B112" s="183"/>
      <c r="C112" s="128"/>
      <c r="D112" s="184" t="s">
        <v>674</v>
      </c>
      <c r="E112" s="185"/>
      <c r="F112" s="185"/>
      <c r="G112" s="185"/>
      <c r="H112" s="185"/>
      <c r="I112" s="185"/>
      <c r="J112" s="186">
        <f>J1737</f>
        <v>0</v>
      </c>
      <c r="K112" s="128"/>
      <c r="L112" s="187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4.88" customHeight="1">
      <c r="A113" s="10"/>
      <c r="B113" s="183"/>
      <c r="C113" s="128"/>
      <c r="D113" s="184" t="s">
        <v>675</v>
      </c>
      <c r="E113" s="185"/>
      <c r="F113" s="185"/>
      <c r="G113" s="185"/>
      <c r="H113" s="185"/>
      <c r="I113" s="185"/>
      <c r="J113" s="186">
        <f>J1956</f>
        <v>0</v>
      </c>
      <c r="K113" s="128"/>
      <c r="L113" s="187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41"/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147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="2" customFormat="1" ht="6.96" customHeight="1">
      <c r="A115" s="41"/>
      <c r="B115" s="62"/>
      <c r="C115" s="63"/>
      <c r="D115" s="63"/>
      <c r="E115" s="63"/>
      <c r="F115" s="63"/>
      <c r="G115" s="63"/>
      <c r="H115" s="63"/>
      <c r="I115" s="63"/>
      <c r="J115" s="63"/>
      <c r="K115" s="63"/>
      <c r="L115" s="147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9" s="2" customFormat="1" ht="6.96" customHeight="1">
      <c r="A119" s="41"/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147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="2" customFormat="1" ht="24.96" customHeight="1">
      <c r="A120" s="41"/>
      <c r="B120" s="42"/>
      <c r="C120" s="26" t="s">
        <v>126</v>
      </c>
      <c r="D120" s="43"/>
      <c r="E120" s="43"/>
      <c r="F120" s="43"/>
      <c r="G120" s="43"/>
      <c r="H120" s="43"/>
      <c r="I120" s="43"/>
      <c r="J120" s="43"/>
      <c r="K120" s="43"/>
      <c r="L120" s="147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="2" customFormat="1" ht="6.96" customHeight="1">
      <c r="A121" s="41"/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147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="2" customFormat="1" ht="12" customHeight="1">
      <c r="A122" s="41"/>
      <c r="B122" s="42"/>
      <c r="C122" s="35" t="s">
        <v>16</v>
      </c>
      <c r="D122" s="43"/>
      <c r="E122" s="43"/>
      <c r="F122" s="43"/>
      <c r="G122" s="43"/>
      <c r="H122" s="43"/>
      <c r="I122" s="43"/>
      <c r="J122" s="43"/>
      <c r="K122" s="43"/>
      <c r="L122" s="147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="2" customFormat="1" ht="16.5" customHeight="1">
      <c r="A123" s="41"/>
      <c r="B123" s="42"/>
      <c r="C123" s="43"/>
      <c r="D123" s="43"/>
      <c r="E123" s="172" t="str">
        <f>E7</f>
        <v>Změna dokončené stavby, Odolov č.p. 35, na p. st. č. 162</v>
      </c>
      <c r="F123" s="35"/>
      <c r="G123" s="35"/>
      <c r="H123" s="35"/>
      <c r="I123" s="43"/>
      <c r="J123" s="43"/>
      <c r="K123" s="43"/>
      <c r="L123" s="147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="2" customFormat="1" ht="12" customHeight="1">
      <c r="A124" s="41"/>
      <c r="B124" s="42"/>
      <c r="C124" s="35" t="s">
        <v>109</v>
      </c>
      <c r="D124" s="43"/>
      <c r="E124" s="43"/>
      <c r="F124" s="43"/>
      <c r="G124" s="43"/>
      <c r="H124" s="43"/>
      <c r="I124" s="43"/>
      <c r="J124" s="43"/>
      <c r="K124" s="43"/>
      <c r="L124" s="147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="2" customFormat="1" ht="16.5" customHeight="1">
      <c r="A125" s="41"/>
      <c r="B125" s="42"/>
      <c r="C125" s="43"/>
      <c r="D125" s="43"/>
      <c r="E125" s="72" t="str">
        <f>E9</f>
        <v>02 - SO 02 - Stavební práce</v>
      </c>
      <c r="F125" s="43"/>
      <c r="G125" s="43"/>
      <c r="H125" s="43"/>
      <c r="I125" s="43"/>
      <c r="J125" s="43"/>
      <c r="K125" s="43"/>
      <c r="L125" s="147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="2" customFormat="1" ht="6.96" customHeight="1">
      <c r="A126" s="41"/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147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="2" customFormat="1" ht="12" customHeight="1">
      <c r="A127" s="41"/>
      <c r="B127" s="42"/>
      <c r="C127" s="35" t="s">
        <v>21</v>
      </c>
      <c r="D127" s="43"/>
      <c r="E127" s="43"/>
      <c r="F127" s="30" t="str">
        <f>F12</f>
        <v>Odolov</v>
      </c>
      <c r="G127" s="43"/>
      <c r="H127" s="43"/>
      <c r="I127" s="35" t="s">
        <v>23</v>
      </c>
      <c r="J127" s="75" t="str">
        <f>IF(J12="","",J12)</f>
        <v>5. 4. 2025</v>
      </c>
      <c r="K127" s="43"/>
      <c r="L127" s="147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="2" customFormat="1" ht="6.96" customHeight="1">
      <c r="A128" s="41"/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147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="2" customFormat="1" ht="15.15" customHeight="1">
      <c r="A129" s="41"/>
      <c r="B129" s="42"/>
      <c r="C129" s="35" t="s">
        <v>25</v>
      </c>
      <c r="D129" s="43"/>
      <c r="E129" s="43"/>
      <c r="F129" s="30" t="str">
        <f>E15</f>
        <v>Obec Malé Svatoňovice</v>
      </c>
      <c r="G129" s="43"/>
      <c r="H129" s="43"/>
      <c r="I129" s="35" t="s">
        <v>32</v>
      </c>
      <c r="J129" s="39" t="str">
        <f>E21</f>
        <v>Ing. Vladislav Stárek</v>
      </c>
      <c r="K129" s="43"/>
      <c r="L129" s="147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="2" customFormat="1" ht="15.15" customHeight="1">
      <c r="A130" s="41"/>
      <c r="B130" s="42"/>
      <c r="C130" s="35" t="s">
        <v>30</v>
      </c>
      <c r="D130" s="43"/>
      <c r="E130" s="43"/>
      <c r="F130" s="30" t="str">
        <f>IF(E18="","",E18)</f>
        <v>Vyplň údaj</v>
      </c>
      <c r="G130" s="43"/>
      <c r="H130" s="43"/>
      <c r="I130" s="35" t="s">
        <v>36</v>
      </c>
      <c r="J130" s="39" t="str">
        <f>E24</f>
        <v>Petr Herzog</v>
      </c>
      <c r="K130" s="43"/>
      <c r="L130" s="147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="2" customFormat="1" ht="10.32" customHeight="1">
      <c r="A131" s="41"/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147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="11" customFormat="1" ht="29.28" customHeight="1">
      <c r="A132" s="188"/>
      <c r="B132" s="189"/>
      <c r="C132" s="190" t="s">
        <v>127</v>
      </c>
      <c r="D132" s="191" t="s">
        <v>60</v>
      </c>
      <c r="E132" s="191" t="s">
        <v>56</v>
      </c>
      <c r="F132" s="191" t="s">
        <v>57</v>
      </c>
      <c r="G132" s="191" t="s">
        <v>128</v>
      </c>
      <c r="H132" s="191" t="s">
        <v>129</v>
      </c>
      <c r="I132" s="191" t="s">
        <v>130</v>
      </c>
      <c r="J132" s="191" t="s">
        <v>113</v>
      </c>
      <c r="K132" s="192" t="s">
        <v>131</v>
      </c>
      <c r="L132" s="193"/>
      <c r="M132" s="95" t="s">
        <v>19</v>
      </c>
      <c r="N132" s="96" t="s">
        <v>45</v>
      </c>
      <c r="O132" s="96" t="s">
        <v>132</v>
      </c>
      <c r="P132" s="96" t="s">
        <v>133</v>
      </c>
      <c r="Q132" s="96" t="s">
        <v>134</v>
      </c>
      <c r="R132" s="96" t="s">
        <v>135</v>
      </c>
      <c r="S132" s="96" t="s">
        <v>136</v>
      </c>
      <c r="T132" s="97" t="s">
        <v>137</v>
      </c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</row>
    <row r="133" s="2" customFormat="1" ht="22.8" customHeight="1">
      <c r="A133" s="41"/>
      <c r="B133" s="42"/>
      <c r="C133" s="102" t="s">
        <v>138</v>
      </c>
      <c r="D133" s="43"/>
      <c r="E133" s="43"/>
      <c r="F133" s="43"/>
      <c r="G133" s="43"/>
      <c r="H133" s="43"/>
      <c r="I133" s="43"/>
      <c r="J133" s="194">
        <f>BK133</f>
        <v>0</v>
      </c>
      <c r="K133" s="43"/>
      <c r="L133" s="47"/>
      <c r="M133" s="98"/>
      <c r="N133" s="195"/>
      <c r="O133" s="99"/>
      <c r="P133" s="196">
        <f>P134+P919</f>
        <v>0</v>
      </c>
      <c r="Q133" s="99"/>
      <c r="R133" s="196">
        <f>R134+R919</f>
        <v>211.11162977965648</v>
      </c>
      <c r="S133" s="99"/>
      <c r="T133" s="197">
        <f>T134+T919</f>
        <v>0.33009415000000009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74</v>
      </c>
      <c r="AU133" s="20" t="s">
        <v>114</v>
      </c>
      <c r="BK133" s="198">
        <f>BK134+BK919</f>
        <v>0</v>
      </c>
    </row>
    <row r="134" s="12" customFormat="1" ht="25.92" customHeight="1">
      <c r="A134" s="12"/>
      <c r="B134" s="199"/>
      <c r="C134" s="200"/>
      <c r="D134" s="201" t="s">
        <v>74</v>
      </c>
      <c r="E134" s="202" t="s">
        <v>139</v>
      </c>
      <c r="F134" s="202" t="s">
        <v>140</v>
      </c>
      <c r="G134" s="200"/>
      <c r="H134" s="200"/>
      <c r="I134" s="203"/>
      <c r="J134" s="204">
        <f>BK134</f>
        <v>0</v>
      </c>
      <c r="K134" s="200"/>
      <c r="L134" s="205"/>
      <c r="M134" s="206"/>
      <c r="N134" s="207"/>
      <c r="O134" s="207"/>
      <c r="P134" s="208">
        <f>P135+P175+P247+P324+P325+P889+P916</f>
        <v>0</v>
      </c>
      <c r="Q134" s="207"/>
      <c r="R134" s="208">
        <f>R135+R175+R247+R324+R325+R889+R916</f>
        <v>189.96279020999998</v>
      </c>
      <c r="S134" s="207"/>
      <c r="T134" s="209">
        <f>T135+T175+T247+T324+T325+T889+T916</f>
        <v>0.00035369999999999998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0" t="s">
        <v>83</v>
      </c>
      <c r="AT134" s="211" t="s">
        <v>74</v>
      </c>
      <c r="AU134" s="211" t="s">
        <v>75</v>
      </c>
      <c r="AY134" s="210" t="s">
        <v>141</v>
      </c>
      <c r="BK134" s="212">
        <f>BK135+BK175+BK247+BK324+BK325+BK889+BK916</f>
        <v>0</v>
      </c>
    </row>
    <row r="135" s="12" customFormat="1" ht="22.8" customHeight="1">
      <c r="A135" s="12"/>
      <c r="B135" s="199"/>
      <c r="C135" s="200"/>
      <c r="D135" s="201" t="s">
        <v>74</v>
      </c>
      <c r="E135" s="213" t="s">
        <v>83</v>
      </c>
      <c r="F135" s="213" t="s">
        <v>676</v>
      </c>
      <c r="G135" s="200"/>
      <c r="H135" s="200"/>
      <c r="I135" s="203"/>
      <c r="J135" s="214">
        <f>BK135</f>
        <v>0</v>
      </c>
      <c r="K135" s="200"/>
      <c r="L135" s="205"/>
      <c r="M135" s="206"/>
      <c r="N135" s="207"/>
      <c r="O135" s="207"/>
      <c r="P135" s="208">
        <f>P136</f>
        <v>0</v>
      </c>
      <c r="Q135" s="207"/>
      <c r="R135" s="208">
        <f>R136</f>
        <v>0</v>
      </c>
      <c r="S135" s="207"/>
      <c r="T135" s="209">
        <f>T136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0" t="s">
        <v>83</v>
      </c>
      <c r="AT135" s="211" t="s">
        <v>74</v>
      </c>
      <c r="AU135" s="211" t="s">
        <v>83</v>
      </c>
      <c r="AY135" s="210" t="s">
        <v>141</v>
      </c>
      <c r="BK135" s="212">
        <f>BK136</f>
        <v>0</v>
      </c>
    </row>
    <row r="136" s="12" customFormat="1" ht="20.88" customHeight="1">
      <c r="A136" s="12"/>
      <c r="B136" s="199"/>
      <c r="C136" s="200"/>
      <c r="D136" s="201" t="s">
        <v>74</v>
      </c>
      <c r="E136" s="213" t="s">
        <v>677</v>
      </c>
      <c r="F136" s="213" t="s">
        <v>678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SUM(P137:P174)</f>
        <v>0</v>
      </c>
      <c r="Q136" s="207"/>
      <c r="R136" s="208">
        <f>SUM(R137:R174)</f>
        <v>0</v>
      </c>
      <c r="S136" s="207"/>
      <c r="T136" s="209">
        <f>SUM(T137:T174)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83</v>
      </c>
      <c r="AT136" s="211" t="s">
        <v>74</v>
      </c>
      <c r="AU136" s="211" t="s">
        <v>94</v>
      </c>
      <c r="AY136" s="210" t="s">
        <v>141</v>
      </c>
      <c r="BK136" s="212">
        <f>SUM(BK137:BK174)</f>
        <v>0</v>
      </c>
    </row>
    <row r="137" s="2" customFormat="1" ht="16.5" customHeight="1">
      <c r="A137" s="41"/>
      <c r="B137" s="42"/>
      <c r="C137" s="215" t="s">
        <v>83</v>
      </c>
      <c r="D137" s="215" t="s">
        <v>146</v>
      </c>
      <c r="E137" s="216" t="s">
        <v>679</v>
      </c>
      <c r="F137" s="217" t="s">
        <v>680</v>
      </c>
      <c r="G137" s="218" t="s">
        <v>149</v>
      </c>
      <c r="H137" s="219">
        <v>40.082000000000001</v>
      </c>
      <c r="I137" s="220"/>
      <c r="J137" s="221">
        <f>ROUND(I137*H137,2)</f>
        <v>0</v>
      </c>
      <c r="K137" s="217" t="s">
        <v>150</v>
      </c>
      <c r="L137" s="47"/>
      <c r="M137" s="222" t="s">
        <v>19</v>
      </c>
      <c r="N137" s="223" t="s">
        <v>47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151</v>
      </c>
      <c r="AT137" s="226" t="s">
        <v>146</v>
      </c>
      <c r="AU137" s="226" t="s">
        <v>142</v>
      </c>
      <c r="AY137" s="20" t="s">
        <v>141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94</v>
      </c>
      <c r="BK137" s="227">
        <f>ROUND(I137*H137,2)</f>
        <v>0</v>
      </c>
      <c r="BL137" s="20" t="s">
        <v>151</v>
      </c>
      <c r="BM137" s="226" t="s">
        <v>681</v>
      </c>
    </row>
    <row r="138" s="2" customFormat="1">
      <c r="A138" s="41"/>
      <c r="B138" s="42"/>
      <c r="C138" s="43"/>
      <c r="D138" s="228" t="s">
        <v>153</v>
      </c>
      <c r="E138" s="43"/>
      <c r="F138" s="229" t="s">
        <v>682</v>
      </c>
      <c r="G138" s="43"/>
      <c r="H138" s="43"/>
      <c r="I138" s="230"/>
      <c r="J138" s="43"/>
      <c r="K138" s="43"/>
      <c r="L138" s="47"/>
      <c r="M138" s="231"/>
      <c r="N138" s="232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142</v>
      </c>
    </row>
    <row r="139" s="15" customFormat="1">
      <c r="A139" s="15"/>
      <c r="B139" s="256"/>
      <c r="C139" s="257"/>
      <c r="D139" s="235" t="s">
        <v>155</v>
      </c>
      <c r="E139" s="258" t="s">
        <v>19</v>
      </c>
      <c r="F139" s="259" t="s">
        <v>683</v>
      </c>
      <c r="G139" s="257"/>
      <c r="H139" s="258" t="s">
        <v>19</v>
      </c>
      <c r="I139" s="260"/>
      <c r="J139" s="257"/>
      <c r="K139" s="257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155</v>
      </c>
      <c r="AU139" s="265" t="s">
        <v>142</v>
      </c>
      <c r="AV139" s="15" t="s">
        <v>83</v>
      </c>
      <c r="AW139" s="15" t="s">
        <v>35</v>
      </c>
      <c r="AX139" s="15" t="s">
        <v>75</v>
      </c>
      <c r="AY139" s="265" t="s">
        <v>141</v>
      </c>
    </row>
    <row r="140" s="13" customFormat="1">
      <c r="A140" s="13"/>
      <c r="B140" s="233"/>
      <c r="C140" s="234"/>
      <c r="D140" s="235" t="s">
        <v>155</v>
      </c>
      <c r="E140" s="236" t="s">
        <v>19</v>
      </c>
      <c r="F140" s="237" t="s">
        <v>684</v>
      </c>
      <c r="G140" s="234"/>
      <c r="H140" s="238">
        <v>40.082000000000001</v>
      </c>
      <c r="I140" s="239"/>
      <c r="J140" s="234"/>
      <c r="K140" s="234"/>
      <c r="L140" s="240"/>
      <c r="M140" s="241"/>
      <c r="N140" s="242"/>
      <c r="O140" s="242"/>
      <c r="P140" s="242"/>
      <c r="Q140" s="242"/>
      <c r="R140" s="242"/>
      <c r="S140" s="242"/>
      <c r="T140" s="24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4" t="s">
        <v>155</v>
      </c>
      <c r="AU140" s="244" t="s">
        <v>142</v>
      </c>
      <c r="AV140" s="13" t="s">
        <v>94</v>
      </c>
      <c r="AW140" s="13" t="s">
        <v>35</v>
      </c>
      <c r="AX140" s="13" t="s">
        <v>75</v>
      </c>
      <c r="AY140" s="244" t="s">
        <v>141</v>
      </c>
    </row>
    <row r="141" s="14" customFormat="1">
      <c r="A141" s="14"/>
      <c r="B141" s="245"/>
      <c r="C141" s="246"/>
      <c r="D141" s="235" t="s">
        <v>155</v>
      </c>
      <c r="E141" s="247" t="s">
        <v>19</v>
      </c>
      <c r="F141" s="248" t="s">
        <v>157</v>
      </c>
      <c r="G141" s="246"/>
      <c r="H141" s="249">
        <v>40.082000000000001</v>
      </c>
      <c r="I141" s="250"/>
      <c r="J141" s="246"/>
      <c r="K141" s="246"/>
      <c r="L141" s="251"/>
      <c r="M141" s="252"/>
      <c r="N141" s="253"/>
      <c r="O141" s="253"/>
      <c r="P141" s="253"/>
      <c r="Q141" s="253"/>
      <c r="R141" s="253"/>
      <c r="S141" s="253"/>
      <c r="T141" s="25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5" t="s">
        <v>155</v>
      </c>
      <c r="AU141" s="255" t="s">
        <v>142</v>
      </c>
      <c r="AV141" s="14" t="s">
        <v>151</v>
      </c>
      <c r="AW141" s="14" t="s">
        <v>35</v>
      </c>
      <c r="AX141" s="14" t="s">
        <v>83</v>
      </c>
      <c r="AY141" s="255" t="s">
        <v>141</v>
      </c>
    </row>
    <row r="142" s="2" customFormat="1" ht="24.15" customHeight="1">
      <c r="A142" s="41"/>
      <c r="B142" s="42"/>
      <c r="C142" s="215" t="s">
        <v>94</v>
      </c>
      <c r="D142" s="215" t="s">
        <v>146</v>
      </c>
      <c r="E142" s="216" t="s">
        <v>685</v>
      </c>
      <c r="F142" s="217" t="s">
        <v>686</v>
      </c>
      <c r="G142" s="218" t="s">
        <v>149</v>
      </c>
      <c r="H142" s="219">
        <v>2</v>
      </c>
      <c r="I142" s="220"/>
      <c r="J142" s="221">
        <f>ROUND(I142*H142,2)</f>
        <v>0</v>
      </c>
      <c r="K142" s="217" t="s">
        <v>150</v>
      </c>
      <c r="L142" s="47"/>
      <c r="M142" s="222" t="s">
        <v>19</v>
      </c>
      <c r="N142" s="223" t="s">
        <v>47</v>
      </c>
      <c r="O142" s="87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151</v>
      </c>
      <c r="AT142" s="226" t="s">
        <v>146</v>
      </c>
      <c r="AU142" s="226" t="s">
        <v>142</v>
      </c>
      <c r="AY142" s="20" t="s">
        <v>141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94</v>
      </c>
      <c r="BK142" s="227">
        <f>ROUND(I142*H142,2)</f>
        <v>0</v>
      </c>
      <c r="BL142" s="20" t="s">
        <v>151</v>
      </c>
      <c r="BM142" s="226" t="s">
        <v>687</v>
      </c>
    </row>
    <row r="143" s="2" customFormat="1">
      <c r="A143" s="41"/>
      <c r="B143" s="42"/>
      <c r="C143" s="43"/>
      <c r="D143" s="228" t="s">
        <v>153</v>
      </c>
      <c r="E143" s="43"/>
      <c r="F143" s="229" t="s">
        <v>688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153</v>
      </c>
      <c r="AU143" s="20" t="s">
        <v>142</v>
      </c>
    </row>
    <row r="144" s="15" customFormat="1">
      <c r="A144" s="15"/>
      <c r="B144" s="256"/>
      <c r="C144" s="257"/>
      <c r="D144" s="235" t="s">
        <v>155</v>
      </c>
      <c r="E144" s="258" t="s">
        <v>19</v>
      </c>
      <c r="F144" s="259" t="s">
        <v>689</v>
      </c>
      <c r="G144" s="257"/>
      <c r="H144" s="258" t="s">
        <v>19</v>
      </c>
      <c r="I144" s="260"/>
      <c r="J144" s="257"/>
      <c r="K144" s="257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155</v>
      </c>
      <c r="AU144" s="265" t="s">
        <v>142</v>
      </c>
      <c r="AV144" s="15" t="s">
        <v>83</v>
      </c>
      <c r="AW144" s="15" t="s">
        <v>35</v>
      </c>
      <c r="AX144" s="15" t="s">
        <v>75</v>
      </c>
      <c r="AY144" s="265" t="s">
        <v>141</v>
      </c>
    </row>
    <row r="145" s="13" customFormat="1">
      <c r="A145" s="13"/>
      <c r="B145" s="233"/>
      <c r="C145" s="234"/>
      <c r="D145" s="235" t="s">
        <v>155</v>
      </c>
      <c r="E145" s="236" t="s">
        <v>19</v>
      </c>
      <c r="F145" s="237" t="s">
        <v>94</v>
      </c>
      <c r="G145" s="234"/>
      <c r="H145" s="238">
        <v>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155</v>
      </c>
      <c r="AU145" s="244" t="s">
        <v>142</v>
      </c>
      <c r="AV145" s="13" t="s">
        <v>94</v>
      </c>
      <c r="AW145" s="13" t="s">
        <v>35</v>
      </c>
      <c r="AX145" s="13" t="s">
        <v>75</v>
      </c>
      <c r="AY145" s="244" t="s">
        <v>141</v>
      </c>
    </row>
    <row r="146" s="14" customFormat="1">
      <c r="A146" s="14"/>
      <c r="B146" s="245"/>
      <c r="C146" s="246"/>
      <c r="D146" s="235" t="s">
        <v>155</v>
      </c>
      <c r="E146" s="247" t="s">
        <v>19</v>
      </c>
      <c r="F146" s="248" t="s">
        <v>157</v>
      </c>
      <c r="G146" s="246"/>
      <c r="H146" s="249">
        <v>2</v>
      </c>
      <c r="I146" s="250"/>
      <c r="J146" s="246"/>
      <c r="K146" s="246"/>
      <c r="L146" s="251"/>
      <c r="M146" s="252"/>
      <c r="N146" s="253"/>
      <c r="O146" s="253"/>
      <c r="P146" s="253"/>
      <c r="Q146" s="253"/>
      <c r="R146" s="253"/>
      <c r="S146" s="253"/>
      <c r="T146" s="25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5" t="s">
        <v>155</v>
      </c>
      <c r="AU146" s="255" t="s">
        <v>142</v>
      </c>
      <c r="AV146" s="14" t="s">
        <v>151</v>
      </c>
      <c r="AW146" s="14" t="s">
        <v>35</v>
      </c>
      <c r="AX146" s="14" t="s">
        <v>83</v>
      </c>
      <c r="AY146" s="255" t="s">
        <v>141</v>
      </c>
    </row>
    <row r="147" s="2" customFormat="1" ht="16.5" customHeight="1">
      <c r="A147" s="41"/>
      <c r="B147" s="42"/>
      <c r="C147" s="215" t="s">
        <v>142</v>
      </c>
      <c r="D147" s="215" t="s">
        <v>146</v>
      </c>
      <c r="E147" s="216" t="s">
        <v>690</v>
      </c>
      <c r="F147" s="217" t="s">
        <v>691</v>
      </c>
      <c r="G147" s="218" t="s">
        <v>149</v>
      </c>
      <c r="H147" s="219">
        <v>20.904</v>
      </c>
      <c r="I147" s="220"/>
      <c r="J147" s="221">
        <f>ROUND(I147*H147,2)</f>
        <v>0</v>
      </c>
      <c r="K147" s="217" t="s">
        <v>150</v>
      </c>
      <c r="L147" s="47"/>
      <c r="M147" s="222" t="s">
        <v>19</v>
      </c>
      <c r="N147" s="223" t="s">
        <v>47</v>
      </c>
      <c r="O147" s="87"/>
      <c r="P147" s="224">
        <f>O147*H147</f>
        <v>0</v>
      </c>
      <c r="Q147" s="224">
        <v>0</v>
      </c>
      <c r="R147" s="224">
        <f>Q147*H147</f>
        <v>0</v>
      </c>
      <c r="S147" s="224">
        <v>0</v>
      </c>
      <c r="T147" s="225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6" t="s">
        <v>151</v>
      </c>
      <c r="AT147" s="226" t="s">
        <v>146</v>
      </c>
      <c r="AU147" s="226" t="s">
        <v>142</v>
      </c>
      <c r="AY147" s="20" t="s">
        <v>141</v>
      </c>
      <c r="BE147" s="227">
        <f>IF(N147="základní",J147,0)</f>
        <v>0</v>
      </c>
      <c r="BF147" s="227">
        <f>IF(N147="snížená",J147,0)</f>
        <v>0</v>
      </c>
      <c r="BG147" s="227">
        <f>IF(N147="zákl. přenesená",J147,0)</f>
        <v>0</v>
      </c>
      <c r="BH147" s="227">
        <f>IF(N147="sníž. přenesená",J147,0)</f>
        <v>0</v>
      </c>
      <c r="BI147" s="227">
        <f>IF(N147="nulová",J147,0)</f>
        <v>0</v>
      </c>
      <c r="BJ147" s="20" t="s">
        <v>94</v>
      </c>
      <c r="BK147" s="227">
        <f>ROUND(I147*H147,2)</f>
        <v>0</v>
      </c>
      <c r="BL147" s="20" t="s">
        <v>151</v>
      </c>
      <c r="BM147" s="226" t="s">
        <v>692</v>
      </c>
    </row>
    <row r="148" s="2" customFormat="1">
      <c r="A148" s="41"/>
      <c r="B148" s="42"/>
      <c r="C148" s="43"/>
      <c r="D148" s="228" t="s">
        <v>153</v>
      </c>
      <c r="E148" s="43"/>
      <c r="F148" s="229" t="s">
        <v>693</v>
      </c>
      <c r="G148" s="43"/>
      <c r="H148" s="43"/>
      <c r="I148" s="230"/>
      <c r="J148" s="43"/>
      <c r="K148" s="43"/>
      <c r="L148" s="47"/>
      <c r="M148" s="231"/>
      <c r="N148" s="232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142</v>
      </c>
    </row>
    <row r="149" s="15" customFormat="1">
      <c r="A149" s="15"/>
      <c r="B149" s="256"/>
      <c r="C149" s="257"/>
      <c r="D149" s="235" t="s">
        <v>155</v>
      </c>
      <c r="E149" s="258" t="s">
        <v>19</v>
      </c>
      <c r="F149" s="259" t="s">
        <v>694</v>
      </c>
      <c r="G149" s="257"/>
      <c r="H149" s="258" t="s">
        <v>19</v>
      </c>
      <c r="I149" s="260"/>
      <c r="J149" s="257"/>
      <c r="K149" s="257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155</v>
      </c>
      <c r="AU149" s="265" t="s">
        <v>142</v>
      </c>
      <c r="AV149" s="15" t="s">
        <v>83</v>
      </c>
      <c r="AW149" s="15" t="s">
        <v>35</v>
      </c>
      <c r="AX149" s="15" t="s">
        <v>75</v>
      </c>
      <c r="AY149" s="265" t="s">
        <v>141</v>
      </c>
    </row>
    <row r="150" s="13" customFormat="1">
      <c r="A150" s="13"/>
      <c r="B150" s="233"/>
      <c r="C150" s="234"/>
      <c r="D150" s="235" t="s">
        <v>155</v>
      </c>
      <c r="E150" s="236" t="s">
        <v>19</v>
      </c>
      <c r="F150" s="237" t="s">
        <v>695</v>
      </c>
      <c r="G150" s="234"/>
      <c r="H150" s="238">
        <v>20.904</v>
      </c>
      <c r="I150" s="239"/>
      <c r="J150" s="234"/>
      <c r="K150" s="234"/>
      <c r="L150" s="240"/>
      <c r="M150" s="241"/>
      <c r="N150" s="242"/>
      <c r="O150" s="242"/>
      <c r="P150" s="242"/>
      <c r="Q150" s="242"/>
      <c r="R150" s="242"/>
      <c r="S150" s="242"/>
      <c r="T150" s="24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4" t="s">
        <v>155</v>
      </c>
      <c r="AU150" s="244" t="s">
        <v>142</v>
      </c>
      <c r="AV150" s="13" t="s">
        <v>94</v>
      </c>
      <c r="AW150" s="13" t="s">
        <v>35</v>
      </c>
      <c r="AX150" s="13" t="s">
        <v>75</v>
      </c>
      <c r="AY150" s="244" t="s">
        <v>141</v>
      </c>
    </row>
    <row r="151" s="14" customFormat="1">
      <c r="A151" s="14"/>
      <c r="B151" s="245"/>
      <c r="C151" s="246"/>
      <c r="D151" s="235" t="s">
        <v>155</v>
      </c>
      <c r="E151" s="247" t="s">
        <v>19</v>
      </c>
      <c r="F151" s="248" t="s">
        <v>157</v>
      </c>
      <c r="G151" s="246"/>
      <c r="H151" s="249">
        <v>20.904</v>
      </c>
      <c r="I151" s="250"/>
      <c r="J151" s="246"/>
      <c r="K151" s="246"/>
      <c r="L151" s="251"/>
      <c r="M151" s="252"/>
      <c r="N151" s="253"/>
      <c r="O151" s="253"/>
      <c r="P151" s="253"/>
      <c r="Q151" s="253"/>
      <c r="R151" s="253"/>
      <c r="S151" s="253"/>
      <c r="T151" s="25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5" t="s">
        <v>155</v>
      </c>
      <c r="AU151" s="255" t="s">
        <v>142</v>
      </c>
      <c r="AV151" s="14" t="s">
        <v>151</v>
      </c>
      <c r="AW151" s="14" t="s">
        <v>35</v>
      </c>
      <c r="AX151" s="14" t="s">
        <v>83</v>
      </c>
      <c r="AY151" s="255" t="s">
        <v>141</v>
      </c>
    </row>
    <row r="152" s="2" customFormat="1" ht="37.8" customHeight="1">
      <c r="A152" s="41"/>
      <c r="B152" s="42"/>
      <c r="C152" s="215" t="s">
        <v>151</v>
      </c>
      <c r="D152" s="215" t="s">
        <v>146</v>
      </c>
      <c r="E152" s="216" t="s">
        <v>696</v>
      </c>
      <c r="F152" s="217" t="s">
        <v>697</v>
      </c>
      <c r="G152" s="218" t="s">
        <v>149</v>
      </c>
      <c r="H152" s="219">
        <v>32.116</v>
      </c>
      <c r="I152" s="220"/>
      <c r="J152" s="221">
        <f>ROUND(I152*H152,2)</f>
        <v>0</v>
      </c>
      <c r="K152" s="217" t="s">
        <v>150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151</v>
      </c>
      <c r="AT152" s="226" t="s">
        <v>146</v>
      </c>
      <c r="AU152" s="226" t="s">
        <v>142</v>
      </c>
      <c r="AY152" s="20" t="s">
        <v>141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94</v>
      </c>
      <c r="BK152" s="227">
        <f>ROUND(I152*H152,2)</f>
        <v>0</v>
      </c>
      <c r="BL152" s="20" t="s">
        <v>151</v>
      </c>
      <c r="BM152" s="226" t="s">
        <v>698</v>
      </c>
    </row>
    <row r="153" s="2" customFormat="1">
      <c r="A153" s="41"/>
      <c r="B153" s="42"/>
      <c r="C153" s="43"/>
      <c r="D153" s="228" t="s">
        <v>153</v>
      </c>
      <c r="E153" s="43"/>
      <c r="F153" s="229" t="s">
        <v>699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142</v>
      </c>
    </row>
    <row r="154" s="13" customFormat="1">
      <c r="A154" s="13"/>
      <c r="B154" s="233"/>
      <c r="C154" s="234"/>
      <c r="D154" s="235" t="s">
        <v>155</v>
      </c>
      <c r="E154" s="236" t="s">
        <v>19</v>
      </c>
      <c r="F154" s="237" t="s">
        <v>700</v>
      </c>
      <c r="G154" s="234"/>
      <c r="H154" s="238">
        <v>32.116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155</v>
      </c>
      <c r="AU154" s="244" t="s">
        <v>142</v>
      </c>
      <c r="AV154" s="13" t="s">
        <v>94</v>
      </c>
      <c r="AW154" s="13" t="s">
        <v>35</v>
      </c>
      <c r="AX154" s="13" t="s">
        <v>75</v>
      </c>
      <c r="AY154" s="244" t="s">
        <v>141</v>
      </c>
    </row>
    <row r="155" s="14" customFormat="1">
      <c r="A155" s="14"/>
      <c r="B155" s="245"/>
      <c r="C155" s="246"/>
      <c r="D155" s="235" t="s">
        <v>155</v>
      </c>
      <c r="E155" s="247" t="s">
        <v>19</v>
      </c>
      <c r="F155" s="248" t="s">
        <v>157</v>
      </c>
      <c r="G155" s="246"/>
      <c r="H155" s="249">
        <v>32.116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155</v>
      </c>
      <c r="AU155" s="255" t="s">
        <v>142</v>
      </c>
      <c r="AV155" s="14" t="s">
        <v>151</v>
      </c>
      <c r="AW155" s="14" t="s">
        <v>35</v>
      </c>
      <c r="AX155" s="14" t="s">
        <v>83</v>
      </c>
      <c r="AY155" s="255" t="s">
        <v>141</v>
      </c>
    </row>
    <row r="156" s="2" customFormat="1" ht="37.8" customHeight="1">
      <c r="A156" s="41"/>
      <c r="B156" s="42"/>
      <c r="C156" s="215" t="s">
        <v>217</v>
      </c>
      <c r="D156" s="215" t="s">
        <v>146</v>
      </c>
      <c r="E156" s="216" t="s">
        <v>701</v>
      </c>
      <c r="F156" s="217" t="s">
        <v>702</v>
      </c>
      <c r="G156" s="218" t="s">
        <v>149</v>
      </c>
      <c r="H156" s="219">
        <v>321.16000000000003</v>
      </c>
      <c r="I156" s="220"/>
      <c r="J156" s="221">
        <f>ROUND(I156*H156,2)</f>
        <v>0</v>
      </c>
      <c r="K156" s="217" t="s">
        <v>150</v>
      </c>
      <c r="L156" s="47"/>
      <c r="M156" s="222" t="s">
        <v>19</v>
      </c>
      <c r="N156" s="223" t="s">
        <v>47</v>
      </c>
      <c r="O156" s="87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151</v>
      </c>
      <c r="AT156" s="226" t="s">
        <v>146</v>
      </c>
      <c r="AU156" s="226" t="s">
        <v>142</v>
      </c>
      <c r="AY156" s="20" t="s">
        <v>141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94</v>
      </c>
      <c r="BK156" s="227">
        <f>ROUND(I156*H156,2)</f>
        <v>0</v>
      </c>
      <c r="BL156" s="20" t="s">
        <v>151</v>
      </c>
      <c r="BM156" s="226" t="s">
        <v>703</v>
      </c>
    </row>
    <row r="157" s="2" customFormat="1">
      <c r="A157" s="41"/>
      <c r="B157" s="42"/>
      <c r="C157" s="43"/>
      <c r="D157" s="228" t="s">
        <v>153</v>
      </c>
      <c r="E157" s="43"/>
      <c r="F157" s="229" t="s">
        <v>704</v>
      </c>
      <c r="G157" s="43"/>
      <c r="H157" s="43"/>
      <c r="I157" s="230"/>
      <c r="J157" s="43"/>
      <c r="K157" s="43"/>
      <c r="L157" s="47"/>
      <c r="M157" s="231"/>
      <c r="N157" s="232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153</v>
      </c>
      <c r="AU157" s="20" t="s">
        <v>142</v>
      </c>
    </row>
    <row r="158" s="15" customFormat="1">
      <c r="A158" s="15"/>
      <c r="B158" s="256"/>
      <c r="C158" s="257"/>
      <c r="D158" s="235" t="s">
        <v>155</v>
      </c>
      <c r="E158" s="258" t="s">
        <v>19</v>
      </c>
      <c r="F158" s="259" t="s">
        <v>555</v>
      </c>
      <c r="G158" s="257"/>
      <c r="H158" s="258" t="s">
        <v>19</v>
      </c>
      <c r="I158" s="260"/>
      <c r="J158" s="257"/>
      <c r="K158" s="257"/>
      <c r="L158" s="261"/>
      <c r="M158" s="262"/>
      <c r="N158" s="263"/>
      <c r="O158" s="263"/>
      <c r="P158" s="263"/>
      <c r="Q158" s="263"/>
      <c r="R158" s="263"/>
      <c r="S158" s="263"/>
      <c r="T158" s="26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65" t="s">
        <v>155</v>
      </c>
      <c r="AU158" s="265" t="s">
        <v>142</v>
      </c>
      <c r="AV158" s="15" t="s">
        <v>83</v>
      </c>
      <c r="AW158" s="15" t="s">
        <v>35</v>
      </c>
      <c r="AX158" s="15" t="s">
        <v>75</v>
      </c>
      <c r="AY158" s="265" t="s">
        <v>141</v>
      </c>
    </row>
    <row r="159" s="13" customFormat="1">
      <c r="A159" s="13"/>
      <c r="B159" s="233"/>
      <c r="C159" s="234"/>
      <c r="D159" s="235" t="s">
        <v>155</v>
      </c>
      <c r="E159" s="236" t="s">
        <v>19</v>
      </c>
      <c r="F159" s="237" t="s">
        <v>705</v>
      </c>
      <c r="G159" s="234"/>
      <c r="H159" s="238">
        <v>321.16000000000003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155</v>
      </c>
      <c r="AU159" s="244" t="s">
        <v>142</v>
      </c>
      <c r="AV159" s="13" t="s">
        <v>94</v>
      </c>
      <c r="AW159" s="13" t="s">
        <v>35</v>
      </c>
      <c r="AX159" s="13" t="s">
        <v>75</v>
      </c>
      <c r="AY159" s="244" t="s">
        <v>141</v>
      </c>
    </row>
    <row r="160" s="14" customFormat="1">
      <c r="A160" s="14"/>
      <c r="B160" s="245"/>
      <c r="C160" s="246"/>
      <c r="D160" s="235" t="s">
        <v>155</v>
      </c>
      <c r="E160" s="247" t="s">
        <v>19</v>
      </c>
      <c r="F160" s="248" t="s">
        <v>157</v>
      </c>
      <c r="G160" s="246"/>
      <c r="H160" s="249">
        <v>321.16000000000003</v>
      </c>
      <c r="I160" s="250"/>
      <c r="J160" s="246"/>
      <c r="K160" s="246"/>
      <c r="L160" s="251"/>
      <c r="M160" s="252"/>
      <c r="N160" s="253"/>
      <c r="O160" s="253"/>
      <c r="P160" s="253"/>
      <c r="Q160" s="253"/>
      <c r="R160" s="253"/>
      <c r="S160" s="253"/>
      <c r="T160" s="25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5" t="s">
        <v>155</v>
      </c>
      <c r="AU160" s="255" t="s">
        <v>142</v>
      </c>
      <c r="AV160" s="14" t="s">
        <v>151</v>
      </c>
      <c r="AW160" s="14" t="s">
        <v>35</v>
      </c>
      <c r="AX160" s="14" t="s">
        <v>83</v>
      </c>
      <c r="AY160" s="255" t="s">
        <v>141</v>
      </c>
    </row>
    <row r="161" s="2" customFormat="1" ht="24.15" customHeight="1">
      <c r="A161" s="41"/>
      <c r="B161" s="42"/>
      <c r="C161" s="215" t="s">
        <v>238</v>
      </c>
      <c r="D161" s="215" t="s">
        <v>146</v>
      </c>
      <c r="E161" s="216" t="s">
        <v>706</v>
      </c>
      <c r="F161" s="217" t="s">
        <v>707</v>
      </c>
      <c r="G161" s="218" t="s">
        <v>259</v>
      </c>
      <c r="H161" s="219">
        <v>179.04300000000001</v>
      </c>
      <c r="I161" s="220"/>
      <c r="J161" s="221">
        <f>ROUND(I161*H161,2)</f>
        <v>0</v>
      </c>
      <c r="K161" s="217" t="s">
        <v>150</v>
      </c>
      <c r="L161" s="47"/>
      <c r="M161" s="222" t="s">
        <v>19</v>
      </c>
      <c r="N161" s="223" t="s">
        <v>47</v>
      </c>
      <c r="O161" s="87"/>
      <c r="P161" s="224">
        <f>O161*H161</f>
        <v>0</v>
      </c>
      <c r="Q161" s="224">
        <v>0</v>
      </c>
      <c r="R161" s="224">
        <f>Q161*H161</f>
        <v>0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151</v>
      </c>
      <c r="AT161" s="226" t="s">
        <v>146</v>
      </c>
      <c r="AU161" s="226" t="s">
        <v>142</v>
      </c>
      <c r="AY161" s="20" t="s">
        <v>141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94</v>
      </c>
      <c r="BK161" s="227">
        <f>ROUND(I161*H161,2)</f>
        <v>0</v>
      </c>
      <c r="BL161" s="20" t="s">
        <v>151</v>
      </c>
      <c r="BM161" s="226" t="s">
        <v>708</v>
      </c>
    </row>
    <row r="162" s="2" customFormat="1">
      <c r="A162" s="41"/>
      <c r="B162" s="42"/>
      <c r="C162" s="43"/>
      <c r="D162" s="228" t="s">
        <v>153</v>
      </c>
      <c r="E162" s="43"/>
      <c r="F162" s="229" t="s">
        <v>709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142</v>
      </c>
    </row>
    <row r="163" s="2" customFormat="1" ht="24.15" customHeight="1">
      <c r="A163" s="41"/>
      <c r="B163" s="42"/>
      <c r="C163" s="215" t="s">
        <v>243</v>
      </c>
      <c r="D163" s="215" t="s">
        <v>146</v>
      </c>
      <c r="E163" s="216" t="s">
        <v>710</v>
      </c>
      <c r="F163" s="217" t="s">
        <v>711</v>
      </c>
      <c r="G163" s="218" t="s">
        <v>160</v>
      </c>
      <c r="H163" s="219">
        <v>51.386000000000003</v>
      </c>
      <c r="I163" s="220"/>
      <c r="J163" s="221">
        <f>ROUND(I163*H163,2)</f>
        <v>0</v>
      </c>
      <c r="K163" s="217" t="s">
        <v>150</v>
      </c>
      <c r="L163" s="47"/>
      <c r="M163" s="222" t="s">
        <v>19</v>
      </c>
      <c r="N163" s="223" t="s">
        <v>47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151</v>
      </c>
      <c r="AT163" s="226" t="s">
        <v>146</v>
      </c>
      <c r="AU163" s="226" t="s">
        <v>142</v>
      </c>
      <c r="AY163" s="20" t="s">
        <v>141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94</v>
      </c>
      <c r="BK163" s="227">
        <f>ROUND(I163*H163,2)</f>
        <v>0</v>
      </c>
      <c r="BL163" s="20" t="s">
        <v>151</v>
      </c>
      <c r="BM163" s="226" t="s">
        <v>712</v>
      </c>
    </row>
    <row r="164" s="2" customFormat="1">
      <c r="A164" s="41"/>
      <c r="B164" s="42"/>
      <c r="C164" s="43"/>
      <c r="D164" s="228" t="s">
        <v>153</v>
      </c>
      <c r="E164" s="43"/>
      <c r="F164" s="229" t="s">
        <v>713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153</v>
      </c>
      <c r="AU164" s="20" t="s">
        <v>142</v>
      </c>
    </row>
    <row r="165" s="15" customFormat="1">
      <c r="A165" s="15"/>
      <c r="B165" s="256"/>
      <c r="C165" s="257"/>
      <c r="D165" s="235" t="s">
        <v>155</v>
      </c>
      <c r="E165" s="258" t="s">
        <v>19</v>
      </c>
      <c r="F165" s="259" t="s">
        <v>714</v>
      </c>
      <c r="G165" s="257"/>
      <c r="H165" s="258" t="s">
        <v>19</v>
      </c>
      <c r="I165" s="260"/>
      <c r="J165" s="257"/>
      <c r="K165" s="257"/>
      <c r="L165" s="261"/>
      <c r="M165" s="262"/>
      <c r="N165" s="263"/>
      <c r="O165" s="263"/>
      <c r="P165" s="263"/>
      <c r="Q165" s="263"/>
      <c r="R165" s="263"/>
      <c r="S165" s="263"/>
      <c r="T165" s="264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5" t="s">
        <v>155</v>
      </c>
      <c r="AU165" s="265" t="s">
        <v>142</v>
      </c>
      <c r="AV165" s="15" t="s">
        <v>83</v>
      </c>
      <c r="AW165" s="15" t="s">
        <v>35</v>
      </c>
      <c r="AX165" s="15" t="s">
        <v>75</v>
      </c>
      <c r="AY165" s="265" t="s">
        <v>141</v>
      </c>
    </row>
    <row r="166" s="13" customFormat="1">
      <c r="A166" s="13"/>
      <c r="B166" s="233"/>
      <c r="C166" s="234"/>
      <c r="D166" s="235" t="s">
        <v>155</v>
      </c>
      <c r="E166" s="236" t="s">
        <v>19</v>
      </c>
      <c r="F166" s="237" t="s">
        <v>715</v>
      </c>
      <c r="G166" s="234"/>
      <c r="H166" s="238">
        <v>51.386000000000003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155</v>
      </c>
      <c r="AU166" s="244" t="s">
        <v>142</v>
      </c>
      <c r="AV166" s="13" t="s">
        <v>94</v>
      </c>
      <c r="AW166" s="13" t="s">
        <v>35</v>
      </c>
      <c r="AX166" s="13" t="s">
        <v>75</v>
      </c>
      <c r="AY166" s="244" t="s">
        <v>141</v>
      </c>
    </row>
    <row r="167" s="14" customFormat="1">
      <c r="A167" s="14"/>
      <c r="B167" s="245"/>
      <c r="C167" s="246"/>
      <c r="D167" s="235" t="s">
        <v>155</v>
      </c>
      <c r="E167" s="247" t="s">
        <v>19</v>
      </c>
      <c r="F167" s="248" t="s">
        <v>157</v>
      </c>
      <c r="G167" s="246"/>
      <c r="H167" s="249">
        <v>51.386000000000003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155</v>
      </c>
      <c r="AU167" s="255" t="s">
        <v>142</v>
      </c>
      <c r="AV167" s="14" t="s">
        <v>151</v>
      </c>
      <c r="AW167" s="14" t="s">
        <v>35</v>
      </c>
      <c r="AX167" s="14" t="s">
        <v>83</v>
      </c>
      <c r="AY167" s="255" t="s">
        <v>141</v>
      </c>
    </row>
    <row r="168" s="2" customFormat="1" ht="24.15" customHeight="1">
      <c r="A168" s="41"/>
      <c r="B168" s="42"/>
      <c r="C168" s="215" t="s">
        <v>256</v>
      </c>
      <c r="D168" s="215" t="s">
        <v>146</v>
      </c>
      <c r="E168" s="216" t="s">
        <v>716</v>
      </c>
      <c r="F168" s="217" t="s">
        <v>717</v>
      </c>
      <c r="G168" s="218" t="s">
        <v>149</v>
      </c>
      <c r="H168" s="219">
        <v>32.116</v>
      </c>
      <c r="I168" s="220"/>
      <c r="J168" s="221">
        <f>ROUND(I168*H168,2)</f>
        <v>0</v>
      </c>
      <c r="K168" s="217" t="s">
        <v>150</v>
      </c>
      <c r="L168" s="47"/>
      <c r="M168" s="222" t="s">
        <v>19</v>
      </c>
      <c r="N168" s="223" t="s">
        <v>47</v>
      </c>
      <c r="O168" s="87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151</v>
      </c>
      <c r="AT168" s="226" t="s">
        <v>146</v>
      </c>
      <c r="AU168" s="226" t="s">
        <v>142</v>
      </c>
      <c r="AY168" s="20" t="s">
        <v>141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94</v>
      </c>
      <c r="BK168" s="227">
        <f>ROUND(I168*H168,2)</f>
        <v>0</v>
      </c>
      <c r="BL168" s="20" t="s">
        <v>151</v>
      </c>
      <c r="BM168" s="226" t="s">
        <v>718</v>
      </c>
    </row>
    <row r="169" s="2" customFormat="1">
      <c r="A169" s="41"/>
      <c r="B169" s="42"/>
      <c r="C169" s="43"/>
      <c r="D169" s="228" t="s">
        <v>153</v>
      </c>
      <c r="E169" s="43"/>
      <c r="F169" s="229" t="s">
        <v>719</v>
      </c>
      <c r="G169" s="43"/>
      <c r="H169" s="43"/>
      <c r="I169" s="230"/>
      <c r="J169" s="43"/>
      <c r="K169" s="43"/>
      <c r="L169" s="47"/>
      <c r="M169" s="231"/>
      <c r="N169" s="232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153</v>
      </c>
      <c r="AU169" s="20" t="s">
        <v>142</v>
      </c>
    </row>
    <row r="170" s="2" customFormat="1" ht="24.15" customHeight="1">
      <c r="A170" s="41"/>
      <c r="B170" s="42"/>
      <c r="C170" s="215" t="s">
        <v>172</v>
      </c>
      <c r="D170" s="215" t="s">
        <v>146</v>
      </c>
      <c r="E170" s="216" t="s">
        <v>720</v>
      </c>
      <c r="F170" s="217" t="s">
        <v>721</v>
      </c>
      <c r="G170" s="218" t="s">
        <v>149</v>
      </c>
      <c r="H170" s="219">
        <v>28.870000000000001</v>
      </c>
      <c r="I170" s="220"/>
      <c r="J170" s="221">
        <f>ROUND(I170*H170,2)</f>
        <v>0</v>
      </c>
      <c r="K170" s="217" t="s">
        <v>150</v>
      </c>
      <c r="L170" s="47"/>
      <c r="M170" s="222" t="s">
        <v>19</v>
      </c>
      <c r="N170" s="223" t="s">
        <v>47</v>
      </c>
      <c r="O170" s="87"/>
      <c r="P170" s="224">
        <f>O170*H170</f>
        <v>0</v>
      </c>
      <c r="Q170" s="224">
        <v>0</v>
      </c>
      <c r="R170" s="224">
        <f>Q170*H170</f>
        <v>0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151</v>
      </c>
      <c r="AT170" s="226" t="s">
        <v>146</v>
      </c>
      <c r="AU170" s="226" t="s">
        <v>142</v>
      </c>
      <c r="AY170" s="20" t="s">
        <v>141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94</v>
      </c>
      <c r="BK170" s="227">
        <f>ROUND(I170*H170,2)</f>
        <v>0</v>
      </c>
      <c r="BL170" s="20" t="s">
        <v>151</v>
      </c>
      <c r="BM170" s="226" t="s">
        <v>722</v>
      </c>
    </row>
    <row r="171" s="2" customFormat="1">
      <c r="A171" s="41"/>
      <c r="B171" s="42"/>
      <c r="C171" s="43"/>
      <c r="D171" s="228" t="s">
        <v>153</v>
      </c>
      <c r="E171" s="43"/>
      <c r="F171" s="229" t="s">
        <v>723</v>
      </c>
      <c r="G171" s="43"/>
      <c r="H171" s="43"/>
      <c r="I171" s="230"/>
      <c r="J171" s="43"/>
      <c r="K171" s="43"/>
      <c r="L171" s="47"/>
      <c r="M171" s="231"/>
      <c r="N171" s="232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142</v>
      </c>
    </row>
    <row r="172" s="15" customFormat="1">
      <c r="A172" s="15"/>
      <c r="B172" s="256"/>
      <c r="C172" s="257"/>
      <c r="D172" s="235" t="s">
        <v>155</v>
      </c>
      <c r="E172" s="258" t="s">
        <v>19</v>
      </c>
      <c r="F172" s="259" t="s">
        <v>724</v>
      </c>
      <c r="G172" s="257"/>
      <c r="H172" s="258" t="s">
        <v>19</v>
      </c>
      <c r="I172" s="260"/>
      <c r="J172" s="257"/>
      <c r="K172" s="257"/>
      <c r="L172" s="261"/>
      <c r="M172" s="262"/>
      <c r="N172" s="263"/>
      <c r="O172" s="263"/>
      <c r="P172" s="263"/>
      <c r="Q172" s="263"/>
      <c r="R172" s="263"/>
      <c r="S172" s="263"/>
      <c r="T172" s="264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5" t="s">
        <v>155</v>
      </c>
      <c r="AU172" s="265" t="s">
        <v>142</v>
      </c>
      <c r="AV172" s="15" t="s">
        <v>83</v>
      </c>
      <c r="AW172" s="15" t="s">
        <v>35</v>
      </c>
      <c r="AX172" s="15" t="s">
        <v>75</v>
      </c>
      <c r="AY172" s="265" t="s">
        <v>141</v>
      </c>
    </row>
    <row r="173" s="13" customFormat="1">
      <c r="A173" s="13"/>
      <c r="B173" s="233"/>
      <c r="C173" s="234"/>
      <c r="D173" s="235" t="s">
        <v>155</v>
      </c>
      <c r="E173" s="236" t="s">
        <v>19</v>
      </c>
      <c r="F173" s="237" t="s">
        <v>725</v>
      </c>
      <c r="G173" s="234"/>
      <c r="H173" s="238">
        <v>28.870000000000001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155</v>
      </c>
      <c r="AU173" s="244" t="s">
        <v>142</v>
      </c>
      <c r="AV173" s="13" t="s">
        <v>94</v>
      </c>
      <c r="AW173" s="13" t="s">
        <v>35</v>
      </c>
      <c r="AX173" s="13" t="s">
        <v>75</v>
      </c>
      <c r="AY173" s="244" t="s">
        <v>141</v>
      </c>
    </row>
    <row r="174" s="14" customFormat="1">
      <c r="A174" s="14"/>
      <c r="B174" s="245"/>
      <c r="C174" s="246"/>
      <c r="D174" s="235" t="s">
        <v>155</v>
      </c>
      <c r="E174" s="247" t="s">
        <v>19</v>
      </c>
      <c r="F174" s="248" t="s">
        <v>157</v>
      </c>
      <c r="G174" s="246"/>
      <c r="H174" s="249">
        <v>28.870000000000001</v>
      </c>
      <c r="I174" s="250"/>
      <c r="J174" s="246"/>
      <c r="K174" s="246"/>
      <c r="L174" s="251"/>
      <c r="M174" s="252"/>
      <c r="N174" s="253"/>
      <c r="O174" s="253"/>
      <c r="P174" s="253"/>
      <c r="Q174" s="253"/>
      <c r="R174" s="253"/>
      <c r="S174" s="253"/>
      <c r="T174" s="25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5" t="s">
        <v>155</v>
      </c>
      <c r="AU174" s="255" t="s">
        <v>142</v>
      </c>
      <c r="AV174" s="14" t="s">
        <v>151</v>
      </c>
      <c r="AW174" s="14" t="s">
        <v>35</v>
      </c>
      <c r="AX174" s="14" t="s">
        <v>83</v>
      </c>
      <c r="AY174" s="255" t="s">
        <v>141</v>
      </c>
    </row>
    <row r="175" s="12" customFormat="1" ht="22.8" customHeight="1">
      <c r="A175" s="12"/>
      <c r="B175" s="199"/>
      <c r="C175" s="200"/>
      <c r="D175" s="201" t="s">
        <v>74</v>
      </c>
      <c r="E175" s="213" t="s">
        <v>94</v>
      </c>
      <c r="F175" s="213" t="s">
        <v>726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P176+P237</f>
        <v>0</v>
      </c>
      <c r="Q175" s="207"/>
      <c r="R175" s="208">
        <f>R176+R237</f>
        <v>121.40700486999998</v>
      </c>
      <c r="S175" s="207"/>
      <c r="T175" s="209">
        <f>T176+T237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0" t="s">
        <v>83</v>
      </c>
      <c r="AT175" s="211" t="s">
        <v>74</v>
      </c>
      <c r="AU175" s="211" t="s">
        <v>83</v>
      </c>
      <c r="AY175" s="210" t="s">
        <v>141</v>
      </c>
      <c r="BK175" s="212">
        <f>BK176+BK237</f>
        <v>0</v>
      </c>
    </row>
    <row r="176" s="12" customFormat="1" ht="20.88" customHeight="1">
      <c r="A176" s="12"/>
      <c r="B176" s="199"/>
      <c r="C176" s="200"/>
      <c r="D176" s="201" t="s">
        <v>74</v>
      </c>
      <c r="E176" s="213" t="s">
        <v>727</v>
      </c>
      <c r="F176" s="213" t="s">
        <v>728</v>
      </c>
      <c r="G176" s="200"/>
      <c r="H176" s="200"/>
      <c r="I176" s="203"/>
      <c r="J176" s="214">
        <f>BK176</f>
        <v>0</v>
      </c>
      <c r="K176" s="200"/>
      <c r="L176" s="205"/>
      <c r="M176" s="206"/>
      <c r="N176" s="207"/>
      <c r="O176" s="207"/>
      <c r="P176" s="208">
        <f>SUM(P177:P236)</f>
        <v>0</v>
      </c>
      <c r="Q176" s="207"/>
      <c r="R176" s="208">
        <f>SUM(R177:R236)</f>
        <v>106.45349386999999</v>
      </c>
      <c r="S176" s="207"/>
      <c r="T176" s="209">
        <f>SUM(T177:T236)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0" t="s">
        <v>83</v>
      </c>
      <c r="AT176" s="211" t="s">
        <v>74</v>
      </c>
      <c r="AU176" s="211" t="s">
        <v>94</v>
      </c>
      <c r="AY176" s="210" t="s">
        <v>141</v>
      </c>
      <c r="BK176" s="212">
        <f>SUM(BK177:BK236)</f>
        <v>0</v>
      </c>
    </row>
    <row r="177" s="2" customFormat="1" ht="16.5" customHeight="1">
      <c r="A177" s="41"/>
      <c r="B177" s="42"/>
      <c r="C177" s="215" t="s">
        <v>283</v>
      </c>
      <c r="D177" s="215" t="s">
        <v>146</v>
      </c>
      <c r="E177" s="216" t="s">
        <v>729</v>
      </c>
      <c r="F177" s="217" t="s">
        <v>730</v>
      </c>
      <c r="G177" s="218" t="s">
        <v>149</v>
      </c>
      <c r="H177" s="219">
        <v>17.789000000000001</v>
      </c>
      <c r="I177" s="220"/>
      <c r="J177" s="221">
        <f>ROUND(I177*H177,2)</f>
        <v>0</v>
      </c>
      <c r="K177" s="217" t="s">
        <v>150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2.1600000000000001</v>
      </c>
      <c r="R177" s="224">
        <f>Q177*H177</f>
        <v>38.424240000000005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151</v>
      </c>
      <c r="AT177" s="226" t="s">
        <v>146</v>
      </c>
      <c r="AU177" s="226" t="s">
        <v>142</v>
      </c>
      <c r="AY177" s="20" t="s">
        <v>141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94</v>
      </c>
      <c r="BK177" s="227">
        <f>ROUND(I177*H177,2)</f>
        <v>0</v>
      </c>
      <c r="BL177" s="20" t="s">
        <v>151</v>
      </c>
      <c r="BM177" s="226" t="s">
        <v>731</v>
      </c>
    </row>
    <row r="178" s="2" customFormat="1">
      <c r="A178" s="41"/>
      <c r="B178" s="42"/>
      <c r="C178" s="43"/>
      <c r="D178" s="228" t="s">
        <v>153</v>
      </c>
      <c r="E178" s="43"/>
      <c r="F178" s="229" t="s">
        <v>732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153</v>
      </c>
      <c r="AU178" s="20" t="s">
        <v>142</v>
      </c>
    </row>
    <row r="179" s="15" customFormat="1">
      <c r="A179" s="15"/>
      <c r="B179" s="256"/>
      <c r="C179" s="257"/>
      <c r="D179" s="235" t="s">
        <v>155</v>
      </c>
      <c r="E179" s="258" t="s">
        <v>19</v>
      </c>
      <c r="F179" s="259" t="s">
        <v>733</v>
      </c>
      <c r="G179" s="257"/>
      <c r="H179" s="258" t="s">
        <v>19</v>
      </c>
      <c r="I179" s="260"/>
      <c r="J179" s="257"/>
      <c r="K179" s="257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155</v>
      </c>
      <c r="AU179" s="265" t="s">
        <v>142</v>
      </c>
      <c r="AV179" s="15" t="s">
        <v>83</v>
      </c>
      <c r="AW179" s="15" t="s">
        <v>35</v>
      </c>
      <c r="AX179" s="15" t="s">
        <v>75</v>
      </c>
      <c r="AY179" s="265" t="s">
        <v>141</v>
      </c>
    </row>
    <row r="180" s="15" customFormat="1">
      <c r="A180" s="15"/>
      <c r="B180" s="256"/>
      <c r="C180" s="257"/>
      <c r="D180" s="235" t="s">
        <v>155</v>
      </c>
      <c r="E180" s="258" t="s">
        <v>19</v>
      </c>
      <c r="F180" s="259" t="s">
        <v>734</v>
      </c>
      <c r="G180" s="257"/>
      <c r="H180" s="258" t="s">
        <v>19</v>
      </c>
      <c r="I180" s="260"/>
      <c r="J180" s="257"/>
      <c r="K180" s="257"/>
      <c r="L180" s="261"/>
      <c r="M180" s="262"/>
      <c r="N180" s="263"/>
      <c r="O180" s="263"/>
      <c r="P180" s="263"/>
      <c r="Q180" s="263"/>
      <c r="R180" s="263"/>
      <c r="S180" s="263"/>
      <c r="T180" s="264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5" t="s">
        <v>155</v>
      </c>
      <c r="AU180" s="265" t="s">
        <v>142</v>
      </c>
      <c r="AV180" s="15" t="s">
        <v>83</v>
      </c>
      <c r="AW180" s="15" t="s">
        <v>35</v>
      </c>
      <c r="AX180" s="15" t="s">
        <v>75</v>
      </c>
      <c r="AY180" s="265" t="s">
        <v>141</v>
      </c>
    </row>
    <row r="181" s="15" customFormat="1">
      <c r="A181" s="15"/>
      <c r="B181" s="256"/>
      <c r="C181" s="257"/>
      <c r="D181" s="235" t="s">
        <v>155</v>
      </c>
      <c r="E181" s="258" t="s">
        <v>19</v>
      </c>
      <c r="F181" s="259" t="s">
        <v>183</v>
      </c>
      <c r="G181" s="257"/>
      <c r="H181" s="258" t="s">
        <v>19</v>
      </c>
      <c r="I181" s="260"/>
      <c r="J181" s="257"/>
      <c r="K181" s="257"/>
      <c r="L181" s="261"/>
      <c r="M181" s="262"/>
      <c r="N181" s="263"/>
      <c r="O181" s="263"/>
      <c r="P181" s="263"/>
      <c r="Q181" s="263"/>
      <c r="R181" s="263"/>
      <c r="S181" s="263"/>
      <c r="T181" s="264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65" t="s">
        <v>155</v>
      </c>
      <c r="AU181" s="265" t="s">
        <v>142</v>
      </c>
      <c r="AV181" s="15" t="s">
        <v>83</v>
      </c>
      <c r="AW181" s="15" t="s">
        <v>35</v>
      </c>
      <c r="AX181" s="15" t="s">
        <v>75</v>
      </c>
      <c r="AY181" s="265" t="s">
        <v>141</v>
      </c>
    </row>
    <row r="182" s="13" customFormat="1">
      <c r="A182" s="13"/>
      <c r="B182" s="233"/>
      <c r="C182" s="234"/>
      <c r="D182" s="235" t="s">
        <v>155</v>
      </c>
      <c r="E182" s="236" t="s">
        <v>19</v>
      </c>
      <c r="F182" s="237" t="s">
        <v>265</v>
      </c>
      <c r="G182" s="234"/>
      <c r="H182" s="238">
        <v>1.8799999999999999</v>
      </c>
      <c r="I182" s="239"/>
      <c r="J182" s="234"/>
      <c r="K182" s="234"/>
      <c r="L182" s="240"/>
      <c r="M182" s="241"/>
      <c r="N182" s="242"/>
      <c r="O182" s="242"/>
      <c r="P182" s="242"/>
      <c r="Q182" s="242"/>
      <c r="R182" s="242"/>
      <c r="S182" s="242"/>
      <c r="T182" s="24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4" t="s">
        <v>155</v>
      </c>
      <c r="AU182" s="244" t="s">
        <v>142</v>
      </c>
      <c r="AV182" s="13" t="s">
        <v>94</v>
      </c>
      <c r="AW182" s="13" t="s">
        <v>35</v>
      </c>
      <c r="AX182" s="13" t="s">
        <v>75</v>
      </c>
      <c r="AY182" s="244" t="s">
        <v>141</v>
      </c>
    </row>
    <row r="183" s="15" customFormat="1">
      <c r="A183" s="15"/>
      <c r="B183" s="256"/>
      <c r="C183" s="257"/>
      <c r="D183" s="235" t="s">
        <v>155</v>
      </c>
      <c r="E183" s="258" t="s">
        <v>19</v>
      </c>
      <c r="F183" s="259" t="s">
        <v>185</v>
      </c>
      <c r="G183" s="257"/>
      <c r="H183" s="258" t="s">
        <v>19</v>
      </c>
      <c r="I183" s="260"/>
      <c r="J183" s="257"/>
      <c r="K183" s="257"/>
      <c r="L183" s="261"/>
      <c r="M183" s="262"/>
      <c r="N183" s="263"/>
      <c r="O183" s="263"/>
      <c r="P183" s="263"/>
      <c r="Q183" s="263"/>
      <c r="R183" s="263"/>
      <c r="S183" s="263"/>
      <c r="T183" s="264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5" t="s">
        <v>155</v>
      </c>
      <c r="AU183" s="265" t="s">
        <v>142</v>
      </c>
      <c r="AV183" s="15" t="s">
        <v>83</v>
      </c>
      <c r="AW183" s="15" t="s">
        <v>35</v>
      </c>
      <c r="AX183" s="15" t="s">
        <v>75</v>
      </c>
      <c r="AY183" s="265" t="s">
        <v>141</v>
      </c>
    </row>
    <row r="184" s="13" customFormat="1">
      <c r="A184" s="13"/>
      <c r="B184" s="233"/>
      <c r="C184" s="234"/>
      <c r="D184" s="235" t="s">
        <v>155</v>
      </c>
      <c r="E184" s="236" t="s">
        <v>19</v>
      </c>
      <c r="F184" s="237" t="s">
        <v>265</v>
      </c>
      <c r="G184" s="234"/>
      <c r="H184" s="238">
        <v>1.8799999999999999</v>
      </c>
      <c r="I184" s="239"/>
      <c r="J184" s="234"/>
      <c r="K184" s="234"/>
      <c r="L184" s="240"/>
      <c r="M184" s="241"/>
      <c r="N184" s="242"/>
      <c r="O184" s="242"/>
      <c r="P184" s="242"/>
      <c r="Q184" s="242"/>
      <c r="R184" s="242"/>
      <c r="S184" s="242"/>
      <c r="T184" s="24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4" t="s">
        <v>155</v>
      </c>
      <c r="AU184" s="244" t="s">
        <v>142</v>
      </c>
      <c r="AV184" s="13" t="s">
        <v>94</v>
      </c>
      <c r="AW184" s="13" t="s">
        <v>35</v>
      </c>
      <c r="AX184" s="13" t="s">
        <v>75</v>
      </c>
      <c r="AY184" s="244" t="s">
        <v>141</v>
      </c>
    </row>
    <row r="185" s="15" customFormat="1">
      <c r="A185" s="15"/>
      <c r="B185" s="256"/>
      <c r="C185" s="257"/>
      <c r="D185" s="235" t="s">
        <v>155</v>
      </c>
      <c r="E185" s="258" t="s">
        <v>19</v>
      </c>
      <c r="F185" s="259" t="s">
        <v>192</v>
      </c>
      <c r="G185" s="257"/>
      <c r="H185" s="258" t="s">
        <v>19</v>
      </c>
      <c r="I185" s="260"/>
      <c r="J185" s="257"/>
      <c r="K185" s="257"/>
      <c r="L185" s="261"/>
      <c r="M185" s="262"/>
      <c r="N185" s="263"/>
      <c r="O185" s="263"/>
      <c r="P185" s="263"/>
      <c r="Q185" s="263"/>
      <c r="R185" s="263"/>
      <c r="S185" s="263"/>
      <c r="T185" s="264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5" t="s">
        <v>155</v>
      </c>
      <c r="AU185" s="265" t="s">
        <v>142</v>
      </c>
      <c r="AV185" s="15" t="s">
        <v>83</v>
      </c>
      <c r="AW185" s="15" t="s">
        <v>35</v>
      </c>
      <c r="AX185" s="15" t="s">
        <v>75</v>
      </c>
      <c r="AY185" s="265" t="s">
        <v>141</v>
      </c>
    </row>
    <row r="186" s="13" customFormat="1">
      <c r="A186" s="13"/>
      <c r="B186" s="233"/>
      <c r="C186" s="234"/>
      <c r="D186" s="235" t="s">
        <v>155</v>
      </c>
      <c r="E186" s="236" t="s">
        <v>19</v>
      </c>
      <c r="F186" s="237" t="s">
        <v>735</v>
      </c>
      <c r="G186" s="234"/>
      <c r="H186" s="238">
        <v>16.780000000000001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155</v>
      </c>
      <c r="AU186" s="244" t="s">
        <v>142</v>
      </c>
      <c r="AV186" s="13" t="s">
        <v>94</v>
      </c>
      <c r="AW186" s="13" t="s">
        <v>35</v>
      </c>
      <c r="AX186" s="13" t="s">
        <v>75</v>
      </c>
      <c r="AY186" s="244" t="s">
        <v>141</v>
      </c>
    </row>
    <row r="187" s="16" customFormat="1">
      <c r="A187" s="16"/>
      <c r="B187" s="266"/>
      <c r="C187" s="267"/>
      <c r="D187" s="235" t="s">
        <v>155</v>
      </c>
      <c r="E187" s="268" t="s">
        <v>19</v>
      </c>
      <c r="F187" s="269" t="s">
        <v>190</v>
      </c>
      <c r="G187" s="267"/>
      <c r="H187" s="270">
        <v>20.539999999999999</v>
      </c>
      <c r="I187" s="271"/>
      <c r="J187" s="267"/>
      <c r="K187" s="267"/>
      <c r="L187" s="272"/>
      <c r="M187" s="273"/>
      <c r="N187" s="274"/>
      <c r="O187" s="274"/>
      <c r="P187" s="274"/>
      <c r="Q187" s="274"/>
      <c r="R187" s="274"/>
      <c r="S187" s="274"/>
      <c r="T187" s="275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76" t="s">
        <v>155</v>
      </c>
      <c r="AU187" s="276" t="s">
        <v>142</v>
      </c>
      <c r="AV187" s="16" t="s">
        <v>142</v>
      </c>
      <c r="AW187" s="16" t="s">
        <v>35</v>
      </c>
      <c r="AX187" s="16" t="s">
        <v>75</v>
      </c>
      <c r="AY187" s="276" t="s">
        <v>141</v>
      </c>
    </row>
    <row r="188" s="15" customFormat="1">
      <c r="A188" s="15"/>
      <c r="B188" s="256"/>
      <c r="C188" s="257"/>
      <c r="D188" s="235" t="s">
        <v>155</v>
      </c>
      <c r="E188" s="258" t="s">
        <v>19</v>
      </c>
      <c r="F188" s="259" t="s">
        <v>194</v>
      </c>
      <c r="G188" s="257"/>
      <c r="H188" s="258" t="s">
        <v>19</v>
      </c>
      <c r="I188" s="260"/>
      <c r="J188" s="257"/>
      <c r="K188" s="257"/>
      <c r="L188" s="261"/>
      <c r="M188" s="262"/>
      <c r="N188" s="263"/>
      <c r="O188" s="263"/>
      <c r="P188" s="263"/>
      <c r="Q188" s="263"/>
      <c r="R188" s="263"/>
      <c r="S188" s="263"/>
      <c r="T188" s="264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65" t="s">
        <v>155</v>
      </c>
      <c r="AU188" s="265" t="s">
        <v>142</v>
      </c>
      <c r="AV188" s="15" t="s">
        <v>83</v>
      </c>
      <c r="AW188" s="15" t="s">
        <v>35</v>
      </c>
      <c r="AX188" s="15" t="s">
        <v>75</v>
      </c>
      <c r="AY188" s="265" t="s">
        <v>141</v>
      </c>
    </row>
    <row r="189" s="15" customFormat="1">
      <c r="A189" s="15"/>
      <c r="B189" s="256"/>
      <c r="C189" s="257"/>
      <c r="D189" s="235" t="s">
        <v>155</v>
      </c>
      <c r="E189" s="258" t="s">
        <v>19</v>
      </c>
      <c r="F189" s="259" t="s">
        <v>195</v>
      </c>
      <c r="G189" s="257"/>
      <c r="H189" s="258" t="s">
        <v>19</v>
      </c>
      <c r="I189" s="260"/>
      <c r="J189" s="257"/>
      <c r="K189" s="257"/>
      <c r="L189" s="261"/>
      <c r="M189" s="262"/>
      <c r="N189" s="263"/>
      <c r="O189" s="263"/>
      <c r="P189" s="263"/>
      <c r="Q189" s="263"/>
      <c r="R189" s="263"/>
      <c r="S189" s="263"/>
      <c r="T189" s="264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5" t="s">
        <v>155</v>
      </c>
      <c r="AU189" s="265" t="s">
        <v>142</v>
      </c>
      <c r="AV189" s="15" t="s">
        <v>83</v>
      </c>
      <c r="AW189" s="15" t="s">
        <v>35</v>
      </c>
      <c r="AX189" s="15" t="s">
        <v>75</v>
      </c>
      <c r="AY189" s="265" t="s">
        <v>141</v>
      </c>
    </row>
    <row r="190" s="13" customFormat="1">
      <c r="A190" s="13"/>
      <c r="B190" s="233"/>
      <c r="C190" s="234"/>
      <c r="D190" s="235" t="s">
        <v>155</v>
      </c>
      <c r="E190" s="236" t="s">
        <v>19</v>
      </c>
      <c r="F190" s="237" t="s">
        <v>736</v>
      </c>
      <c r="G190" s="234"/>
      <c r="H190" s="238">
        <v>49.68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155</v>
      </c>
      <c r="AU190" s="244" t="s">
        <v>142</v>
      </c>
      <c r="AV190" s="13" t="s">
        <v>94</v>
      </c>
      <c r="AW190" s="13" t="s">
        <v>35</v>
      </c>
      <c r="AX190" s="13" t="s">
        <v>75</v>
      </c>
      <c r="AY190" s="244" t="s">
        <v>141</v>
      </c>
    </row>
    <row r="191" s="15" customFormat="1">
      <c r="A191" s="15"/>
      <c r="B191" s="256"/>
      <c r="C191" s="257"/>
      <c r="D191" s="235" t="s">
        <v>155</v>
      </c>
      <c r="E191" s="258" t="s">
        <v>19</v>
      </c>
      <c r="F191" s="259" t="s">
        <v>737</v>
      </c>
      <c r="G191" s="257"/>
      <c r="H191" s="258" t="s">
        <v>19</v>
      </c>
      <c r="I191" s="260"/>
      <c r="J191" s="257"/>
      <c r="K191" s="257"/>
      <c r="L191" s="261"/>
      <c r="M191" s="262"/>
      <c r="N191" s="263"/>
      <c r="O191" s="263"/>
      <c r="P191" s="263"/>
      <c r="Q191" s="263"/>
      <c r="R191" s="263"/>
      <c r="S191" s="263"/>
      <c r="T191" s="264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5" t="s">
        <v>155</v>
      </c>
      <c r="AU191" s="265" t="s">
        <v>142</v>
      </c>
      <c r="AV191" s="15" t="s">
        <v>83</v>
      </c>
      <c r="AW191" s="15" t="s">
        <v>35</v>
      </c>
      <c r="AX191" s="15" t="s">
        <v>75</v>
      </c>
      <c r="AY191" s="265" t="s">
        <v>141</v>
      </c>
    </row>
    <row r="192" s="13" customFormat="1">
      <c r="A192" s="13"/>
      <c r="B192" s="233"/>
      <c r="C192" s="234"/>
      <c r="D192" s="235" t="s">
        <v>155</v>
      </c>
      <c r="E192" s="236" t="s">
        <v>19</v>
      </c>
      <c r="F192" s="237" t="s">
        <v>268</v>
      </c>
      <c r="G192" s="234"/>
      <c r="H192" s="238">
        <v>20.899999999999999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155</v>
      </c>
      <c r="AU192" s="244" t="s">
        <v>142</v>
      </c>
      <c r="AV192" s="13" t="s">
        <v>94</v>
      </c>
      <c r="AW192" s="13" t="s">
        <v>35</v>
      </c>
      <c r="AX192" s="13" t="s">
        <v>75</v>
      </c>
      <c r="AY192" s="244" t="s">
        <v>141</v>
      </c>
    </row>
    <row r="193" s="15" customFormat="1">
      <c r="A193" s="15"/>
      <c r="B193" s="256"/>
      <c r="C193" s="257"/>
      <c r="D193" s="235" t="s">
        <v>155</v>
      </c>
      <c r="E193" s="258" t="s">
        <v>19</v>
      </c>
      <c r="F193" s="259" t="s">
        <v>199</v>
      </c>
      <c r="G193" s="257"/>
      <c r="H193" s="258" t="s">
        <v>19</v>
      </c>
      <c r="I193" s="260"/>
      <c r="J193" s="257"/>
      <c r="K193" s="257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155</v>
      </c>
      <c r="AU193" s="265" t="s">
        <v>142</v>
      </c>
      <c r="AV193" s="15" t="s">
        <v>83</v>
      </c>
      <c r="AW193" s="15" t="s">
        <v>35</v>
      </c>
      <c r="AX193" s="15" t="s">
        <v>75</v>
      </c>
      <c r="AY193" s="265" t="s">
        <v>141</v>
      </c>
    </row>
    <row r="194" s="13" customFormat="1">
      <c r="A194" s="13"/>
      <c r="B194" s="233"/>
      <c r="C194" s="234"/>
      <c r="D194" s="235" t="s">
        <v>155</v>
      </c>
      <c r="E194" s="236" t="s">
        <v>19</v>
      </c>
      <c r="F194" s="237" t="s">
        <v>269</v>
      </c>
      <c r="G194" s="234"/>
      <c r="H194" s="238">
        <v>8.5999999999999996</v>
      </c>
      <c r="I194" s="239"/>
      <c r="J194" s="234"/>
      <c r="K194" s="234"/>
      <c r="L194" s="240"/>
      <c r="M194" s="241"/>
      <c r="N194" s="242"/>
      <c r="O194" s="242"/>
      <c r="P194" s="242"/>
      <c r="Q194" s="242"/>
      <c r="R194" s="242"/>
      <c r="S194" s="242"/>
      <c r="T194" s="24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4" t="s">
        <v>155</v>
      </c>
      <c r="AU194" s="244" t="s">
        <v>142</v>
      </c>
      <c r="AV194" s="13" t="s">
        <v>94</v>
      </c>
      <c r="AW194" s="13" t="s">
        <v>35</v>
      </c>
      <c r="AX194" s="13" t="s">
        <v>75</v>
      </c>
      <c r="AY194" s="244" t="s">
        <v>141</v>
      </c>
    </row>
    <row r="195" s="16" customFormat="1">
      <c r="A195" s="16"/>
      <c r="B195" s="266"/>
      <c r="C195" s="267"/>
      <c r="D195" s="235" t="s">
        <v>155</v>
      </c>
      <c r="E195" s="268" t="s">
        <v>19</v>
      </c>
      <c r="F195" s="269" t="s">
        <v>190</v>
      </c>
      <c r="G195" s="267"/>
      <c r="H195" s="270">
        <v>79.180000000000007</v>
      </c>
      <c r="I195" s="271"/>
      <c r="J195" s="267"/>
      <c r="K195" s="267"/>
      <c r="L195" s="272"/>
      <c r="M195" s="273"/>
      <c r="N195" s="274"/>
      <c r="O195" s="274"/>
      <c r="P195" s="274"/>
      <c r="Q195" s="274"/>
      <c r="R195" s="274"/>
      <c r="S195" s="274"/>
      <c r="T195" s="275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76" t="s">
        <v>155</v>
      </c>
      <c r="AU195" s="276" t="s">
        <v>142</v>
      </c>
      <c r="AV195" s="16" t="s">
        <v>142</v>
      </c>
      <c r="AW195" s="16" t="s">
        <v>35</v>
      </c>
      <c r="AX195" s="16" t="s">
        <v>75</v>
      </c>
      <c r="AY195" s="276" t="s">
        <v>141</v>
      </c>
    </row>
    <row r="196" s="15" customFormat="1">
      <c r="A196" s="15"/>
      <c r="B196" s="256"/>
      <c r="C196" s="257"/>
      <c r="D196" s="235" t="s">
        <v>155</v>
      </c>
      <c r="E196" s="258" t="s">
        <v>19</v>
      </c>
      <c r="F196" s="259" t="s">
        <v>201</v>
      </c>
      <c r="G196" s="257"/>
      <c r="H196" s="258" t="s">
        <v>19</v>
      </c>
      <c r="I196" s="260"/>
      <c r="J196" s="257"/>
      <c r="K196" s="257"/>
      <c r="L196" s="261"/>
      <c r="M196" s="262"/>
      <c r="N196" s="263"/>
      <c r="O196" s="263"/>
      <c r="P196" s="263"/>
      <c r="Q196" s="263"/>
      <c r="R196" s="263"/>
      <c r="S196" s="263"/>
      <c r="T196" s="264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5" t="s">
        <v>155</v>
      </c>
      <c r="AU196" s="265" t="s">
        <v>142</v>
      </c>
      <c r="AV196" s="15" t="s">
        <v>83</v>
      </c>
      <c r="AW196" s="15" t="s">
        <v>35</v>
      </c>
      <c r="AX196" s="15" t="s">
        <v>75</v>
      </c>
      <c r="AY196" s="265" t="s">
        <v>141</v>
      </c>
    </row>
    <row r="197" s="15" customFormat="1">
      <c r="A197" s="15"/>
      <c r="B197" s="256"/>
      <c r="C197" s="257"/>
      <c r="D197" s="235" t="s">
        <v>155</v>
      </c>
      <c r="E197" s="258" t="s">
        <v>19</v>
      </c>
      <c r="F197" s="259" t="s">
        <v>738</v>
      </c>
      <c r="G197" s="257"/>
      <c r="H197" s="258" t="s">
        <v>19</v>
      </c>
      <c r="I197" s="260"/>
      <c r="J197" s="257"/>
      <c r="K197" s="257"/>
      <c r="L197" s="261"/>
      <c r="M197" s="262"/>
      <c r="N197" s="263"/>
      <c r="O197" s="263"/>
      <c r="P197" s="263"/>
      <c r="Q197" s="263"/>
      <c r="R197" s="263"/>
      <c r="S197" s="263"/>
      <c r="T197" s="264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5" t="s">
        <v>155</v>
      </c>
      <c r="AU197" s="265" t="s">
        <v>142</v>
      </c>
      <c r="AV197" s="15" t="s">
        <v>83</v>
      </c>
      <c r="AW197" s="15" t="s">
        <v>35</v>
      </c>
      <c r="AX197" s="15" t="s">
        <v>75</v>
      </c>
      <c r="AY197" s="265" t="s">
        <v>141</v>
      </c>
    </row>
    <row r="198" s="13" customFormat="1">
      <c r="A198" s="13"/>
      <c r="B198" s="233"/>
      <c r="C198" s="234"/>
      <c r="D198" s="235" t="s">
        <v>155</v>
      </c>
      <c r="E198" s="236" t="s">
        <v>19</v>
      </c>
      <c r="F198" s="237" t="s">
        <v>270</v>
      </c>
      <c r="G198" s="234"/>
      <c r="H198" s="238">
        <v>6.4900000000000002</v>
      </c>
      <c r="I198" s="239"/>
      <c r="J198" s="234"/>
      <c r="K198" s="234"/>
      <c r="L198" s="240"/>
      <c r="M198" s="241"/>
      <c r="N198" s="242"/>
      <c r="O198" s="242"/>
      <c r="P198" s="242"/>
      <c r="Q198" s="242"/>
      <c r="R198" s="242"/>
      <c r="S198" s="242"/>
      <c r="T198" s="24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4" t="s">
        <v>155</v>
      </c>
      <c r="AU198" s="244" t="s">
        <v>142</v>
      </c>
      <c r="AV198" s="13" t="s">
        <v>94</v>
      </c>
      <c r="AW198" s="13" t="s">
        <v>35</v>
      </c>
      <c r="AX198" s="13" t="s">
        <v>75</v>
      </c>
      <c r="AY198" s="244" t="s">
        <v>141</v>
      </c>
    </row>
    <row r="199" s="15" customFormat="1">
      <c r="A199" s="15"/>
      <c r="B199" s="256"/>
      <c r="C199" s="257"/>
      <c r="D199" s="235" t="s">
        <v>155</v>
      </c>
      <c r="E199" s="258" t="s">
        <v>19</v>
      </c>
      <c r="F199" s="259" t="s">
        <v>739</v>
      </c>
      <c r="G199" s="257"/>
      <c r="H199" s="258" t="s">
        <v>19</v>
      </c>
      <c r="I199" s="260"/>
      <c r="J199" s="257"/>
      <c r="K199" s="257"/>
      <c r="L199" s="261"/>
      <c r="M199" s="262"/>
      <c r="N199" s="263"/>
      <c r="O199" s="263"/>
      <c r="P199" s="263"/>
      <c r="Q199" s="263"/>
      <c r="R199" s="263"/>
      <c r="S199" s="263"/>
      <c r="T199" s="264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5" t="s">
        <v>155</v>
      </c>
      <c r="AU199" s="265" t="s">
        <v>142</v>
      </c>
      <c r="AV199" s="15" t="s">
        <v>83</v>
      </c>
      <c r="AW199" s="15" t="s">
        <v>35</v>
      </c>
      <c r="AX199" s="15" t="s">
        <v>75</v>
      </c>
      <c r="AY199" s="265" t="s">
        <v>141</v>
      </c>
    </row>
    <row r="200" s="13" customFormat="1">
      <c r="A200" s="13"/>
      <c r="B200" s="233"/>
      <c r="C200" s="234"/>
      <c r="D200" s="235" t="s">
        <v>155</v>
      </c>
      <c r="E200" s="236" t="s">
        <v>19</v>
      </c>
      <c r="F200" s="237" t="s">
        <v>304</v>
      </c>
      <c r="G200" s="234"/>
      <c r="H200" s="238">
        <v>8.0800000000000001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155</v>
      </c>
      <c r="AU200" s="244" t="s">
        <v>142</v>
      </c>
      <c r="AV200" s="13" t="s">
        <v>94</v>
      </c>
      <c r="AW200" s="13" t="s">
        <v>35</v>
      </c>
      <c r="AX200" s="13" t="s">
        <v>75</v>
      </c>
      <c r="AY200" s="244" t="s">
        <v>141</v>
      </c>
    </row>
    <row r="201" s="15" customFormat="1">
      <c r="A201" s="15"/>
      <c r="B201" s="256"/>
      <c r="C201" s="257"/>
      <c r="D201" s="235" t="s">
        <v>155</v>
      </c>
      <c r="E201" s="258" t="s">
        <v>19</v>
      </c>
      <c r="F201" s="259" t="s">
        <v>740</v>
      </c>
      <c r="G201" s="257"/>
      <c r="H201" s="258" t="s">
        <v>19</v>
      </c>
      <c r="I201" s="260"/>
      <c r="J201" s="257"/>
      <c r="K201" s="257"/>
      <c r="L201" s="261"/>
      <c r="M201" s="262"/>
      <c r="N201" s="263"/>
      <c r="O201" s="263"/>
      <c r="P201" s="263"/>
      <c r="Q201" s="263"/>
      <c r="R201" s="263"/>
      <c r="S201" s="263"/>
      <c r="T201" s="264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65" t="s">
        <v>155</v>
      </c>
      <c r="AU201" s="265" t="s">
        <v>142</v>
      </c>
      <c r="AV201" s="15" t="s">
        <v>83</v>
      </c>
      <c r="AW201" s="15" t="s">
        <v>35</v>
      </c>
      <c r="AX201" s="15" t="s">
        <v>75</v>
      </c>
      <c r="AY201" s="265" t="s">
        <v>141</v>
      </c>
    </row>
    <row r="202" s="13" customFormat="1">
      <c r="A202" s="13"/>
      <c r="B202" s="233"/>
      <c r="C202" s="234"/>
      <c r="D202" s="235" t="s">
        <v>155</v>
      </c>
      <c r="E202" s="236" t="s">
        <v>19</v>
      </c>
      <c r="F202" s="237" t="s">
        <v>272</v>
      </c>
      <c r="G202" s="234"/>
      <c r="H202" s="238">
        <v>4.9500000000000002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155</v>
      </c>
      <c r="AU202" s="244" t="s">
        <v>142</v>
      </c>
      <c r="AV202" s="13" t="s">
        <v>94</v>
      </c>
      <c r="AW202" s="13" t="s">
        <v>35</v>
      </c>
      <c r="AX202" s="13" t="s">
        <v>75</v>
      </c>
      <c r="AY202" s="244" t="s">
        <v>141</v>
      </c>
    </row>
    <row r="203" s="15" customFormat="1">
      <c r="A203" s="15"/>
      <c r="B203" s="256"/>
      <c r="C203" s="257"/>
      <c r="D203" s="235" t="s">
        <v>155</v>
      </c>
      <c r="E203" s="258" t="s">
        <v>19</v>
      </c>
      <c r="F203" s="259" t="s">
        <v>741</v>
      </c>
      <c r="G203" s="257"/>
      <c r="H203" s="258" t="s">
        <v>19</v>
      </c>
      <c r="I203" s="260"/>
      <c r="J203" s="257"/>
      <c r="K203" s="257"/>
      <c r="L203" s="261"/>
      <c r="M203" s="262"/>
      <c r="N203" s="263"/>
      <c r="O203" s="263"/>
      <c r="P203" s="263"/>
      <c r="Q203" s="263"/>
      <c r="R203" s="263"/>
      <c r="S203" s="263"/>
      <c r="T203" s="264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5" t="s">
        <v>155</v>
      </c>
      <c r="AU203" s="265" t="s">
        <v>142</v>
      </c>
      <c r="AV203" s="15" t="s">
        <v>83</v>
      </c>
      <c r="AW203" s="15" t="s">
        <v>35</v>
      </c>
      <c r="AX203" s="15" t="s">
        <v>75</v>
      </c>
      <c r="AY203" s="265" t="s">
        <v>141</v>
      </c>
    </row>
    <row r="204" s="13" customFormat="1">
      <c r="A204" s="13"/>
      <c r="B204" s="233"/>
      <c r="C204" s="234"/>
      <c r="D204" s="235" t="s">
        <v>155</v>
      </c>
      <c r="E204" s="236" t="s">
        <v>19</v>
      </c>
      <c r="F204" s="237" t="s">
        <v>273</v>
      </c>
      <c r="G204" s="234"/>
      <c r="H204" s="238">
        <v>3.9500000000000002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155</v>
      </c>
      <c r="AU204" s="244" t="s">
        <v>142</v>
      </c>
      <c r="AV204" s="13" t="s">
        <v>94</v>
      </c>
      <c r="AW204" s="13" t="s">
        <v>35</v>
      </c>
      <c r="AX204" s="13" t="s">
        <v>75</v>
      </c>
      <c r="AY204" s="244" t="s">
        <v>141</v>
      </c>
    </row>
    <row r="205" s="15" customFormat="1">
      <c r="A205" s="15"/>
      <c r="B205" s="256"/>
      <c r="C205" s="257"/>
      <c r="D205" s="235" t="s">
        <v>155</v>
      </c>
      <c r="E205" s="258" t="s">
        <v>19</v>
      </c>
      <c r="F205" s="259" t="s">
        <v>742</v>
      </c>
      <c r="G205" s="257"/>
      <c r="H205" s="258" t="s">
        <v>19</v>
      </c>
      <c r="I205" s="260"/>
      <c r="J205" s="257"/>
      <c r="K205" s="257"/>
      <c r="L205" s="261"/>
      <c r="M205" s="262"/>
      <c r="N205" s="263"/>
      <c r="O205" s="263"/>
      <c r="P205" s="263"/>
      <c r="Q205" s="263"/>
      <c r="R205" s="263"/>
      <c r="S205" s="263"/>
      <c r="T205" s="264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5" t="s">
        <v>155</v>
      </c>
      <c r="AU205" s="265" t="s">
        <v>142</v>
      </c>
      <c r="AV205" s="15" t="s">
        <v>83</v>
      </c>
      <c r="AW205" s="15" t="s">
        <v>35</v>
      </c>
      <c r="AX205" s="15" t="s">
        <v>75</v>
      </c>
      <c r="AY205" s="265" t="s">
        <v>141</v>
      </c>
    </row>
    <row r="206" s="13" customFormat="1">
      <c r="A206" s="13"/>
      <c r="B206" s="233"/>
      <c r="C206" s="234"/>
      <c r="D206" s="235" t="s">
        <v>155</v>
      </c>
      <c r="E206" s="236" t="s">
        <v>19</v>
      </c>
      <c r="F206" s="237" t="s">
        <v>331</v>
      </c>
      <c r="G206" s="234"/>
      <c r="H206" s="238">
        <v>19.690000000000001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155</v>
      </c>
      <c r="AU206" s="244" t="s">
        <v>142</v>
      </c>
      <c r="AV206" s="13" t="s">
        <v>94</v>
      </c>
      <c r="AW206" s="13" t="s">
        <v>35</v>
      </c>
      <c r="AX206" s="13" t="s">
        <v>75</v>
      </c>
      <c r="AY206" s="244" t="s">
        <v>141</v>
      </c>
    </row>
    <row r="207" s="15" customFormat="1">
      <c r="A207" s="15"/>
      <c r="B207" s="256"/>
      <c r="C207" s="257"/>
      <c r="D207" s="235" t="s">
        <v>155</v>
      </c>
      <c r="E207" s="258" t="s">
        <v>19</v>
      </c>
      <c r="F207" s="259" t="s">
        <v>743</v>
      </c>
      <c r="G207" s="257"/>
      <c r="H207" s="258" t="s">
        <v>19</v>
      </c>
      <c r="I207" s="260"/>
      <c r="J207" s="257"/>
      <c r="K207" s="257"/>
      <c r="L207" s="261"/>
      <c r="M207" s="262"/>
      <c r="N207" s="263"/>
      <c r="O207" s="263"/>
      <c r="P207" s="263"/>
      <c r="Q207" s="263"/>
      <c r="R207" s="263"/>
      <c r="S207" s="263"/>
      <c r="T207" s="264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65" t="s">
        <v>155</v>
      </c>
      <c r="AU207" s="265" t="s">
        <v>142</v>
      </c>
      <c r="AV207" s="15" t="s">
        <v>83</v>
      </c>
      <c r="AW207" s="15" t="s">
        <v>35</v>
      </c>
      <c r="AX207" s="15" t="s">
        <v>75</v>
      </c>
      <c r="AY207" s="265" t="s">
        <v>141</v>
      </c>
    </row>
    <row r="208" s="13" customFormat="1">
      <c r="A208" s="13"/>
      <c r="B208" s="233"/>
      <c r="C208" s="234"/>
      <c r="D208" s="235" t="s">
        <v>155</v>
      </c>
      <c r="E208" s="236" t="s">
        <v>19</v>
      </c>
      <c r="F208" s="237" t="s">
        <v>275</v>
      </c>
      <c r="G208" s="234"/>
      <c r="H208" s="238">
        <v>1.01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155</v>
      </c>
      <c r="AU208" s="244" t="s">
        <v>142</v>
      </c>
      <c r="AV208" s="13" t="s">
        <v>94</v>
      </c>
      <c r="AW208" s="13" t="s">
        <v>35</v>
      </c>
      <c r="AX208" s="13" t="s">
        <v>75</v>
      </c>
      <c r="AY208" s="244" t="s">
        <v>141</v>
      </c>
    </row>
    <row r="209" s="15" customFormat="1">
      <c r="A209" s="15"/>
      <c r="B209" s="256"/>
      <c r="C209" s="257"/>
      <c r="D209" s="235" t="s">
        <v>155</v>
      </c>
      <c r="E209" s="258" t="s">
        <v>19</v>
      </c>
      <c r="F209" s="259" t="s">
        <v>744</v>
      </c>
      <c r="G209" s="257"/>
      <c r="H209" s="258" t="s">
        <v>19</v>
      </c>
      <c r="I209" s="260"/>
      <c r="J209" s="257"/>
      <c r="K209" s="257"/>
      <c r="L209" s="261"/>
      <c r="M209" s="262"/>
      <c r="N209" s="263"/>
      <c r="O209" s="263"/>
      <c r="P209" s="263"/>
      <c r="Q209" s="263"/>
      <c r="R209" s="263"/>
      <c r="S209" s="263"/>
      <c r="T209" s="26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5" t="s">
        <v>155</v>
      </c>
      <c r="AU209" s="265" t="s">
        <v>142</v>
      </c>
      <c r="AV209" s="15" t="s">
        <v>83</v>
      </c>
      <c r="AW209" s="15" t="s">
        <v>35</v>
      </c>
      <c r="AX209" s="15" t="s">
        <v>75</v>
      </c>
      <c r="AY209" s="265" t="s">
        <v>141</v>
      </c>
    </row>
    <row r="210" s="13" customFormat="1">
      <c r="A210" s="13"/>
      <c r="B210" s="233"/>
      <c r="C210" s="234"/>
      <c r="D210" s="235" t="s">
        <v>155</v>
      </c>
      <c r="E210" s="236" t="s">
        <v>19</v>
      </c>
      <c r="F210" s="237" t="s">
        <v>275</v>
      </c>
      <c r="G210" s="234"/>
      <c r="H210" s="238">
        <v>1.01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155</v>
      </c>
      <c r="AU210" s="244" t="s">
        <v>142</v>
      </c>
      <c r="AV210" s="13" t="s">
        <v>94</v>
      </c>
      <c r="AW210" s="13" t="s">
        <v>35</v>
      </c>
      <c r="AX210" s="13" t="s">
        <v>75</v>
      </c>
      <c r="AY210" s="244" t="s">
        <v>141</v>
      </c>
    </row>
    <row r="211" s="15" customFormat="1">
      <c r="A211" s="15"/>
      <c r="B211" s="256"/>
      <c r="C211" s="257"/>
      <c r="D211" s="235" t="s">
        <v>155</v>
      </c>
      <c r="E211" s="258" t="s">
        <v>19</v>
      </c>
      <c r="F211" s="259" t="s">
        <v>745</v>
      </c>
      <c r="G211" s="257"/>
      <c r="H211" s="258" t="s">
        <v>19</v>
      </c>
      <c r="I211" s="260"/>
      <c r="J211" s="257"/>
      <c r="K211" s="257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155</v>
      </c>
      <c r="AU211" s="265" t="s">
        <v>142</v>
      </c>
      <c r="AV211" s="15" t="s">
        <v>83</v>
      </c>
      <c r="AW211" s="15" t="s">
        <v>35</v>
      </c>
      <c r="AX211" s="15" t="s">
        <v>75</v>
      </c>
      <c r="AY211" s="265" t="s">
        <v>141</v>
      </c>
    </row>
    <row r="212" s="13" customFormat="1">
      <c r="A212" s="13"/>
      <c r="B212" s="233"/>
      <c r="C212" s="234"/>
      <c r="D212" s="235" t="s">
        <v>155</v>
      </c>
      <c r="E212" s="236" t="s">
        <v>19</v>
      </c>
      <c r="F212" s="237" t="s">
        <v>276</v>
      </c>
      <c r="G212" s="234"/>
      <c r="H212" s="238">
        <v>28.879999999999999</v>
      </c>
      <c r="I212" s="239"/>
      <c r="J212" s="234"/>
      <c r="K212" s="234"/>
      <c r="L212" s="240"/>
      <c r="M212" s="241"/>
      <c r="N212" s="242"/>
      <c r="O212" s="242"/>
      <c r="P212" s="242"/>
      <c r="Q212" s="242"/>
      <c r="R212" s="242"/>
      <c r="S212" s="242"/>
      <c r="T212" s="24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4" t="s">
        <v>155</v>
      </c>
      <c r="AU212" s="244" t="s">
        <v>142</v>
      </c>
      <c r="AV212" s="13" t="s">
        <v>94</v>
      </c>
      <c r="AW212" s="13" t="s">
        <v>35</v>
      </c>
      <c r="AX212" s="13" t="s">
        <v>75</v>
      </c>
      <c r="AY212" s="244" t="s">
        <v>141</v>
      </c>
    </row>
    <row r="213" s="15" customFormat="1">
      <c r="A213" s="15"/>
      <c r="B213" s="256"/>
      <c r="C213" s="257"/>
      <c r="D213" s="235" t="s">
        <v>155</v>
      </c>
      <c r="E213" s="258" t="s">
        <v>19</v>
      </c>
      <c r="F213" s="259" t="s">
        <v>746</v>
      </c>
      <c r="G213" s="257"/>
      <c r="H213" s="258" t="s">
        <v>19</v>
      </c>
      <c r="I213" s="260"/>
      <c r="J213" s="257"/>
      <c r="K213" s="257"/>
      <c r="L213" s="261"/>
      <c r="M213" s="262"/>
      <c r="N213" s="263"/>
      <c r="O213" s="263"/>
      <c r="P213" s="263"/>
      <c r="Q213" s="263"/>
      <c r="R213" s="263"/>
      <c r="S213" s="263"/>
      <c r="T213" s="264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65" t="s">
        <v>155</v>
      </c>
      <c r="AU213" s="265" t="s">
        <v>142</v>
      </c>
      <c r="AV213" s="15" t="s">
        <v>83</v>
      </c>
      <c r="AW213" s="15" t="s">
        <v>35</v>
      </c>
      <c r="AX213" s="15" t="s">
        <v>75</v>
      </c>
      <c r="AY213" s="265" t="s">
        <v>141</v>
      </c>
    </row>
    <row r="214" s="13" customFormat="1">
      <c r="A214" s="13"/>
      <c r="B214" s="233"/>
      <c r="C214" s="234"/>
      <c r="D214" s="235" t="s">
        <v>155</v>
      </c>
      <c r="E214" s="236" t="s">
        <v>19</v>
      </c>
      <c r="F214" s="237" t="s">
        <v>277</v>
      </c>
      <c r="G214" s="234"/>
      <c r="H214" s="238">
        <v>19.75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155</v>
      </c>
      <c r="AU214" s="244" t="s">
        <v>142</v>
      </c>
      <c r="AV214" s="13" t="s">
        <v>94</v>
      </c>
      <c r="AW214" s="13" t="s">
        <v>35</v>
      </c>
      <c r="AX214" s="13" t="s">
        <v>75</v>
      </c>
      <c r="AY214" s="244" t="s">
        <v>141</v>
      </c>
    </row>
    <row r="215" s="16" customFormat="1">
      <c r="A215" s="16"/>
      <c r="B215" s="266"/>
      <c r="C215" s="267"/>
      <c r="D215" s="235" t="s">
        <v>155</v>
      </c>
      <c r="E215" s="268" t="s">
        <v>19</v>
      </c>
      <c r="F215" s="269" t="s">
        <v>190</v>
      </c>
      <c r="G215" s="267"/>
      <c r="H215" s="270">
        <v>93.810000000000002</v>
      </c>
      <c r="I215" s="271"/>
      <c r="J215" s="267"/>
      <c r="K215" s="267"/>
      <c r="L215" s="272"/>
      <c r="M215" s="273"/>
      <c r="N215" s="274"/>
      <c r="O215" s="274"/>
      <c r="P215" s="274"/>
      <c r="Q215" s="274"/>
      <c r="R215" s="274"/>
      <c r="S215" s="274"/>
      <c r="T215" s="275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T215" s="276" t="s">
        <v>155</v>
      </c>
      <c r="AU215" s="276" t="s">
        <v>142</v>
      </c>
      <c r="AV215" s="16" t="s">
        <v>142</v>
      </c>
      <c r="AW215" s="16" t="s">
        <v>35</v>
      </c>
      <c r="AX215" s="16" t="s">
        <v>75</v>
      </c>
      <c r="AY215" s="276" t="s">
        <v>141</v>
      </c>
    </row>
    <row r="216" s="15" customFormat="1">
      <c r="A216" s="15"/>
      <c r="B216" s="256"/>
      <c r="C216" s="257"/>
      <c r="D216" s="235" t="s">
        <v>155</v>
      </c>
      <c r="E216" s="258" t="s">
        <v>19</v>
      </c>
      <c r="F216" s="259" t="s">
        <v>747</v>
      </c>
      <c r="G216" s="257"/>
      <c r="H216" s="258" t="s">
        <v>19</v>
      </c>
      <c r="I216" s="260"/>
      <c r="J216" s="257"/>
      <c r="K216" s="257"/>
      <c r="L216" s="261"/>
      <c r="M216" s="262"/>
      <c r="N216" s="263"/>
      <c r="O216" s="263"/>
      <c r="P216" s="263"/>
      <c r="Q216" s="263"/>
      <c r="R216" s="263"/>
      <c r="S216" s="263"/>
      <c r="T216" s="264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5" t="s">
        <v>155</v>
      </c>
      <c r="AU216" s="265" t="s">
        <v>142</v>
      </c>
      <c r="AV216" s="15" t="s">
        <v>83</v>
      </c>
      <c r="AW216" s="15" t="s">
        <v>35</v>
      </c>
      <c r="AX216" s="15" t="s">
        <v>75</v>
      </c>
      <c r="AY216" s="265" t="s">
        <v>141</v>
      </c>
    </row>
    <row r="217" s="13" customFormat="1">
      <c r="A217" s="13"/>
      <c r="B217" s="233"/>
      <c r="C217" s="234"/>
      <c r="D217" s="235" t="s">
        <v>155</v>
      </c>
      <c r="E217" s="236" t="s">
        <v>19</v>
      </c>
      <c r="F217" s="237" t="s">
        <v>748</v>
      </c>
      <c r="G217" s="234"/>
      <c r="H217" s="238">
        <v>-15.640000000000001</v>
      </c>
      <c r="I217" s="239"/>
      <c r="J217" s="234"/>
      <c r="K217" s="234"/>
      <c r="L217" s="240"/>
      <c r="M217" s="241"/>
      <c r="N217" s="242"/>
      <c r="O217" s="242"/>
      <c r="P217" s="242"/>
      <c r="Q217" s="242"/>
      <c r="R217" s="242"/>
      <c r="S217" s="242"/>
      <c r="T217" s="24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4" t="s">
        <v>155</v>
      </c>
      <c r="AU217" s="244" t="s">
        <v>142</v>
      </c>
      <c r="AV217" s="13" t="s">
        <v>94</v>
      </c>
      <c r="AW217" s="13" t="s">
        <v>35</v>
      </c>
      <c r="AX217" s="13" t="s">
        <v>75</v>
      </c>
      <c r="AY217" s="244" t="s">
        <v>141</v>
      </c>
    </row>
    <row r="218" s="16" customFormat="1">
      <c r="A218" s="16"/>
      <c r="B218" s="266"/>
      <c r="C218" s="267"/>
      <c r="D218" s="235" t="s">
        <v>155</v>
      </c>
      <c r="E218" s="268" t="s">
        <v>19</v>
      </c>
      <c r="F218" s="269" t="s">
        <v>190</v>
      </c>
      <c r="G218" s="267"/>
      <c r="H218" s="270">
        <v>-15.640000000000001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276" t="s">
        <v>155</v>
      </c>
      <c r="AU218" s="276" t="s">
        <v>142</v>
      </c>
      <c r="AV218" s="16" t="s">
        <v>142</v>
      </c>
      <c r="AW218" s="16" t="s">
        <v>35</v>
      </c>
      <c r="AX218" s="16" t="s">
        <v>75</v>
      </c>
      <c r="AY218" s="276" t="s">
        <v>141</v>
      </c>
    </row>
    <row r="219" s="14" customFormat="1">
      <c r="A219" s="14"/>
      <c r="B219" s="245"/>
      <c r="C219" s="246"/>
      <c r="D219" s="235" t="s">
        <v>155</v>
      </c>
      <c r="E219" s="247" t="s">
        <v>19</v>
      </c>
      <c r="F219" s="248" t="s">
        <v>157</v>
      </c>
      <c r="G219" s="246"/>
      <c r="H219" s="249">
        <v>177.88999999999999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155</v>
      </c>
      <c r="AU219" s="255" t="s">
        <v>142</v>
      </c>
      <c r="AV219" s="14" t="s">
        <v>151</v>
      </c>
      <c r="AW219" s="14" t="s">
        <v>35</v>
      </c>
      <c r="AX219" s="14" t="s">
        <v>75</v>
      </c>
      <c r="AY219" s="255" t="s">
        <v>141</v>
      </c>
    </row>
    <row r="220" s="15" customFormat="1">
      <c r="A220" s="15"/>
      <c r="B220" s="256"/>
      <c r="C220" s="257"/>
      <c r="D220" s="235" t="s">
        <v>155</v>
      </c>
      <c r="E220" s="258" t="s">
        <v>19</v>
      </c>
      <c r="F220" s="259" t="s">
        <v>749</v>
      </c>
      <c r="G220" s="257"/>
      <c r="H220" s="258" t="s">
        <v>19</v>
      </c>
      <c r="I220" s="260"/>
      <c r="J220" s="257"/>
      <c r="K220" s="257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155</v>
      </c>
      <c r="AU220" s="265" t="s">
        <v>142</v>
      </c>
      <c r="AV220" s="15" t="s">
        <v>83</v>
      </c>
      <c r="AW220" s="15" t="s">
        <v>35</v>
      </c>
      <c r="AX220" s="15" t="s">
        <v>75</v>
      </c>
      <c r="AY220" s="265" t="s">
        <v>141</v>
      </c>
    </row>
    <row r="221" s="13" customFormat="1">
      <c r="A221" s="13"/>
      <c r="B221" s="233"/>
      <c r="C221" s="234"/>
      <c r="D221" s="235" t="s">
        <v>155</v>
      </c>
      <c r="E221" s="236" t="s">
        <v>19</v>
      </c>
      <c r="F221" s="237" t="s">
        <v>750</v>
      </c>
      <c r="G221" s="234"/>
      <c r="H221" s="238">
        <v>17.789000000000001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155</v>
      </c>
      <c r="AU221" s="244" t="s">
        <v>142</v>
      </c>
      <c r="AV221" s="13" t="s">
        <v>94</v>
      </c>
      <c r="AW221" s="13" t="s">
        <v>35</v>
      </c>
      <c r="AX221" s="13" t="s">
        <v>75</v>
      </c>
      <c r="AY221" s="244" t="s">
        <v>141</v>
      </c>
    </row>
    <row r="222" s="14" customFormat="1">
      <c r="A222" s="14"/>
      <c r="B222" s="245"/>
      <c r="C222" s="246"/>
      <c r="D222" s="235" t="s">
        <v>155</v>
      </c>
      <c r="E222" s="247" t="s">
        <v>19</v>
      </c>
      <c r="F222" s="248" t="s">
        <v>157</v>
      </c>
      <c r="G222" s="246"/>
      <c r="H222" s="249">
        <v>17.789000000000001</v>
      </c>
      <c r="I222" s="250"/>
      <c r="J222" s="246"/>
      <c r="K222" s="246"/>
      <c r="L222" s="251"/>
      <c r="M222" s="252"/>
      <c r="N222" s="253"/>
      <c r="O222" s="253"/>
      <c r="P222" s="253"/>
      <c r="Q222" s="253"/>
      <c r="R222" s="253"/>
      <c r="S222" s="253"/>
      <c r="T222" s="25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5" t="s">
        <v>155</v>
      </c>
      <c r="AU222" s="255" t="s">
        <v>142</v>
      </c>
      <c r="AV222" s="14" t="s">
        <v>151</v>
      </c>
      <c r="AW222" s="14" t="s">
        <v>35</v>
      </c>
      <c r="AX222" s="14" t="s">
        <v>83</v>
      </c>
      <c r="AY222" s="255" t="s">
        <v>141</v>
      </c>
    </row>
    <row r="223" s="2" customFormat="1" ht="21.75" customHeight="1">
      <c r="A223" s="41"/>
      <c r="B223" s="42"/>
      <c r="C223" s="215" t="s">
        <v>289</v>
      </c>
      <c r="D223" s="215" t="s">
        <v>146</v>
      </c>
      <c r="E223" s="216" t="s">
        <v>751</v>
      </c>
      <c r="F223" s="217" t="s">
        <v>752</v>
      </c>
      <c r="G223" s="218" t="s">
        <v>149</v>
      </c>
      <c r="H223" s="219">
        <v>26.684000000000001</v>
      </c>
      <c r="I223" s="220"/>
      <c r="J223" s="221">
        <f>ROUND(I223*H223,2)</f>
        <v>0</v>
      </c>
      <c r="K223" s="217" t="s">
        <v>150</v>
      </c>
      <c r="L223" s="47"/>
      <c r="M223" s="222" t="s">
        <v>19</v>
      </c>
      <c r="N223" s="223" t="s">
        <v>47</v>
      </c>
      <c r="O223" s="87"/>
      <c r="P223" s="224">
        <f>O223*H223</f>
        <v>0</v>
      </c>
      <c r="Q223" s="224">
        <v>2.5018699999999998</v>
      </c>
      <c r="R223" s="224">
        <f>Q223*H223</f>
        <v>66.759899079999997</v>
      </c>
      <c r="S223" s="224">
        <v>0</v>
      </c>
      <c r="T223" s="225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26" t="s">
        <v>151</v>
      </c>
      <c r="AT223" s="226" t="s">
        <v>146</v>
      </c>
      <c r="AU223" s="226" t="s">
        <v>142</v>
      </c>
      <c r="AY223" s="20" t="s">
        <v>141</v>
      </c>
      <c r="BE223" s="227">
        <f>IF(N223="základní",J223,0)</f>
        <v>0</v>
      </c>
      <c r="BF223" s="227">
        <f>IF(N223="snížená",J223,0)</f>
        <v>0</v>
      </c>
      <c r="BG223" s="227">
        <f>IF(N223="zákl. přenesená",J223,0)</f>
        <v>0</v>
      </c>
      <c r="BH223" s="227">
        <f>IF(N223="sníž. přenesená",J223,0)</f>
        <v>0</v>
      </c>
      <c r="BI223" s="227">
        <f>IF(N223="nulová",J223,0)</f>
        <v>0</v>
      </c>
      <c r="BJ223" s="20" t="s">
        <v>94</v>
      </c>
      <c r="BK223" s="227">
        <f>ROUND(I223*H223,2)</f>
        <v>0</v>
      </c>
      <c r="BL223" s="20" t="s">
        <v>151</v>
      </c>
      <c r="BM223" s="226" t="s">
        <v>753</v>
      </c>
    </row>
    <row r="224" s="2" customFormat="1">
      <c r="A224" s="41"/>
      <c r="B224" s="42"/>
      <c r="C224" s="43"/>
      <c r="D224" s="228" t="s">
        <v>153</v>
      </c>
      <c r="E224" s="43"/>
      <c r="F224" s="229" t="s">
        <v>754</v>
      </c>
      <c r="G224" s="43"/>
      <c r="H224" s="43"/>
      <c r="I224" s="230"/>
      <c r="J224" s="43"/>
      <c r="K224" s="43"/>
      <c r="L224" s="47"/>
      <c r="M224" s="231"/>
      <c r="N224" s="232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153</v>
      </c>
      <c r="AU224" s="20" t="s">
        <v>142</v>
      </c>
    </row>
    <row r="225" s="15" customFormat="1">
      <c r="A225" s="15"/>
      <c r="B225" s="256"/>
      <c r="C225" s="257"/>
      <c r="D225" s="235" t="s">
        <v>155</v>
      </c>
      <c r="E225" s="258" t="s">
        <v>19</v>
      </c>
      <c r="F225" s="259" t="s">
        <v>733</v>
      </c>
      <c r="G225" s="257"/>
      <c r="H225" s="258" t="s">
        <v>19</v>
      </c>
      <c r="I225" s="260"/>
      <c r="J225" s="257"/>
      <c r="K225" s="257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155</v>
      </c>
      <c r="AU225" s="265" t="s">
        <v>142</v>
      </c>
      <c r="AV225" s="15" t="s">
        <v>83</v>
      </c>
      <c r="AW225" s="15" t="s">
        <v>35</v>
      </c>
      <c r="AX225" s="15" t="s">
        <v>75</v>
      </c>
      <c r="AY225" s="265" t="s">
        <v>141</v>
      </c>
    </row>
    <row r="226" s="15" customFormat="1">
      <c r="A226" s="15"/>
      <c r="B226" s="256"/>
      <c r="C226" s="257"/>
      <c r="D226" s="235" t="s">
        <v>155</v>
      </c>
      <c r="E226" s="258" t="s">
        <v>19</v>
      </c>
      <c r="F226" s="259" t="s">
        <v>755</v>
      </c>
      <c r="G226" s="257"/>
      <c r="H226" s="258" t="s">
        <v>19</v>
      </c>
      <c r="I226" s="260"/>
      <c r="J226" s="257"/>
      <c r="K226" s="257"/>
      <c r="L226" s="261"/>
      <c r="M226" s="262"/>
      <c r="N226" s="263"/>
      <c r="O226" s="263"/>
      <c r="P226" s="263"/>
      <c r="Q226" s="263"/>
      <c r="R226" s="263"/>
      <c r="S226" s="263"/>
      <c r="T226" s="264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5" t="s">
        <v>155</v>
      </c>
      <c r="AU226" s="265" t="s">
        <v>142</v>
      </c>
      <c r="AV226" s="15" t="s">
        <v>83</v>
      </c>
      <c r="AW226" s="15" t="s">
        <v>35</v>
      </c>
      <c r="AX226" s="15" t="s">
        <v>75</v>
      </c>
      <c r="AY226" s="265" t="s">
        <v>141</v>
      </c>
    </row>
    <row r="227" s="13" customFormat="1">
      <c r="A227" s="13"/>
      <c r="B227" s="233"/>
      <c r="C227" s="234"/>
      <c r="D227" s="235" t="s">
        <v>155</v>
      </c>
      <c r="E227" s="236" t="s">
        <v>19</v>
      </c>
      <c r="F227" s="237" t="s">
        <v>756</v>
      </c>
      <c r="G227" s="234"/>
      <c r="H227" s="238">
        <v>26.684000000000001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155</v>
      </c>
      <c r="AU227" s="244" t="s">
        <v>142</v>
      </c>
      <c r="AV227" s="13" t="s">
        <v>94</v>
      </c>
      <c r="AW227" s="13" t="s">
        <v>35</v>
      </c>
      <c r="AX227" s="13" t="s">
        <v>75</v>
      </c>
      <c r="AY227" s="244" t="s">
        <v>141</v>
      </c>
    </row>
    <row r="228" s="14" customFormat="1">
      <c r="A228" s="14"/>
      <c r="B228" s="245"/>
      <c r="C228" s="246"/>
      <c r="D228" s="235" t="s">
        <v>155</v>
      </c>
      <c r="E228" s="247" t="s">
        <v>19</v>
      </c>
      <c r="F228" s="248" t="s">
        <v>157</v>
      </c>
      <c r="G228" s="246"/>
      <c r="H228" s="249">
        <v>26.684000000000001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155</v>
      </c>
      <c r="AU228" s="255" t="s">
        <v>142</v>
      </c>
      <c r="AV228" s="14" t="s">
        <v>151</v>
      </c>
      <c r="AW228" s="14" t="s">
        <v>35</v>
      </c>
      <c r="AX228" s="14" t="s">
        <v>83</v>
      </c>
      <c r="AY228" s="255" t="s">
        <v>141</v>
      </c>
    </row>
    <row r="229" s="2" customFormat="1" ht="21.75" customHeight="1">
      <c r="A229" s="41"/>
      <c r="B229" s="42"/>
      <c r="C229" s="215" t="s">
        <v>8</v>
      </c>
      <c r="D229" s="215" t="s">
        <v>146</v>
      </c>
      <c r="E229" s="216" t="s">
        <v>757</v>
      </c>
      <c r="F229" s="217" t="s">
        <v>758</v>
      </c>
      <c r="G229" s="218" t="s">
        <v>259</v>
      </c>
      <c r="H229" s="219">
        <v>177.88999999999999</v>
      </c>
      <c r="I229" s="220"/>
      <c r="J229" s="221">
        <f>ROUND(I229*H229,2)</f>
        <v>0</v>
      </c>
      <c r="K229" s="217" t="s">
        <v>150</v>
      </c>
      <c r="L229" s="47"/>
      <c r="M229" s="222" t="s">
        <v>19</v>
      </c>
      <c r="N229" s="223" t="s">
        <v>47</v>
      </c>
      <c r="O229" s="87"/>
      <c r="P229" s="224">
        <f>O229*H229</f>
        <v>0</v>
      </c>
      <c r="Q229" s="224">
        <v>0.001</v>
      </c>
      <c r="R229" s="224">
        <f>Q229*H229</f>
        <v>0.17788999999999999</v>
      </c>
      <c r="S229" s="224">
        <v>0</v>
      </c>
      <c r="T229" s="225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26" t="s">
        <v>151</v>
      </c>
      <c r="AT229" s="226" t="s">
        <v>146</v>
      </c>
      <c r="AU229" s="226" t="s">
        <v>142</v>
      </c>
      <c r="AY229" s="20" t="s">
        <v>141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0" t="s">
        <v>94</v>
      </c>
      <c r="BK229" s="227">
        <f>ROUND(I229*H229,2)</f>
        <v>0</v>
      </c>
      <c r="BL229" s="20" t="s">
        <v>151</v>
      </c>
      <c r="BM229" s="226" t="s">
        <v>759</v>
      </c>
    </row>
    <row r="230" s="2" customFormat="1">
      <c r="A230" s="41"/>
      <c r="B230" s="42"/>
      <c r="C230" s="43"/>
      <c r="D230" s="228" t="s">
        <v>153</v>
      </c>
      <c r="E230" s="43"/>
      <c r="F230" s="229" t="s">
        <v>760</v>
      </c>
      <c r="G230" s="43"/>
      <c r="H230" s="43"/>
      <c r="I230" s="230"/>
      <c r="J230" s="43"/>
      <c r="K230" s="43"/>
      <c r="L230" s="47"/>
      <c r="M230" s="231"/>
      <c r="N230" s="232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153</v>
      </c>
      <c r="AU230" s="20" t="s">
        <v>142</v>
      </c>
    </row>
    <row r="231" s="2" customFormat="1" ht="16.5" customHeight="1">
      <c r="A231" s="41"/>
      <c r="B231" s="42"/>
      <c r="C231" s="215" t="s">
        <v>307</v>
      </c>
      <c r="D231" s="215" t="s">
        <v>146</v>
      </c>
      <c r="E231" s="216" t="s">
        <v>761</v>
      </c>
      <c r="F231" s="217" t="s">
        <v>762</v>
      </c>
      <c r="G231" s="218" t="s">
        <v>160</v>
      </c>
      <c r="H231" s="219">
        <v>1.0269999999999999</v>
      </c>
      <c r="I231" s="220"/>
      <c r="J231" s="221">
        <f>ROUND(I231*H231,2)</f>
        <v>0</v>
      </c>
      <c r="K231" s="217" t="s">
        <v>150</v>
      </c>
      <c r="L231" s="47"/>
      <c r="M231" s="222" t="s">
        <v>19</v>
      </c>
      <c r="N231" s="223" t="s">
        <v>47</v>
      </c>
      <c r="O231" s="87"/>
      <c r="P231" s="224">
        <f>O231*H231</f>
        <v>0</v>
      </c>
      <c r="Q231" s="224">
        <v>1.06277</v>
      </c>
      <c r="R231" s="224">
        <f>Q231*H231</f>
        <v>1.0914647899999999</v>
      </c>
      <c r="S231" s="224">
        <v>0</v>
      </c>
      <c r="T231" s="225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26" t="s">
        <v>151</v>
      </c>
      <c r="AT231" s="226" t="s">
        <v>146</v>
      </c>
      <c r="AU231" s="226" t="s">
        <v>142</v>
      </c>
      <c r="AY231" s="20" t="s">
        <v>141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0" t="s">
        <v>94</v>
      </c>
      <c r="BK231" s="227">
        <f>ROUND(I231*H231,2)</f>
        <v>0</v>
      </c>
      <c r="BL231" s="20" t="s">
        <v>151</v>
      </c>
      <c r="BM231" s="226" t="s">
        <v>763</v>
      </c>
    </row>
    <row r="232" s="2" customFormat="1">
      <c r="A232" s="41"/>
      <c r="B232" s="42"/>
      <c r="C232" s="43"/>
      <c r="D232" s="228" t="s">
        <v>153</v>
      </c>
      <c r="E232" s="43"/>
      <c r="F232" s="229" t="s">
        <v>764</v>
      </c>
      <c r="G232" s="43"/>
      <c r="H232" s="43"/>
      <c r="I232" s="230"/>
      <c r="J232" s="43"/>
      <c r="K232" s="43"/>
      <c r="L232" s="47"/>
      <c r="M232" s="231"/>
      <c r="N232" s="232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153</v>
      </c>
      <c r="AU232" s="20" t="s">
        <v>142</v>
      </c>
    </row>
    <row r="233" s="15" customFormat="1">
      <c r="A233" s="15"/>
      <c r="B233" s="256"/>
      <c r="C233" s="257"/>
      <c r="D233" s="235" t="s">
        <v>155</v>
      </c>
      <c r="E233" s="258" t="s">
        <v>19</v>
      </c>
      <c r="F233" s="259" t="s">
        <v>733</v>
      </c>
      <c r="G233" s="257"/>
      <c r="H233" s="258" t="s">
        <v>19</v>
      </c>
      <c r="I233" s="260"/>
      <c r="J233" s="257"/>
      <c r="K233" s="257"/>
      <c r="L233" s="261"/>
      <c r="M233" s="262"/>
      <c r="N233" s="263"/>
      <c r="O233" s="263"/>
      <c r="P233" s="263"/>
      <c r="Q233" s="263"/>
      <c r="R233" s="263"/>
      <c r="S233" s="263"/>
      <c r="T233" s="26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5" t="s">
        <v>155</v>
      </c>
      <c r="AU233" s="265" t="s">
        <v>142</v>
      </c>
      <c r="AV233" s="15" t="s">
        <v>83</v>
      </c>
      <c r="AW233" s="15" t="s">
        <v>35</v>
      </c>
      <c r="AX233" s="15" t="s">
        <v>75</v>
      </c>
      <c r="AY233" s="265" t="s">
        <v>141</v>
      </c>
    </row>
    <row r="234" s="15" customFormat="1">
      <c r="A234" s="15"/>
      <c r="B234" s="256"/>
      <c r="C234" s="257"/>
      <c r="D234" s="235" t="s">
        <v>155</v>
      </c>
      <c r="E234" s="258" t="s">
        <v>19</v>
      </c>
      <c r="F234" s="259" t="s">
        <v>765</v>
      </c>
      <c r="G234" s="257"/>
      <c r="H234" s="258" t="s">
        <v>19</v>
      </c>
      <c r="I234" s="260"/>
      <c r="J234" s="257"/>
      <c r="K234" s="257"/>
      <c r="L234" s="261"/>
      <c r="M234" s="262"/>
      <c r="N234" s="263"/>
      <c r="O234" s="263"/>
      <c r="P234" s="263"/>
      <c r="Q234" s="263"/>
      <c r="R234" s="263"/>
      <c r="S234" s="263"/>
      <c r="T234" s="264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5" t="s">
        <v>155</v>
      </c>
      <c r="AU234" s="265" t="s">
        <v>142</v>
      </c>
      <c r="AV234" s="15" t="s">
        <v>83</v>
      </c>
      <c r="AW234" s="15" t="s">
        <v>35</v>
      </c>
      <c r="AX234" s="15" t="s">
        <v>75</v>
      </c>
      <c r="AY234" s="265" t="s">
        <v>141</v>
      </c>
    </row>
    <row r="235" s="13" customFormat="1">
      <c r="A235" s="13"/>
      <c r="B235" s="233"/>
      <c r="C235" s="234"/>
      <c r="D235" s="235" t="s">
        <v>155</v>
      </c>
      <c r="E235" s="236" t="s">
        <v>19</v>
      </c>
      <c r="F235" s="237" t="s">
        <v>766</v>
      </c>
      <c r="G235" s="234"/>
      <c r="H235" s="238">
        <v>1.0269999999999999</v>
      </c>
      <c r="I235" s="239"/>
      <c r="J235" s="234"/>
      <c r="K235" s="234"/>
      <c r="L235" s="240"/>
      <c r="M235" s="241"/>
      <c r="N235" s="242"/>
      <c r="O235" s="242"/>
      <c r="P235" s="242"/>
      <c r="Q235" s="242"/>
      <c r="R235" s="242"/>
      <c r="S235" s="242"/>
      <c r="T235" s="24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4" t="s">
        <v>155</v>
      </c>
      <c r="AU235" s="244" t="s">
        <v>142</v>
      </c>
      <c r="AV235" s="13" t="s">
        <v>94</v>
      </c>
      <c r="AW235" s="13" t="s">
        <v>35</v>
      </c>
      <c r="AX235" s="13" t="s">
        <v>75</v>
      </c>
      <c r="AY235" s="244" t="s">
        <v>141</v>
      </c>
    </row>
    <row r="236" s="14" customFormat="1">
      <c r="A236" s="14"/>
      <c r="B236" s="245"/>
      <c r="C236" s="246"/>
      <c r="D236" s="235" t="s">
        <v>155</v>
      </c>
      <c r="E236" s="247" t="s">
        <v>19</v>
      </c>
      <c r="F236" s="248" t="s">
        <v>157</v>
      </c>
      <c r="G236" s="246"/>
      <c r="H236" s="249">
        <v>1.0269999999999999</v>
      </c>
      <c r="I236" s="250"/>
      <c r="J236" s="246"/>
      <c r="K236" s="246"/>
      <c r="L236" s="251"/>
      <c r="M236" s="252"/>
      <c r="N236" s="253"/>
      <c r="O236" s="253"/>
      <c r="P236" s="253"/>
      <c r="Q236" s="253"/>
      <c r="R236" s="253"/>
      <c r="S236" s="253"/>
      <c r="T236" s="25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5" t="s">
        <v>155</v>
      </c>
      <c r="AU236" s="255" t="s">
        <v>142</v>
      </c>
      <c r="AV236" s="14" t="s">
        <v>151</v>
      </c>
      <c r="AW236" s="14" t="s">
        <v>35</v>
      </c>
      <c r="AX236" s="14" t="s">
        <v>83</v>
      </c>
      <c r="AY236" s="255" t="s">
        <v>141</v>
      </c>
    </row>
    <row r="237" s="12" customFormat="1" ht="20.88" customHeight="1">
      <c r="A237" s="12"/>
      <c r="B237" s="199"/>
      <c r="C237" s="200"/>
      <c r="D237" s="201" t="s">
        <v>74</v>
      </c>
      <c r="E237" s="213" t="s">
        <v>767</v>
      </c>
      <c r="F237" s="213" t="s">
        <v>768</v>
      </c>
      <c r="G237" s="200"/>
      <c r="H237" s="200"/>
      <c r="I237" s="203"/>
      <c r="J237" s="214">
        <f>BK237</f>
        <v>0</v>
      </c>
      <c r="K237" s="200"/>
      <c r="L237" s="205"/>
      <c r="M237" s="206"/>
      <c r="N237" s="207"/>
      <c r="O237" s="207"/>
      <c r="P237" s="208">
        <f>SUM(P238:P246)</f>
        <v>0</v>
      </c>
      <c r="Q237" s="207"/>
      <c r="R237" s="208">
        <f>SUM(R238:R246)</f>
        <v>14.953510999999999</v>
      </c>
      <c r="S237" s="207"/>
      <c r="T237" s="209">
        <f>SUM(T238:T246)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0" t="s">
        <v>83</v>
      </c>
      <c r="AT237" s="211" t="s">
        <v>74</v>
      </c>
      <c r="AU237" s="211" t="s">
        <v>94</v>
      </c>
      <c r="AY237" s="210" t="s">
        <v>141</v>
      </c>
      <c r="BK237" s="212">
        <f>SUM(BK238:BK246)</f>
        <v>0</v>
      </c>
    </row>
    <row r="238" s="2" customFormat="1" ht="24.15" customHeight="1">
      <c r="A238" s="41"/>
      <c r="B238" s="42"/>
      <c r="C238" s="215" t="s">
        <v>315</v>
      </c>
      <c r="D238" s="215" t="s">
        <v>146</v>
      </c>
      <c r="E238" s="216" t="s">
        <v>769</v>
      </c>
      <c r="F238" s="217" t="s">
        <v>770</v>
      </c>
      <c r="G238" s="218" t="s">
        <v>259</v>
      </c>
      <c r="H238" s="219">
        <v>25.585000000000001</v>
      </c>
      <c r="I238" s="220"/>
      <c r="J238" s="221">
        <f>ROUND(I238*H238,2)</f>
        <v>0</v>
      </c>
      <c r="K238" s="217" t="s">
        <v>150</v>
      </c>
      <c r="L238" s="47"/>
      <c r="M238" s="222" t="s">
        <v>19</v>
      </c>
      <c r="N238" s="223" t="s">
        <v>47</v>
      </c>
      <c r="O238" s="87"/>
      <c r="P238" s="224">
        <f>O238*H238</f>
        <v>0</v>
      </c>
      <c r="Q238" s="224">
        <v>0.00031</v>
      </c>
      <c r="R238" s="224">
        <f>Q238*H238</f>
        <v>0.0079313500000000002</v>
      </c>
      <c r="S238" s="224">
        <v>0</v>
      </c>
      <c r="T238" s="225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26" t="s">
        <v>151</v>
      </c>
      <c r="AT238" s="226" t="s">
        <v>146</v>
      </c>
      <c r="AU238" s="226" t="s">
        <v>142</v>
      </c>
      <c r="AY238" s="20" t="s">
        <v>141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0" t="s">
        <v>94</v>
      </c>
      <c r="BK238" s="227">
        <f>ROUND(I238*H238,2)</f>
        <v>0</v>
      </c>
      <c r="BL238" s="20" t="s">
        <v>151</v>
      </c>
      <c r="BM238" s="226" t="s">
        <v>771</v>
      </c>
    </row>
    <row r="239" s="2" customFormat="1">
      <c r="A239" s="41"/>
      <c r="B239" s="42"/>
      <c r="C239" s="43"/>
      <c r="D239" s="228" t="s">
        <v>153</v>
      </c>
      <c r="E239" s="43"/>
      <c r="F239" s="229" t="s">
        <v>772</v>
      </c>
      <c r="G239" s="43"/>
      <c r="H239" s="43"/>
      <c r="I239" s="230"/>
      <c r="J239" s="43"/>
      <c r="K239" s="43"/>
      <c r="L239" s="47"/>
      <c r="M239" s="231"/>
      <c r="N239" s="232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153</v>
      </c>
      <c r="AU239" s="20" t="s">
        <v>142</v>
      </c>
    </row>
    <row r="240" s="15" customFormat="1">
      <c r="A240" s="15"/>
      <c r="B240" s="256"/>
      <c r="C240" s="257"/>
      <c r="D240" s="235" t="s">
        <v>155</v>
      </c>
      <c r="E240" s="258" t="s">
        <v>19</v>
      </c>
      <c r="F240" s="259" t="s">
        <v>773</v>
      </c>
      <c r="G240" s="257"/>
      <c r="H240" s="258" t="s">
        <v>19</v>
      </c>
      <c r="I240" s="260"/>
      <c r="J240" s="257"/>
      <c r="K240" s="257"/>
      <c r="L240" s="261"/>
      <c r="M240" s="262"/>
      <c r="N240" s="263"/>
      <c r="O240" s="263"/>
      <c r="P240" s="263"/>
      <c r="Q240" s="263"/>
      <c r="R240" s="263"/>
      <c r="S240" s="263"/>
      <c r="T240" s="26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5" t="s">
        <v>155</v>
      </c>
      <c r="AU240" s="265" t="s">
        <v>142</v>
      </c>
      <c r="AV240" s="15" t="s">
        <v>83</v>
      </c>
      <c r="AW240" s="15" t="s">
        <v>35</v>
      </c>
      <c r="AX240" s="15" t="s">
        <v>75</v>
      </c>
      <c r="AY240" s="265" t="s">
        <v>141</v>
      </c>
    </row>
    <row r="241" s="13" customFormat="1">
      <c r="A241" s="13"/>
      <c r="B241" s="233"/>
      <c r="C241" s="234"/>
      <c r="D241" s="235" t="s">
        <v>155</v>
      </c>
      <c r="E241" s="236" t="s">
        <v>19</v>
      </c>
      <c r="F241" s="237" t="s">
        <v>774</v>
      </c>
      <c r="G241" s="234"/>
      <c r="H241" s="238">
        <v>25.585000000000001</v>
      </c>
      <c r="I241" s="239"/>
      <c r="J241" s="234"/>
      <c r="K241" s="234"/>
      <c r="L241" s="240"/>
      <c r="M241" s="241"/>
      <c r="N241" s="242"/>
      <c r="O241" s="242"/>
      <c r="P241" s="242"/>
      <c r="Q241" s="242"/>
      <c r="R241" s="242"/>
      <c r="S241" s="242"/>
      <c r="T241" s="24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4" t="s">
        <v>155</v>
      </c>
      <c r="AU241" s="244" t="s">
        <v>142</v>
      </c>
      <c r="AV241" s="13" t="s">
        <v>94</v>
      </c>
      <c r="AW241" s="13" t="s">
        <v>35</v>
      </c>
      <c r="AX241" s="13" t="s">
        <v>75</v>
      </c>
      <c r="AY241" s="244" t="s">
        <v>141</v>
      </c>
    </row>
    <row r="242" s="14" customFormat="1">
      <c r="A242" s="14"/>
      <c r="B242" s="245"/>
      <c r="C242" s="246"/>
      <c r="D242" s="235" t="s">
        <v>155</v>
      </c>
      <c r="E242" s="247" t="s">
        <v>19</v>
      </c>
      <c r="F242" s="248" t="s">
        <v>157</v>
      </c>
      <c r="G242" s="246"/>
      <c r="H242" s="249">
        <v>25.585000000000001</v>
      </c>
      <c r="I242" s="250"/>
      <c r="J242" s="246"/>
      <c r="K242" s="246"/>
      <c r="L242" s="251"/>
      <c r="M242" s="252"/>
      <c r="N242" s="253"/>
      <c r="O242" s="253"/>
      <c r="P242" s="253"/>
      <c r="Q242" s="253"/>
      <c r="R242" s="253"/>
      <c r="S242" s="253"/>
      <c r="T242" s="25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5" t="s">
        <v>155</v>
      </c>
      <c r="AU242" s="255" t="s">
        <v>142</v>
      </c>
      <c r="AV242" s="14" t="s">
        <v>151</v>
      </c>
      <c r="AW242" s="14" t="s">
        <v>35</v>
      </c>
      <c r="AX242" s="14" t="s">
        <v>83</v>
      </c>
      <c r="AY242" s="255" t="s">
        <v>141</v>
      </c>
    </row>
    <row r="243" s="2" customFormat="1" ht="16.5" customHeight="1">
      <c r="A243" s="41"/>
      <c r="B243" s="42"/>
      <c r="C243" s="281" t="s">
        <v>322</v>
      </c>
      <c r="D243" s="281" t="s">
        <v>775</v>
      </c>
      <c r="E243" s="282" t="s">
        <v>776</v>
      </c>
      <c r="F243" s="283" t="s">
        <v>777</v>
      </c>
      <c r="G243" s="284" t="s">
        <v>259</v>
      </c>
      <c r="H243" s="285">
        <v>30.305</v>
      </c>
      <c r="I243" s="286"/>
      <c r="J243" s="287">
        <f>ROUND(I243*H243,2)</f>
        <v>0</v>
      </c>
      <c r="K243" s="283" t="s">
        <v>150</v>
      </c>
      <c r="L243" s="288"/>
      <c r="M243" s="289" t="s">
        <v>19</v>
      </c>
      <c r="N243" s="290" t="s">
        <v>47</v>
      </c>
      <c r="O243" s="87"/>
      <c r="P243" s="224">
        <f>O243*H243</f>
        <v>0</v>
      </c>
      <c r="Q243" s="224">
        <v>0.00012999999999999999</v>
      </c>
      <c r="R243" s="224">
        <f>Q243*H243</f>
        <v>0.0039396499999999994</v>
      </c>
      <c r="S243" s="224">
        <v>0</v>
      </c>
      <c r="T243" s="225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26" t="s">
        <v>256</v>
      </c>
      <c r="AT243" s="226" t="s">
        <v>775</v>
      </c>
      <c r="AU243" s="226" t="s">
        <v>142</v>
      </c>
      <c r="AY243" s="20" t="s">
        <v>141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0" t="s">
        <v>94</v>
      </c>
      <c r="BK243" s="227">
        <f>ROUND(I243*H243,2)</f>
        <v>0</v>
      </c>
      <c r="BL243" s="20" t="s">
        <v>151</v>
      </c>
      <c r="BM243" s="226" t="s">
        <v>778</v>
      </c>
    </row>
    <row r="244" s="13" customFormat="1">
      <c r="A244" s="13"/>
      <c r="B244" s="233"/>
      <c r="C244" s="234"/>
      <c r="D244" s="235" t="s">
        <v>155</v>
      </c>
      <c r="E244" s="234"/>
      <c r="F244" s="237" t="s">
        <v>779</v>
      </c>
      <c r="G244" s="234"/>
      <c r="H244" s="238">
        <v>30.305</v>
      </c>
      <c r="I244" s="239"/>
      <c r="J244" s="234"/>
      <c r="K244" s="234"/>
      <c r="L244" s="240"/>
      <c r="M244" s="241"/>
      <c r="N244" s="242"/>
      <c r="O244" s="242"/>
      <c r="P244" s="242"/>
      <c r="Q244" s="242"/>
      <c r="R244" s="242"/>
      <c r="S244" s="242"/>
      <c r="T244" s="24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4" t="s">
        <v>155</v>
      </c>
      <c r="AU244" s="244" t="s">
        <v>142</v>
      </c>
      <c r="AV244" s="13" t="s">
        <v>94</v>
      </c>
      <c r="AW244" s="13" t="s">
        <v>4</v>
      </c>
      <c r="AX244" s="13" t="s">
        <v>83</v>
      </c>
      <c r="AY244" s="244" t="s">
        <v>141</v>
      </c>
    </row>
    <row r="245" s="2" customFormat="1" ht="37.8" customHeight="1">
      <c r="A245" s="41"/>
      <c r="B245" s="42"/>
      <c r="C245" s="215" t="s">
        <v>260</v>
      </c>
      <c r="D245" s="215" t="s">
        <v>146</v>
      </c>
      <c r="E245" s="216" t="s">
        <v>780</v>
      </c>
      <c r="F245" s="217" t="s">
        <v>781</v>
      </c>
      <c r="G245" s="218" t="s">
        <v>169</v>
      </c>
      <c r="H245" s="219">
        <v>73.099999999999994</v>
      </c>
      <c r="I245" s="220"/>
      <c r="J245" s="221">
        <f>ROUND(I245*H245,2)</f>
        <v>0</v>
      </c>
      <c r="K245" s="217" t="s">
        <v>150</v>
      </c>
      <c r="L245" s="47"/>
      <c r="M245" s="222" t="s">
        <v>19</v>
      </c>
      <c r="N245" s="223" t="s">
        <v>47</v>
      </c>
      <c r="O245" s="87"/>
      <c r="P245" s="224">
        <f>O245*H245</f>
        <v>0</v>
      </c>
      <c r="Q245" s="224">
        <v>0.2044</v>
      </c>
      <c r="R245" s="224">
        <f>Q245*H245</f>
        <v>14.94164</v>
      </c>
      <c r="S245" s="224">
        <v>0</v>
      </c>
      <c r="T245" s="225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26" t="s">
        <v>151</v>
      </c>
      <c r="AT245" s="226" t="s">
        <v>146</v>
      </c>
      <c r="AU245" s="226" t="s">
        <v>142</v>
      </c>
      <c r="AY245" s="20" t="s">
        <v>141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0" t="s">
        <v>94</v>
      </c>
      <c r="BK245" s="227">
        <f>ROUND(I245*H245,2)</f>
        <v>0</v>
      </c>
      <c r="BL245" s="20" t="s">
        <v>151</v>
      </c>
      <c r="BM245" s="226" t="s">
        <v>782</v>
      </c>
    </row>
    <row r="246" s="2" customFormat="1">
      <c r="A246" s="41"/>
      <c r="B246" s="42"/>
      <c r="C246" s="43"/>
      <c r="D246" s="228" t="s">
        <v>153</v>
      </c>
      <c r="E246" s="43"/>
      <c r="F246" s="229" t="s">
        <v>783</v>
      </c>
      <c r="G246" s="43"/>
      <c r="H246" s="43"/>
      <c r="I246" s="230"/>
      <c r="J246" s="43"/>
      <c r="K246" s="43"/>
      <c r="L246" s="47"/>
      <c r="M246" s="231"/>
      <c r="N246" s="232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153</v>
      </c>
      <c r="AU246" s="20" t="s">
        <v>142</v>
      </c>
    </row>
    <row r="247" s="12" customFormat="1" ht="22.8" customHeight="1">
      <c r="A247" s="12"/>
      <c r="B247" s="199"/>
      <c r="C247" s="200"/>
      <c r="D247" s="201" t="s">
        <v>74</v>
      </c>
      <c r="E247" s="213" t="s">
        <v>142</v>
      </c>
      <c r="F247" s="213" t="s">
        <v>143</v>
      </c>
      <c r="G247" s="200"/>
      <c r="H247" s="200"/>
      <c r="I247" s="203"/>
      <c r="J247" s="214">
        <f>BK247</f>
        <v>0</v>
      </c>
      <c r="K247" s="200"/>
      <c r="L247" s="205"/>
      <c r="M247" s="206"/>
      <c r="N247" s="207"/>
      <c r="O247" s="207"/>
      <c r="P247" s="208">
        <f>P248+P316</f>
        <v>0</v>
      </c>
      <c r="Q247" s="207"/>
      <c r="R247" s="208">
        <f>R248+R316</f>
        <v>4.2493630800000002</v>
      </c>
      <c r="S247" s="207"/>
      <c r="T247" s="209">
        <f>T248+T316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10" t="s">
        <v>83</v>
      </c>
      <c r="AT247" s="211" t="s">
        <v>74</v>
      </c>
      <c r="AU247" s="211" t="s">
        <v>83</v>
      </c>
      <c r="AY247" s="210" t="s">
        <v>141</v>
      </c>
      <c r="BK247" s="212">
        <f>BK248+BK316</f>
        <v>0</v>
      </c>
    </row>
    <row r="248" s="12" customFormat="1" ht="20.88" customHeight="1">
      <c r="A248" s="12"/>
      <c r="B248" s="199"/>
      <c r="C248" s="200"/>
      <c r="D248" s="201" t="s">
        <v>74</v>
      </c>
      <c r="E248" s="213" t="s">
        <v>144</v>
      </c>
      <c r="F248" s="213" t="s">
        <v>784</v>
      </c>
      <c r="G248" s="200"/>
      <c r="H248" s="200"/>
      <c r="I248" s="203"/>
      <c r="J248" s="214">
        <f>BK248</f>
        <v>0</v>
      </c>
      <c r="K248" s="200"/>
      <c r="L248" s="205"/>
      <c r="M248" s="206"/>
      <c r="N248" s="207"/>
      <c r="O248" s="207"/>
      <c r="P248" s="208">
        <f>SUM(P249:P315)</f>
        <v>0</v>
      </c>
      <c r="Q248" s="207"/>
      <c r="R248" s="208">
        <f>SUM(R249:R315)</f>
        <v>3.4252712400000003</v>
      </c>
      <c r="S248" s="207"/>
      <c r="T248" s="209">
        <f>SUM(T249:T315)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0" t="s">
        <v>83</v>
      </c>
      <c r="AT248" s="211" t="s">
        <v>74</v>
      </c>
      <c r="AU248" s="211" t="s">
        <v>94</v>
      </c>
      <c r="AY248" s="210" t="s">
        <v>141</v>
      </c>
      <c r="BK248" s="212">
        <f>SUM(BK249:BK315)</f>
        <v>0</v>
      </c>
    </row>
    <row r="249" s="2" customFormat="1" ht="24.15" customHeight="1">
      <c r="A249" s="41"/>
      <c r="B249" s="42"/>
      <c r="C249" s="215" t="s">
        <v>345</v>
      </c>
      <c r="D249" s="215" t="s">
        <v>146</v>
      </c>
      <c r="E249" s="216" t="s">
        <v>785</v>
      </c>
      <c r="F249" s="217" t="s">
        <v>786</v>
      </c>
      <c r="G249" s="218" t="s">
        <v>149</v>
      </c>
      <c r="H249" s="219">
        <v>0.64400000000000002</v>
      </c>
      <c r="I249" s="220"/>
      <c r="J249" s="221">
        <f>ROUND(I249*H249,2)</f>
        <v>0</v>
      </c>
      <c r="K249" s="217" t="s">
        <v>150</v>
      </c>
      <c r="L249" s="47"/>
      <c r="M249" s="222" t="s">
        <v>19</v>
      </c>
      <c r="N249" s="223" t="s">
        <v>47</v>
      </c>
      <c r="O249" s="87"/>
      <c r="P249" s="224">
        <f>O249*H249</f>
        <v>0</v>
      </c>
      <c r="Q249" s="224">
        <v>1.8775</v>
      </c>
      <c r="R249" s="224">
        <f>Q249*H249</f>
        <v>1.2091099999999999</v>
      </c>
      <c r="S249" s="224">
        <v>0</v>
      </c>
      <c r="T249" s="225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26" t="s">
        <v>151</v>
      </c>
      <c r="AT249" s="226" t="s">
        <v>146</v>
      </c>
      <c r="AU249" s="226" t="s">
        <v>142</v>
      </c>
      <c r="AY249" s="20" t="s">
        <v>141</v>
      </c>
      <c r="BE249" s="227">
        <f>IF(N249="základní",J249,0)</f>
        <v>0</v>
      </c>
      <c r="BF249" s="227">
        <f>IF(N249="snížená",J249,0)</f>
        <v>0</v>
      </c>
      <c r="BG249" s="227">
        <f>IF(N249="zákl. přenesená",J249,0)</f>
        <v>0</v>
      </c>
      <c r="BH249" s="227">
        <f>IF(N249="sníž. přenesená",J249,0)</f>
        <v>0</v>
      </c>
      <c r="BI249" s="227">
        <f>IF(N249="nulová",J249,0)</f>
        <v>0</v>
      </c>
      <c r="BJ249" s="20" t="s">
        <v>94</v>
      </c>
      <c r="BK249" s="227">
        <f>ROUND(I249*H249,2)</f>
        <v>0</v>
      </c>
      <c r="BL249" s="20" t="s">
        <v>151</v>
      </c>
      <c r="BM249" s="226" t="s">
        <v>787</v>
      </c>
    </row>
    <row r="250" s="2" customFormat="1">
      <c r="A250" s="41"/>
      <c r="B250" s="42"/>
      <c r="C250" s="43"/>
      <c r="D250" s="228" t="s">
        <v>153</v>
      </c>
      <c r="E250" s="43"/>
      <c r="F250" s="229" t="s">
        <v>788</v>
      </c>
      <c r="G250" s="43"/>
      <c r="H250" s="43"/>
      <c r="I250" s="230"/>
      <c r="J250" s="43"/>
      <c r="K250" s="43"/>
      <c r="L250" s="47"/>
      <c r="M250" s="231"/>
      <c r="N250" s="232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153</v>
      </c>
      <c r="AU250" s="20" t="s">
        <v>142</v>
      </c>
    </row>
    <row r="251" s="15" customFormat="1">
      <c r="A251" s="15"/>
      <c r="B251" s="256"/>
      <c r="C251" s="257"/>
      <c r="D251" s="235" t="s">
        <v>155</v>
      </c>
      <c r="E251" s="258" t="s">
        <v>19</v>
      </c>
      <c r="F251" s="259" t="s">
        <v>789</v>
      </c>
      <c r="G251" s="257"/>
      <c r="H251" s="258" t="s">
        <v>19</v>
      </c>
      <c r="I251" s="260"/>
      <c r="J251" s="257"/>
      <c r="K251" s="257"/>
      <c r="L251" s="261"/>
      <c r="M251" s="262"/>
      <c r="N251" s="263"/>
      <c r="O251" s="263"/>
      <c r="P251" s="263"/>
      <c r="Q251" s="263"/>
      <c r="R251" s="263"/>
      <c r="S251" s="263"/>
      <c r="T251" s="264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5" t="s">
        <v>155</v>
      </c>
      <c r="AU251" s="265" t="s">
        <v>142</v>
      </c>
      <c r="AV251" s="15" t="s">
        <v>83</v>
      </c>
      <c r="AW251" s="15" t="s">
        <v>35</v>
      </c>
      <c r="AX251" s="15" t="s">
        <v>75</v>
      </c>
      <c r="AY251" s="265" t="s">
        <v>141</v>
      </c>
    </row>
    <row r="252" s="15" customFormat="1">
      <c r="A252" s="15"/>
      <c r="B252" s="256"/>
      <c r="C252" s="257"/>
      <c r="D252" s="235" t="s">
        <v>155</v>
      </c>
      <c r="E252" s="258" t="s">
        <v>19</v>
      </c>
      <c r="F252" s="259" t="s">
        <v>790</v>
      </c>
      <c r="G252" s="257"/>
      <c r="H252" s="258" t="s">
        <v>19</v>
      </c>
      <c r="I252" s="260"/>
      <c r="J252" s="257"/>
      <c r="K252" s="257"/>
      <c r="L252" s="261"/>
      <c r="M252" s="262"/>
      <c r="N252" s="263"/>
      <c r="O252" s="263"/>
      <c r="P252" s="263"/>
      <c r="Q252" s="263"/>
      <c r="R252" s="263"/>
      <c r="S252" s="263"/>
      <c r="T252" s="264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5" t="s">
        <v>155</v>
      </c>
      <c r="AU252" s="265" t="s">
        <v>142</v>
      </c>
      <c r="AV252" s="15" t="s">
        <v>83</v>
      </c>
      <c r="AW252" s="15" t="s">
        <v>35</v>
      </c>
      <c r="AX252" s="15" t="s">
        <v>75</v>
      </c>
      <c r="AY252" s="265" t="s">
        <v>141</v>
      </c>
    </row>
    <row r="253" s="13" customFormat="1">
      <c r="A253" s="13"/>
      <c r="B253" s="233"/>
      <c r="C253" s="234"/>
      <c r="D253" s="235" t="s">
        <v>155</v>
      </c>
      <c r="E253" s="236" t="s">
        <v>19</v>
      </c>
      <c r="F253" s="237" t="s">
        <v>791</v>
      </c>
      <c r="G253" s="234"/>
      <c r="H253" s="238">
        <v>0.59699999999999998</v>
      </c>
      <c r="I253" s="239"/>
      <c r="J253" s="234"/>
      <c r="K253" s="234"/>
      <c r="L253" s="240"/>
      <c r="M253" s="241"/>
      <c r="N253" s="242"/>
      <c r="O253" s="242"/>
      <c r="P253" s="242"/>
      <c r="Q253" s="242"/>
      <c r="R253" s="242"/>
      <c r="S253" s="242"/>
      <c r="T253" s="24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4" t="s">
        <v>155</v>
      </c>
      <c r="AU253" s="244" t="s">
        <v>142</v>
      </c>
      <c r="AV253" s="13" t="s">
        <v>94</v>
      </c>
      <c r="AW253" s="13" t="s">
        <v>35</v>
      </c>
      <c r="AX253" s="13" t="s">
        <v>75</v>
      </c>
      <c r="AY253" s="244" t="s">
        <v>141</v>
      </c>
    </row>
    <row r="254" s="15" customFormat="1">
      <c r="A254" s="15"/>
      <c r="B254" s="256"/>
      <c r="C254" s="257"/>
      <c r="D254" s="235" t="s">
        <v>155</v>
      </c>
      <c r="E254" s="258" t="s">
        <v>19</v>
      </c>
      <c r="F254" s="259" t="s">
        <v>792</v>
      </c>
      <c r="G254" s="257"/>
      <c r="H254" s="258" t="s">
        <v>19</v>
      </c>
      <c r="I254" s="260"/>
      <c r="J254" s="257"/>
      <c r="K254" s="257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155</v>
      </c>
      <c r="AU254" s="265" t="s">
        <v>142</v>
      </c>
      <c r="AV254" s="15" t="s">
        <v>83</v>
      </c>
      <c r="AW254" s="15" t="s">
        <v>35</v>
      </c>
      <c r="AX254" s="15" t="s">
        <v>75</v>
      </c>
      <c r="AY254" s="265" t="s">
        <v>141</v>
      </c>
    </row>
    <row r="255" s="13" customFormat="1">
      <c r="A255" s="13"/>
      <c r="B255" s="233"/>
      <c r="C255" s="234"/>
      <c r="D255" s="235" t="s">
        <v>155</v>
      </c>
      <c r="E255" s="236" t="s">
        <v>19</v>
      </c>
      <c r="F255" s="237" t="s">
        <v>793</v>
      </c>
      <c r="G255" s="234"/>
      <c r="H255" s="238">
        <v>0.047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155</v>
      </c>
      <c r="AU255" s="244" t="s">
        <v>142</v>
      </c>
      <c r="AV255" s="13" t="s">
        <v>94</v>
      </c>
      <c r="AW255" s="13" t="s">
        <v>35</v>
      </c>
      <c r="AX255" s="13" t="s">
        <v>75</v>
      </c>
      <c r="AY255" s="244" t="s">
        <v>141</v>
      </c>
    </row>
    <row r="256" s="14" customFormat="1">
      <c r="A256" s="14"/>
      <c r="B256" s="245"/>
      <c r="C256" s="246"/>
      <c r="D256" s="235" t="s">
        <v>155</v>
      </c>
      <c r="E256" s="247" t="s">
        <v>19</v>
      </c>
      <c r="F256" s="248" t="s">
        <v>157</v>
      </c>
      <c r="G256" s="246"/>
      <c r="H256" s="249">
        <v>0.64400000000000002</v>
      </c>
      <c r="I256" s="250"/>
      <c r="J256" s="246"/>
      <c r="K256" s="246"/>
      <c r="L256" s="251"/>
      <c r="M256" s="252"/>
      <c r="N256" s="253"/>
      <c r="O256" s="253"/>
      <c r="P256" s="253"/>
      <c r="Q256" s="253"/>
      <c r="R256" s="253"/>
      <c r="S256" s="253"/>
      <c r="T256" s="25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5" t="s">
        <v>155</v>
      </c>
      <c r="AU256" s="255" t="s">
        <v>142</v>
      </c>
      <c r="AV256" s="14" t="s">
        <v>151</v>
      </c>
      <c r="AW256" s="14" t="s">
        <v>35</v>
      </c>
      <c r="AX256" s="14" t="s">
        <v>83</v>
      </c>
      <c r="AY256" s="255" t="s">
        <v>141</v>
      </c>
    </row>
    <row r="257" s="2" customFormat="1" ht="24.15" customHeight="1">
      <c r="A257" s="41"/>
      <c r="B257" s="42"/>
      <c r="C257" s="215" t="s">
        <v>353</v>
      </c>
      <c r="D257" s="215" t="s">
        <v>146</v>
      </c>
      <c r="E257" s="216" t="s">
        <v>794</v>
      </c>
      <c r="F257" s="217" t="s">
        <v>795</v>
      </c>
      <c r="G257" s="218" t="s">
        <v>259</v>
      </c>
      <c r="H257" s="219">
        <v>1.696</v>
      </c>
      <c r="I257" s="220"/>
      <c r="J257" s="221">
        <f>ROUND(I257*H257,2)</f>
        <v>0</v>
      </c>
      <c r="K257" s="217" t="s">
        <v>150</v>
      </c>
      <c r="L257" s="47"/>
      <c r="M257" s="222" t="s">
        <v>19</v>
      </c>
      <c r="N257" s="223" t="s">
        <v>47</v>
      </c>
      <c r="O257" s="87"/>
      <c r="P257" s="224">
        <f>O257*H257</f>
        <v>0</v>
      </c>
      <c r="Q257" s="224">
        <v>0.13319</v>
      </c>
      <c r="R257" s="224">
        <f>Q257*H257</f>
        <v>0.22589023999999999</v>
      </c>
      <c r="S257" s="224">
        <v>0</v>
      </c>
      <c r="T257" s="225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26" t="s">
        <v>151</v>
      </c>
      <c r="AT257" s="226" t="s">
        <v>146</v>
      </c>
      <c r="AU257" s="226" t="s">
        <v>142</v>
      </c>
      <c r="AY257" s="20" t="s">
        <v>141</v>
      </c>
      <c r="BE257" s="227">
        <f>IF(N257="základní",J257,0)</f>
        <v>0</v>
      </c>
      <c r="BF257" s="227">
        <f>IF(N257="snížená",J257,0)</f>
        <v>0</v>
      </c>
      <c r="BG257" s="227">
        <f>IF(N257="zákl. přenesená",J257,0)</f>
        <v>0</v>
      </c>
      <c r="BH257" s="227">
        <f>IF(N257="sníž. přenesená",J257,0)</f>
        <v>0</v>
      </c>
      <c r="BI257" s="227">
        <f>IF(N257="nulová",J257,0)</f>
        <v>0</v>
      </c>
      <c r="BJ257" s="20" t="s">
        <v>94</v>
      </c>
      <c r="BK257" s="227">
        <f>ROUND(I257*H257,2)</f>
        <v>0</v>
      </c>
      <c r="BL257" s="20" t="s">
        <v>151</v>
      </c>
      <c r="BM257" s="226" t="s">
        <v>796</v>
      </c>
    </row>
    <row r="258" s="2" customFormat="1">
      <c r="A258" s="41"/>
      <c r="B258" s="42"/>
      <c r="C258" s="43"/>
      <c r="D258" s="228" t="s">
        <v>153</v>
      </c>
      <c r="E258" s="43"/>
      <c r="F258" s="229" t="s">
        <v>797</v>
      </c>
      <c r="G258" s="43"/>
      <c r="H258" s="43"/>
      <c r="I258" s="230"/>
      <c r="J258" s="43"/>
      <c r="K258" s="43"/>
      <c r="L258" s="47"/>
      <c r="M258" s="231"/>
      <c r="N258" s="232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153</v>
      </c>
      <c r="AU258" s="20" t="s">
        <v>142</v>
      </c>
    </row>
    <row r="259" s="15" customFormat="1">
      <c r="A259" s="15"/>
      <c r="B259" s="256"/>
      <c r="C259" s="257"/>
      <c r="D259" s="235" t="s">
        <v>155</v>
      </c>
      <c r="E259" s="258" t="s">
        <v>19</v>
      </c>
      <c r="F259" s="259" t="s">
        <v>789</v>
      </c>
      <c r="G259" s="257"/>
      <c r="H259" s="258" t="s">
        <v>19</v>
      </c>
      <c r="I259" s="260"/>
      <c r="J259" s="257"/>
      <c r="K259" s="257"/>
      <c r="L259" s="261"/>
      <c r="M259" s="262"/>
      <c r="N259" s="263"/>
      <c r="O259" s="263"/>
      <c r="P259" s="263"/>
      <c r="Q259" s="263"/>
      <c r="R259" s="263"/>
      <c r="S259" s="263"/>
      <c r="T259" s="264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5" t="s">
        <v>155</v>
      </c>
      <c r="AU259" s="265" t="s">
        <v>142</v>
      </c>
      <c r="AV259" s="15" t="s">
        <v>83</v>
      </c>
      <c r="AW259" s="15" t="s">
        <v>35</v>
      </c>
      <c r="AX259" s="15" t="s">
        <v>75</v>
      </c>
      <c r="AY259" s="265" t="s">
        <v>141</v>
      </c>
    </row>
    <row r="260" s="15" customFormat="1">
      <c r="A260" s="15"/>
      <c r="B260" s="256"/>
      <c r="C260" s="257"/>
      <c r="D260" s="235" t="s">
        <v>155</v>
      </c>
      <c r="E260" s="258" t="s">
        <v>19</v>
      </c>
      <c r="F260" s="259" t="s">
        <v>798</v>
      </c>
      <c r="G260" s="257"/>
      <c r="H260" s="258" t="s">
        <v>19</v>
      </c>
      <c r="I260" s="260"/>
      <c r="J260" s="257"/>
      <c r="K260" s="257"/>
      <c r="L260" s="261"/>
      <c r="M260" s="262"/>
      <c r="N260" s="263"/>
      <c r="O260" s="263"/>
      <c r="P260" s="263"/>
      <c r="Q260" s="263"/>
      <c r="R260" s="263"/>
      <c r="S260" s="263"/>
      <c r="T260" s="26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5" t="s">
        <v>155</v>
      </c>
      <c r="AU260" s="265" t="s">
        <v>142</v>
      </c>
      <c r="AV260" s="15" t="s">
        <v>83</v>
      </c>
      <c r="AW260" s="15" t="s">
        <v>35</v>
      </c>
      <c r="AX260" s="15" t="s">
        <v>75</v>
      </c>
      <c r="AY260" s="265" t="s">
        <v>141</v>
      </c>
    </row>
    <row r="261" s="13" customFormat="1">
      <c r="A261" s="13"/>
      <c r="B261" s="233"/>
      <c r="C261" s="234"/>
      <c r="D261" s="235" t="s">
        <v>155</v>
      </c>
      <c r="E261" s="236" t="s">
        <v>19</v>
      </c>
      <c r="F261" s="237" t="s">
        <v>799</v>
      </c>
      <c r="G261" s="234"/>
      <c r="H261" s="238">
        <v>1.696</v>
      </c>
      <c r="I261" s="239"/>
      <c r="J261" s="234"/>
      <c r="K261" s="234"/>
      <c r="L261" s="240"/>
      <c r="M261" s="241"/>
      <c r="N261" s="242"/>
      <c r="O261" s="242"/>
      <c r="P261" s="242"/>
      <c r="Q261" s="242"/>
      <c r="R261" s="242"/>
      <c r="S261" s="242"/>
      <c r="T261" s="24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4" t="s">
        <v>155</v>
      </c>
      <c r="AU261" s="244" t="s">
        <v>142</v>
      </c>
      <c r="AV261" s="13" t="s">
        <v>94</v>
      </c>
      <c r="AW261" s="13" t="s">
        <v>35</v>
      </c>
      <c r="AX261" s="13" t="s">
        <v>75</v>
      </c>
      <c r="AY261" s="244" t="s">
        <v>141</v>
      </c>
    </row>
    <row r="262" s="14" customFormat="1">
      <c r="A262" s="14"/>
      <c r="B262" s="245"/>
      <c r="C262" s="246"/>
      <c r="D262" s="235" t="s">
        <v>155</v>
      </c>
      <c r="E262" s="247" t="s">
        <v>19</v>
      </c>
      <c r="F262" s="248" t="s">
        <v>157</v>
      </c>
      <c r="G262" s="246"/>
      <c r="H262" s="249">
        <v>1.696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5" t="s">
        <v>155</v>
      </c>
      <c r="AU262" s="255" t="s">
        <v>142</v>
      </c>
      <c r="AV262" s="14" t="s">
        <v>151</v>
      </c>
      <c r="AW262" s="14" t="s">
        <v>35</v>
      </c>
      <c r="AX262" s="14" t="s">
        <v>83</v>
      </c>
      <c r="AY262" s="255" t="s">
        <v>141</v>
      </c>
    </row>
    <row r="263" s="2" customFormat="1" ht="21.75" customHeight="1">
      <c r="A263" s="41"/>
      <c r="B263" s="42"/>
      <c r="C263" s="215" t="s">
        <v>364</v>
      </c>
      <c r="D263" s="215" t="s">
        <v>146</v>
      </c>
      <c r="E263" s="216" t="s">
        <v>800</v>
      </c>
      <c r="F263" s="217" t="s">
        <v>801</v>
      </c>
      <c r="G263" s="218" t="s">
        <v>259</v>
      </c>
      <c r="H263" s="219">
        <v>14.259</v>
      </c>
      <c r="I263" s="220"/>
      <c r="J263" s="221">
        <f>ROUND(I263*H263,2)</f>
        <v>0</v>
      </c>
      <c r="K263" s="217" t="s">
        <v>150</v>
      </c>
      <c r="L263" s="47"/>
      <c r="M263" s="222" t="s">
        <v>19</v>
      </c>
      <c r="N263" s="223" t="s">
        <v>47</v>
      </c>
      <c r="O263" s="87"/>
      <c r="P263" s="224">
        <f>O263*H263</f>
        <v>0</v>
      </c>
      <c r="Q263" s="224">
        <v>0.068479999999999999</v>
      </c>
      <c r="R263" s="224">
        <f>Q263*H263</f>
        <v>0.97645632000000004</v>
      </c>
      <c r="S263" s="224">
        <v>0</v>
      </c>
      <c r="T263" s="225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26" t="s">
        <v>151</v>
      </c>
      <c r="AT263" s="226" t="s">
        <v>146</v>
      </c>
      <c r="AU263" s="226" t="s">
        <v>142</v>
      </c>
      <c r="AY263" s="20" t="s">
        <v>141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20" t="s">
        <v>94</v>
      </c>
      <c r="BK263" s="227">
        <f>ROUND(I263*H263,2)</f>
        <v>0</v>
      </c>
      <c r="BL263" s="20" t="s">
        <v>151</v>
      </c>
      <c r="BM263" s="226" t="s">
        <v>802</v>
      </c>
    </row>
    <row r="264" s="2" customFormat="1">
      <c r="A264" s="41"/>
      <c r="B264" s="42"/>
      <c r="C264" s="43"/>
      <c r="D264" s="228" t="s">
        <v>153</v>
      </c>
      <c r="E264" s="43"/>
      <c r="F264" s="229" t="s">
        <v>803</v>
      </c>
      <c r="G264" s="43"/>
      <c r="H264" s="43"/>
      <c r="I264" s="230"/>
      <c r="J264" s="43"/>
      <c r="K264" s="43"/>
      <c r="L264" s="47"/>
      <c r="M264" s="231"/>
      <c r="N264" s="232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153</v>
      </c>
      <c r="AU264" s="20" t="s">
        <v>142</v>
      </c>
    </row>
    <row r="265" s="15" customFormat="1">
      <c r="A265" s="15"/>
      <c r="B265" s="256"/>
      <c r="C265" s="257"/>
      <c r="D265" s="235" t="s">
        <v>155</v>
      </c>
      <c r="E265" s="258" t="s">
        <v>19</v>
      </c>
      <c r="F265" s="259" t="s">
        <v>789</v>
      </c>
      <c r="G265" s="257"/>
      <c r="H265" s="258" t="s">
        <v>19</v>
      </c>
      <c r="I265" s="260"/>
      <c r="J265" s="257"/>
      <c r="K265" s="257"/>
      <c r="L265" s="261"/>
      <c r="M265" s="262"/>
      <c r="N265" s="263"/>
      <c r="O265" s="263"/>
      <c r="P265" s="263"/>
      <c r="Q265" s="263"/>
      <c r="R265" s="263"/>
      <c r="S265" s="263"/>
      <c r="T265" s="264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65" t="s">
        <v>155</v>
      </c>
      <c r="AU265" s="265" t="s">
        <v>142</v>
      </c>
      <c r="AV265" s="15" t="s">
        <v>83</v>
      </c>
      <c r="AW265" s="15" t="s">
        <v>35</v>
      </c>
      <c r="AX265" s="15" t="s">
        <v>75</v>
      </c>
      <c r="AY265" s="265" t="s">
        <v>141</v>
      </c>
    </row>
    <row r="266" s="15" customFormat="1">
      <c r="A266" s="15"/>
      <c r="B266" s="256"/>
      <c r="C266" s="257"/>
      <c r="D266" s="235" t="s">
        <v>155</v>
      </c>
      <c r="E266" s="258" t="s">
        <v>19</v>
      </c>
      <c r="F266" s="259" t="s">
        <v>804</v>
      </c>
      <c r="G266" s="257"/>
      <c r="H266" s="258" t="s">
        <v>19</v>
      </c>
      <c r="I266" s="260"/>
      <c r="J266" s="257"/>
      <c r="K266" s="257"/>
      <c r="L266" s="261"/>
      <c r="M266" s="262"/>
      <c r="N266" s="263"/>
      <c r="O266" s="263"/>
      <c r="P266" s="263"/>
      <c r="Q266" s="263"/>
      <c r="R266" s="263"/>
      <c r="S266" s="263"/>
      <c r="T266" s="26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5" t="s">
        <v>155</v>
      </c>
      <c r="AU266" s="265" t="s">
        <v>142</v>
      </c>
      <c r="AV266" s="15" t="s">
        <v>83</v>
      </c>
      <c r="AW266" s="15" t="s">
        <v>35</v>
      </c>
      <c r="AX266" s="15" t="s">
        <v>75</v>
      </c>
      <c r="AY266" s="265" t="s">
        <v>141</v>
      </c>
    </row>
    <row r="267" s="15" customFormat="1">
      <c r="A267" s="15"/>
      <c r="B267" s="256"/>
      <c r="C267" s="257"/>
      <c r="D267" s="235" t="s">
        <v>155</v>
      </c>
      <c r="E267" s="258" t="s">
        <v>19</v>
      </c>
      <c r="F267" s="259" t="s">
        <v>805</v>
      </c>
      <c r="G267" s="257"/>
      <c r="H267" s="258" t="s">
        <v>19</v>
      </c>
      <c r="I267" s="260"/>
      <c r="J267" s="257"/>
      <c r="K267" s="257"/>
      <c r="L267" s="261"/>
      <c r="M267" s="262"/>
      <c r="N267" s="263"/>
      <c r="O267" s="263"/>
      <c r="P267" s="263"/>
      <c r="Q267" s="263"/>
      <c r="R267" s="263"/>
      <c r="S267" s="263"/>
      <c r="T267" s="264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65" t="s">
        <v>155</v>
      </c>
      <c r="AU267" s="265" t="s">
        <v>142</v>
      </c>
      <c r="AV267" s="15" t="s">
        <v>83</v>
      </c>
      <c r="AW267" s="15" t="s">
        <v>35</v>
      </c>
      <c r="AX267" s="15" t="s">
        <v>75</v>
      </c>
      <c r="AY267" s="265" t="s">
        <v>141</v>
      </c>
    </row>
    <row r="268" s="13" customFormat="1">
      <c r="A268" s="13"/>
      <c r="B268" s="233"/>
      <c r="C268" s="234"/>
      <c r="D268" s="235" t="s">
        <v>155</v>
      </c>
      <c r="E268" s="236" t="s">
        <v>19</v>
      </c>
      <c r="F268" s="237" t="s">
        <v>806</v>
      </c>
      <c r="G268" s="234"/>
      <c r="H268" s="238">
        <v>19.635000000000002</v>
      </c>
      <c r="I268" s="239"/>
      <c r="J268" s="234"/>
      <c r="K268" s="234"/>
      <c r="L268" s="240"/>
      <c r="M268" s="241"/>
      <c r="N268" s="242"/>
      <c r="O268" s="242"/>
      <c r="P268" s="242"/>
      <c r="Q268" s="242"/>
      <c r="R268" s="242"/>
      <c r="S268" s="242"/>
      <c r="T268" s="24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4" t="s">
        <v>155</v>
      </c>
      <c r="AU268" s="244" t="s">
        <v>142</v>
      </c>
      <c r="AV268" s="13" t="s">
        <v>94</v>
      </c>
      <c r="AW268" s="13" t="s">
        <v>35</v>
      </c>
      <c r="AX268" s="13" t="s">
        <v>75</v>
      </c>
      <c r="AY268" s="244" t="s">
        <v>141</v>
      </c>
    </row>
    <row r="269" s="15" customFormat="1">
      <c r="A269" s="15"/>
      <c r="B269" s="256"/>
      <c r="C269" s="257"/>
      <c r="D269" s="235" t="s">
        <v>155</v>
      </c>
      <c r="E269" s="258" t="s">
        <v>19</v>
      </c>
      <c r="F269" s="259" t="s">
        <v>807</v>
      </c>
      <c r="G269" s="257"/>
      <c r="H269" s="258" t="s">
        <v>19</v>
      </c>
      <c r="I269" s="260"/>
      <c r="J269" s="257"/>
      <c r="K269" s="257"/>
      <c r="L269" s="261"/>
      <c r="M269" s="262"/>
      <c r="N269" s="263"/>
      <c r="O269" s="263"/>
      <c r="P269" s="263"/>
      <c r="Q269" s="263"/>
      <c r="R269" s="263"/>
      <c r="S269" s="263"/>
      <c r="T269" s="26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5" t="s">
        <v>155</v>
      </c>
      <c r="AU269" s="265" t="s">
        <v>142</v>
      </c>
      <c r="AV269" s="15" t="s">
        <v>83</v>
      </c>
      <c r="AW269" s="15" t="s">
        <v>35</v>
      </c>
      <c r="AX269" s="15" t="s">
        <v>75</v>
      </c>
      <c r="AY269" s="265" t="s">
        <v>141</v>
      </c>
    </row>
    <row r="270" s="13" customFormat="1">
      <c r="A270" s="13"/>
      <c r="B270" s="233"/>
      <c r="C270" s="234"/>
      <c r="D270" s="235" t="s">
        <v>155</v>
      </c>
      <c r="E270" s="236" t="s">
        <v>19</v>
      </c>
      <c r="F270" s="237" t="s">
        <v>808</v>
      </c>
      <c r="G270" s="234"/>
      <c r="H270" s="238">
        <v>-5.3760000000000003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155</v>
      </c>
      <c r="AU270" s="244" t="s">
        <v>142</v>
      </c>
      <c r="AV270" s="13" t="s">
        <v>94</v>
      </c>
      <c r="AW270" s="13" t="s">
        <v>35</v>
      </c>
      <c r="AX270" s="13" t="s">
        <v>75</v>
      </c>
      <c r="AY270" s="244" t="s">
        <v>141</v>
      </c>
    </row>
    <row r="271" s="14" customFormat="1">
      <c r="A271" s="14"/>
      <c r="B271" s="245"/>
      <c r="C271" s="246"/>
      <c r="D271" s="235" t="s">
        <v>155</v>
      </c>
      <c r="E271" s="247" t="s">
        <v>19</v>
      </c>
      <c r="F271" s="248" t="s">
        <v>157</v>
      </c>
      <c r="G271" s="246"/>
      <c r="H271" s="249">
        <v>14.259</v>
      </c>
      <c r="I271" s="250"/>
      <c r="J271" s="246"/>
      <c r="K271" s="246"/>
      <c r="L271" s="251"/>
      <c r="M271" s="252"/>
      <c r="N271" s="253"/>
      <c r="O271" s="253"/>
      <c r="P271" s="253"/>
      <c r="Q271" s="253"/>
      <c r="R271" s="253"/>
      <c r="S271" s="253"/>
      <c r="T271" s="25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5" t="s">
        <v>155</v>
      </c>
      <c r="AU271" s="255" t="s">
        <v>142</v>
      </c>
      <c r="AV271" s="14" t="s">
        <v>151</v>
      </c>
      <c r="AW271" s="14" t="s">
        <v>35</v>
      </c>
      <c r="AX271" s="14" t="s">
        <v>83</v>
      </c>
      <c r="AY271" s="255" t="s">
        <v>141</v>
      </c>
    </row>
    <row r="272" s="2" customFormat="1" ht="24.15" customHeight="1">
      <c r="A272" s="41"/>
      <c r="B272" s="42"/>
      <c r="C272" s="215" t="s">
        <v>379</v>
      </c>
      <c r="D272" s="215" t="s">
        <v>146</v>
      </c>
      <c r="E272" s="216" t="s">
        <v>809</v>
      </c>
      <c r="F272" s="217" t="s">
        <v>810</v>
      </c>
      <c r="G272" s="218" t="s">
        <v>259</v>
      </c>
      <c r="H272" s="219">
        <v>7.8979999999999997</v>
      </c>
      <c r="I272" s="220"/>
      <c r="J272" s="221">
        <f>ROUND(I272*H272,2)</f>
        <v>0</v>
      </c>
      <c r="K272" s="217" t="s">
        <v>150</v>
      </c>
      <c r="L272" s="47"/>
      <c r="M272" s="222" t="s">
        <v>19</v>
      </c>
      <c r="N272" s="223" t="s">
        <v>47</v>
      </c>
      <c r="O272" s="87"/>
      <c r="P272" s="224">
        <f>O272*H272</f>
        <v>0</v>
      </c>
      <c r="Q272" s="224">
        <v>0.11396000000000001</v>
      </c>
      <c r="R272" s="224">
        <f>Q272*H272</f>
        <v>0.90005608000000004</v>
      </c>
      <c r="S272" s="224">
        <v>0</v>
      </c>
      <c r="T272" s="225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26" t="s">
        <v>151</v>
      </c>
      <c r="AT272" s="226" t="s">
        <v>146</v>
      </c>
      <c r="AU272" s="226" t="s">
        <v>142</v>
      </c>
      <c r="AY272" s="20" t="s">
        <v>141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20" t="s">
        <v>94</v>
      </c>
      <c r="BK272" s="227">
        <f>ROUND(I272*H272,2)</f>
        <v>0</v>
      </c>
      <c r="BL272" s="20" t="s">
        <v>151</v>
      </c>
      <c r="BM272" s="226" t="s">
        <v>811</v>
      </c>
    </row>
    <row r="273" s="2" customFormat="1">
      <c r="A273" s="41"/>
      <c r="B273" s="42"/>
      <c r="C273" s="43"/>
      <c r="D273" s="228" t="s">
        <v>153</v>
      </c>
      <c r="E273" s="43"/>
      <c r="F273" s="229" t="s">
        <v>812</v>
      </c>
      <c r="G273" s="43"/>
      <c r="H273" s="43"/>
      <c r="I273" s="230"/>
      <c r="J273" s="43"/>
      <c r="K273" s="43"/>
      <c r="L273" s="47"/>
      <c r="M273" s="231"/>
      <c r="N273" s="232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153</v>
      </c>
      <c r="AU273" s="20" t="s">
        <v>142</v>
      </c>
    </row>
    <row r="274" s="15" customFormat="1">
      <c r="A274" s="15"/>
      <c r="B274" s="256"/>
      <c r="C274" s="257"/>
      <c r="D274" s="235" t="s">
        <v>155</v>
      </c>
      <c r="E274" s="258" t="s">
        <v>19</v>
      </c>
      <c r="F274" s="259" t="s">
        <v>789</v>
      </c>
      <c r="G274" s="257"/>
      <c r="H274" s="258" t="s">
        <v>19</v>
      </c>
      <c r="I274" s="260"/>
      <c r="J274" s="257"/>
      <c r="K274" s="257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155</v>
      </c>
      <c r="AU274" s="265" t="s">
        <v>142</v>
      </c>
      <c r="AV274" s="15" t="s">
        <v>83</v>
      </c>
      <c r="AW274" s="15" t="s">
        <v>35</v>
      </c>
      <c r="AX274" s="15" t="s">
        <v>75</v>
      </c>
      <c r="AY274" s="265" t="s">
        <v>141</v>
      </c>
    </row>
    <row r="275" s="15" customFormat="1">
      <c r="A275" s="15"/>
      <c r="B275" s="256"/>
      <c r="C275" s="257"/>
      <c r="D275" s="235" t="s">
        <v>155</v>
      </c>
      <c r="E275" s="258" t="s">
        <v>19</v>
      </c>
      <c r="F275" s="259" t="s">
        <v>804</v>
      </c>
      <c r="G275" s="257"/>
      <c r="H275" s="258" t="s">
        <v>19</v>
      </c>
      <c r="I275" s="260"/>
      <c r="J275" s="257"/>
      <c r="K275" s="257"/>
      <c r="L275" s="261"/>
      <c r="M275" s="262"/>
      <c r="N275" s="263"/>
      <c r="O275" s="263"/>
      <c r="P275" s="263"/>
      <c r="Q275" s="263"/>
      <c r="R275" s="263"/>
      <c r="S275" s="263"/>
      <c r="T275" s="26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5" t="s">
        <v>155</v>
      </c>
      <c r="AU275" s="265" t="s">
        <v>142</v>
      </c>
      <c r="AV275" s="15" t="s">
        <v>83</v>
      </c>
      <c r="AW275" s="15" t="s">
        <v>35</v>
      </c>
      <c r="AX275" s="15" t="s">
        <v>75</v>
      </c>
      <c r="AY275" s="265" t="s">
        <v>141</v>
      </c>
    </row>
    <row r="276" s="15" customFormat="1">
      <c r="A276" s="15"/>
      <c r="B276" s="256"/>
      <c r="C276" s="257"/>
      <c r="D276" s="235" t="s">
        <v>155</v>
      </c>
      <c r="E276" s="258" t="s">
        <v>19</v>
      </c>
      <c r="F276" s="259" t="s">
        <v>465</v>
      </c>
      <c r="G276" s="257"/>
      <c r="H276" s="258" t="s">
        <v>19</v>
      </c>
      <c r="I276" s="260"/>
      <c r="J276" s="257"/>
      <c r="K276" s="257"/>
      <c r="L276" s="261"/>
      <c r="M276" s="262"/>
      <c r="N276" s="263"/>
      <c r="O276" s="263"/>
      <c r="P276" s="263"/>
      <c r="Q276" s="263"/>
      <c r="R276" s="263"/>
      <c r="S276" s="263"/>
      <c r="T276" s="264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5" t="s">
        <v>155</v>
      </c>
      <c r="AU276" s="265" t="s">
        <v>142</v>
      </c>
      <c r="AV276" s="15" t="s">
        <v>83</v>
      </c>
      <c r="AW276" s="15" t="s">
        <v>35</v>
      </c>
      <c r="AX276" s="15" t="s">
        <v>75</v>
      </c>
      <c r="AY276" s="265" t="s">
        <v>141</v>
      </c>
    </row>
    <row r="277" s="13" customFormat="1">
      <c r="A277" s="13"/>
      <c r="B277" s="233"/>
      <c r="C277" s="234"/>
      <c r="D277" s="235" t="s">
        <v>155</v>
      </c>
      <c r="E277" s="236" t="s">
        <v>19</v>
      </c>
      <c r="F277" s="237" t="s">
        <v>813</v>
      </c>
      <c r="G277" s="234"/>
      <c r="H277" s="238">
        <v>13.946</v>
      </c>
      <c r="I277" s="239"/>
      <c r="J277" s="234"/>
      <c r="K277" s="234"/>
      <c r="L277" s="240"/>
      <c r="M277" s="241"/>
      <c r="N277" s="242"/>
      <c r="O277" s="242"/>
      <c r="P277" s="242"/>
      <c r="Q277" s="242"/>
      <c r="R277" s="242"/>
      <c r="S277" s="242"/>
      <c r="T277" s="24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4" t="s">
        <v>155</v>
      </c>
      <c r="AU277" s="244" t="s">
        <v>142</v>
      </c>
      <c r="AV277" s="13" t="s">
        <v>94</v>
      </c>
      <c r="AW277" s="13" t="s">
        <v>35</v>
      </c>
      <c r="AX277" s="13" t="s">
        <v>75</v>
      </c>
      <c r="AY277" s="244" t="s">
        <v>141</v>
      </c>
    </row>
    <row r="278" s="15" customFormat="1">
      <c r="A278" s="15"/>
      <c r="B278" s="256"/>
      <c r="C278" s="257"/>
      <c r="D278" s="235" t="s">
        <v>155</v>
      </c>
      <c r="E278" s="258" t="s">
        <v>19</v>
      </c>
      <c r="F278" s="259" t="s">
        <v>814</v>
      </c>
      <c r="G278" s="257"/>
      <c r="H278" s="258" t="s">
        <v>19</v>
      </c>
      <c r="I278" s="260"/>
      <c r="J278" s="257"/>
      <c r="K278" s="257"/>
      <c r="L278" s="261"/>
      <c r="M278" s="262"/>
      <c r="N278" s="263"/>
      <c r="O278" s="263"/>
      <c r="P278" s="263"/>
      <c r="Q278" s="263"/>
      <c r="R278" s="263"/>
      <c r="S278" s="263"/>
      <c r="T278" s="264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5" t="s">
        <v>155</v>
      </c>
      <c r="AU278" s="265" t="s">
        <v>142</v>
      </c>
      <c r="AV278" s="15" t="s">
        <v>83</v>
      </c>
      <c r="AW278" s="15" t="s">
        <v>35</v>
      </c>
      <c r="AX278" s="15" t="s">
        <v>75</v>
      </c>
      <c r="AY278" s="265" t="s">
        <v>141</v>
      </c>
    </row>
    <row r="279" s="13" customFormat="1">
      <c r="A279" s="13"/>
      <c r="B279" s="233"/>
      <c r="C279" s="234"/>
      <c r="D279" s="235" t="s">
        <v>155</v>
      </c>
      <c r="E279" s="236" t="s">
        <v>19</v>
      </c>
      <c r="F279" s="237" t="s">
        <v>815</v>
      </c>
      <c r="G279" s="234"/>
      <c r="H279" s="238">
        <v>-6.048</v>
      </c>
      <c r="I279" s="239"/>
      <c r="J279" s="234"/>
      <c r="K279" s="234"/>
      <c r="L279" s="240"/>
      <c r="M279" s="241"/>
      <c r="N279" s="242"/>
      <c r="O279" s="242"/>
      <c r="P279" s="242"/>
      <c r="Q279" s="242"/>
      <c r="R279" s="242"/>
      <c r="S279" s="242"/>
      <c r="T279" s="24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4" t="s">
        <v>155</v>
      </c>
      <c r="AU279" s="244" t="s">
        <v>142</v>
      </c>
      <c r="AV279" s="13" t="s">
        <v>94</v>
      </c>
      <c r="AW279" s="13" t="s">
        <v>35</v>
      </c>
      <c r="AX279" s="13" t="s">
        <v>75</v>
      </c>
      <c r="AY279" s="244" t="s">
        <v>141</v>
      </c>
    </row>
    <row r="280" s="14" customFormat="1">
      <c r="A280" s="14"/>
      <c r="B280" s="245"/>
      <c r="C280" s="246"/>
      <c r="D280" s="235" t="s">
        <v>155</v>
      </c>
      <c r="E280" s="247" t="s">
        <v>19</v>
      </c>
      <c r="F280" s="248" t="s">
        <v>157</v>
      </c>
      <c r="G280" s="246"/>
      <c r="H280" s="249">
        <v>7.8979999999999997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5" t="s">
        <v>155</v>
      </c>
      <c r="AU280" s="255" t="s">
        <v>142</v>
      </c>
      <c r="AV280" s="14" t="s">
        <v>151</v>
      </c>
      <c r="AW280" s="14" t="s">
        <v>35</v>
      </c>
      <c r="AX280" s="14" t="s">
        <v>83</v>
      </c>
      <c r="AY280" s="255" t="s">
        <v>141</v>
      </c>
    </row>
    <row r="281" s="2" customFormat="1" ht="16.5" customHeight="1">
      <c r="A281" s="41"/>
      <c r="B281" s="42"/>
      <c r="C281" s="215" t="s">
        <v>7</v>
      </c>
      <c r="D281" s="215" t="s">
        <v>146</v>
      </c>
      <c r="E281" s="216" t="s">
        <v>816</v>
      </c>
      <c r="F281" s="217" t="s">
        <v>817</v>
      </c>
      <c r="G281" s="218" t="s">
        <v>169</v>
      </c>
      <c r="H281" s="219">
        <v>6.1500000000000004</v>
      </c>
      <c r="I281" s="220"/>
      <c r="J281" s="221">
        <f>ROUND(I281*H281,2)</f>
        <v>0</v>
      </c>
      <c r="K281" s="217" t="s">
        <v>150</v>
      </c>
      <c r="L281" s="47"/>
      <c r="M281" s="222" t="s">
        <v>19</v>
      </c>
      <c r="N281" s="223" t="s">
        <v>47</v>
      </c>
      <c r="O281" s="87"/>
      <c r="P281" s="224">
        <f>O281*H281</f>
        <v>0</v>
      </c>
      <c r="Q281" s="224">
        <v>8.0000000000000007E-05</v>
      </c>
      <c r="R281" s="224">
        <f>Q281*H281</f>
        <v>0.00049200000000000003</v>
      </c>
      <c r="S281" s="224">
        <v>0</v>
      </c>
      <c r="T281" s="225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26" t="s">
        <v>151</v>
      </c>
      <c r="AT281" s="226" t="s">
        <v>146</v>
      </c>
      <c r="AU281" s="226" t="s">
        <v>142</v>
      </c>
      <c r="AY281" s="20" t="s">
        <v>141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0" t="s">
        <v>94</v>
      </c>
      <c r="BK281" s="227">
        <f>ROUND(I281*H281,2)</f>
        <v>0</v>
      </c>
      <c r="BL281" s="20" t="s">
        <v>151</v>
      </c>
      <c r="BM281" s="226" t="s">
        <v>818</v>
      </c>
    </row>
    <row r="282" s="2" customFormat="1">
      <c r="A282" s="41"/>
      <c r="B282" s="42"/>
      <c r="C282" s="43"/>
      <c r="D282" s="228" t="s">
        <v>153</v>
      </c>
      <c r="E282" s="43"/>
      <c r="F282" s="229" t="s">
        <v>819</v>
      </c>
      <c r="G282" s="43"/>
      <c r="H282" s="43"/>
      <c r="I282" s="230"/>
      <c r="J282" s="43"/>
      <c r="K282" s="43"/>
      <c r="L282" s="47"/>
      <c r="M282" s="231"/>
      <c r="N282" s="232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153</v>
      </c>
      <c r="AU282" s="20" t="s">
        <v>142</v>
      </c>
    </row>
    <row r="283" s="15" customFormat="1">
      <c r="A283" s="15"/>
      <c r="B283" s="256"/>
      <c r="C283" s="257"/>
      <c r="D283" s="235" t="s">
        <v>155</v>
      </c>
      <c r="E283" s="258" t="s">
        <v>19</v>
      </c>
      <c r="F283" s="259" t="s">
        <v>820</v>
      </c>
      <c r="G283" s="257"/>
      <c r="H283" s="258" t="s">
        <v>19</v>
      </c>
      <c r="I283" s="260"/>
      <c r="J283" s="257"/>
      <c r="K283" s="257"/>
      <c r="L283" s="261"/>
      <c r="M283" s="262"/>
      <c r="N283" s="263"/>
      <c r="O283" s="263"/>
      <c r="P283" s="263"/>
      <c r="Q283" s="263"/>
      <c r="R283" s="263"/>
      <c r="S283" s="263"/>
      <c r="T283" s="264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5" t="s">
        <v>155</v>
      </c>
      <c r="AU283" s="265" t="s">
        <v>142</v>
      </c>
      <c r="AV283" s="15" t="s">
        <v>83</v>
      </c>
      <c r="AW283" s="15" t="s">
        <v>35</v>
      </c>
      <c r="AX283" s="15" t="s">
        <v>75</v>
      </c>
      <c r="AY283" s="265" t="s">
        <v>141</v>
      </c>
    </row>
    <row r="284" s="13" customFormat="1">
      <c r="A284" s="13"/>
      <c r="B284" s="233"/>
      <c r="C284" s="234"/>
      <c r="D284" s="235" t="s">
        <v>155</v>
      </c>
      <c r="E284" s="236" t="s">
        <v>19</v>
      </c>
      <c r="F284" s="237" t="s">
        <v>821</v>
      </c>
      <c r="G284" s="234"/>
      <c r="H284" s="238">
        <v>5.3499999999999996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155</v>
      </c>
      <c r="AU284" s="244" t="s">
        <v>142</v>
      </c>
      <c r="AV284" s="13" t="s">
        <v>94</v>
      </c>
      <c r="AW284" s="13" t="s">
        <v>35</v>
      </c>
      <c r="AX284" s="13" t="s">
        <v>75</v>
      </c>
      <c r="AY284" s="244" t="s">
        <v>141</v>
      </c>
    </row>
    <row r="285" s="15" customFormat="1">
      <c r="A285" s="15"/>
      <c r="B285" s="256"/>
      <c r="C285" s="257"/>
      <c r="D285" s="235" t="s">
        <v>155</v>
      </c>
      <c r="E285" s="258" t="s">
        <v>19</v>
      </c>
      <c r="F285" s="259" t="s">
        <v>822</v>
      </c>
      <c r="G285" s="257"/>
      <c r="H285" s="258" t="s">
        <v>19</v>
      </c>
      <c r="I285" s="260"/>
      <c r="J285" s="257"/>
      <c r="K285" s="257"/>
      <c r="L285" s="261"/>
      <c r="M285" s="262"/>
      <c r="N285" s="263"/>
      <c r="O285" s="263"/>
      <c r="P285" s="263"/>
      <c r="Q285" s="263"/>
      <c r="R285" s="263"/>
      <c r="S285" s="263"/>
      <c r="T285" s="26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65" t="s">
        <v>155</v>
      </c>
      <c r="AU285" s="265" t="s">
        <v>142</v>
      </c>
      <c r="AV285" s="15" t="s">
        <v>83</v>
      </c>
      <c r="AW285" s="15" t="s">
        <v>35</v>
      </c>
      <c r="AX285" s="15" t="s">
        <v>75</v>
      </c>
      <c r="AY285" s="265" t="s">
        <v>141</v>
      </c>
    </row>
    <row r="286" s="13" customFormat="1">
      <c r="A286" s="13"/>
      <c r="B286" s="233"/>
      <c r="C286" s="234"/>
      <c r="D286" s="235" t="s">
        <v>155</v>
      </c>
      <c r="E286" s="236" t="s">
        <v>19</v>
      </c>
      <c r="F286" s="237" t="s">
        <v>823</v>
      </c>
      <c r="G286" s="234"/>
      <c r="H286" s="238">
        <v>0.80000000000000004</v>
      </c>
      <c r="I286" s="239"/>
      <c r="J286" s="234"/>
      <c r="K286" s="234"/>
      <c r="L286" s="240"/>
      <c r="M286" s="241"/>
      <c r="N286" s="242"/>
      <c r="O286" s="242"/>
      <c r="P286" s="242"/>
      <c r="Q286" s="242"/>
      <c r="R286" s="242"/>
      <c r="S286" s="242"/>
      <c r="T286" s="24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4" t="s">
        <v>155</v>
      </c>
      <c r="AU286" s="244" t="s">
        <v>142</v>
      </c>
      <c r="AV286" s="13" t="s">
        <v>94</v>
      </c>
      <c r="AW286" s="13" t="s">
        <v>35</v>
      </c>
      <c r="AX286" s="13" t="s">
        <v>75</v>
      </c>
      <c r="AY286" s="244" t="s">
        <v>141</v>
      </c>
    </row>
    <row r="287" s="14" customFormat="1">
      <c r="A287" s="14"/>
      <c r="B287" s="245"/>
      <c r="C287" s="246"/>
      <c r="D287" s="235" t="s">
        <v>155</v>
      </c>
      <c r="E287" s="247" t="s">
        <v>19</v>
      </c>
      <c r="F287" s="248" t="s">
        <v>157</v>
      </c>
      <c r="G287" s="246"/>
      <c r="H287" s="249">
        <v>6.1500000000000004</v>
      </c>
      <c r="I287" s="250"/>
      <c r="J287" s="246"/>
      <c r="K287" s="246"/>
      <c r="L287" s="251"/>
      <c r="M287" s="252"/>
      <c r="N287" s="253"/>
      <c r="O287" s="253"/>
      <c r="P287" s="253"/>
      <c r="Q287" s="253"/>
      <c r="R287" s="253"/>
      <c r="S287" s="253"/>
      <c r="T287" s="25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5" t="s">
        <v>155</v>
      </c>
      <c r="AU287" s="255" t="s">
        <v>142</v>
      </c>
      <c r="AV287" s="14" t="s">
        <v>151</v>
      </c>
      <c r="AW287" s="14" t="s">
        <v>35</v>
      </c>
      <c r="AX287" s="14" t="s">
        <v>83</v>
      </c>
      <c r="AY287" s="255" t="s">
        <v>141</v>
      </c>
    </row>
    <row r="288" s="2" customFormat="1" ht="16.5" customHeight="1">
      <c r="A288" s="41"/>
      <c r="B288" s="42"/>
      <c r="C288" s="215" t="s">
        <v>391</v>
      </c>
      <c r="D288" s="215" t="s">
        <v>146</v>
      </c>
      <c r="E288" s="216" t="s">
        <v>824</v>
      </c>
      <c r="F288" s="217" t="s">
        <v>825</v>
      </c>
      <c r="G288" s="218" t="s">
        <v>169</v>
      </c>
      <c r="H288" s="219">
        <v>3.7999999999999998</v>
      </c>
      <c r="I288" s="220"/>
      <c r="J288" s="221">
        <f>ROUND(I288*H288,2)</f>
        <v>0</v>
      </c>
      <c r="K288" s="217" t="s">
        <v>150</v>
      </c>
      <c r="L288" s="47"/>
      <c r="M288" s="222" t="s">
        <v>19</v>
      </c>
      <c r="N288" s="223" t="s">
        <v>47</v>
      </c>
      <c r="O288" s="87"/>
      <c r="P288" s="224">
        <f>O288*H288</f>
        <v>0</v>
      </c>
      <c r="Q288" s="224">
        <v>0.00012</v>
      </c>
      <c r="R288" s="224">
        <f>Q288*H288</f>
        <v>0.00045599999999999997</v>
      </c>
      <c r="S288" s="224">
        <v>0</v>
      </c>
      <c r="T288" s="225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26" t="s">
        <v>151</v>
      </c>
      <c r="AT288" s="226" t="s">
        <v>146</v>
      </c>
      <c r="AU288" s="226" t="s">
        <v>142</v>
      </c>
      <c r="AY288" s="20" t="s">
        <v>141</v>
      </c>
      <c r="BE288" s="227">
        <f>IF(N288="základní",J288,0)</f>
        <v>0</v>
      </c>
      <c r="BF288" s="227">
        <f>IF(N288="snížená",J288,0)</f>
        <v>0</v>
      </c>
      <c r="BG288" s="227">
        <f>IF(N288="zákl. přenesená",J288,0)</f>
        <v>0</v>
      </c>
      <c r="BH288" s="227">
        <f>IF(N288="sníž. přenesená",J288,0)</f>
        <v>0</v>
      </c>
      <c r="BI288" s="227">
        <f>IF(N288="nulová",J288,0)</f>
        <v>0</v>
      </c>
      <c r="BJ288" s="20" t="s">
        <v>94</v>
      </c>
      <c r="BK288" s="227">
        <f>ROUND(I288*H288,2)</f>
        <v>0</v>
      </c>
      <c r="BL288" s="20" t="s">
        <v>151</v>
      </c>
      <c r="BM288" s="226" t="s">
        <v>826</v>
      </c>
    </row>
    <row r="289" s="2" customFormat="1">
      <c r="A289" s="41"/>
      <c r="B289" s="42"/>
      <c r="C289" s="43"/>
      <c r="D289" s="228" t="s">
        <v>153</v>
      </c>
      <c r="E289" s="43"/>
      <c r="F289" s="229" t="s">
        <v>827</v>
      </c>
      <c r="G289" s="43"/>
      <c r="H289" s="43"/>
      <c r="I289" s="230"/>
      <c r="J289" s="43"/>
      <c r="K289" s="43"/>
      <c r="L289" s="47"/>
      <c r="M289" s="231"/>
      <c r="N289" s="232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142</v>
      </c>
    </row>
    <row r="290" s="15" customFormat="1">
      <c r="A290" s="15"/>
      <c r="B290" s="256"/>
      <c r="C290" s="257"/>
      <c r="D290" s="235" t="s">
        <v>155</v>
      </c>
      <c r="E290" s="258" t="s">
        <v>19</v>
      </c>
      <c r="F290" s="259" t="s">
        <v>828</v>
      </c>
      <c r="G290" s="257"/>
      <c r="H290" s="258" t="s">
        <v>19</v>
      </c>
      <c r="I290" s="260"/>
      <c r="J290" s="257"/>
      <c r="K290" s="257"/>
      <c r="L290" s="261"/>
      <c r="M290" s="262"/>
      <c r="N290" s="263"/>
      <c r="O290" s="263"/>
      <c r="P290" s="263"/>
      <c r="Q290" s="263"/>
      <c r="R290" s="263"/>
      <c r="S290" s="263"/>
      <c r="T290" s="264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5" t="s">
        <v>155</v>
      </c>
      <c r="AU290" s="265" t="s">
        <v>142</v>
      </c>
      <c r="AV290" s="15" t="s">
        <v>83</v>
      </c>
      <c r="AW290" s="15" t="s">
        <v>35</v>
      </c>
      <c r="AX290" s="15" t="s">
        <v>75</v>
      </c>
      <c r="AY290" s="265" t="s">
        <v>141</v>
      </c>
    </row>
    <row r="291" s="13" customFormat="1">
      <c r="A291" s="13"/>
      <c r="B291" s="233"/>
      <c r="C291" s="234"/>
      <c r="D291" s="235" t="s">
        <v>155</v>
      </c>
      <c r="E291" s="236" t="s">
        <v>19</v>
      </c>
      <c r="F291" s="237" t="s">
        <v>829</v>
      </c>
      <c r="G291" s="234"/>
      <c r="H291" s="238">
        <v>3.7999999999999998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155</v>
      </c>
      <c r="AU291" s="244" t="s">
        <v>142</v>
      </c>
      <c r="AV291" s="13" t="s">
        <v>94</v>
      </c>
      <c r="AW291" s="13" t="s">
        <v>35</v>
      </c>
      <c r="AX291" s="13" t="s">
        <v>75</v>
      </c>
      <c r="AY291" s="244" t="s">
        <v>141</v>
      </c>
    </row>
    <row r="292" s="14" customFormat="1">
      <c r="A292" s="14"/>
      <c r="B292" s="245"/>
      <c r="C292" s="246"/>
      <c r="D292" s="235" t="s">
        <v>155</v>
      </c>
      <c r="E292" s="247" t="s">
        <v>19</v>
      </c>
      <c r="F292" s="248" t="s">
        <v>157</v>
      </c>
      <c r="G292" s="246"/>
      <c r="H292" s="249">
        <v>3.7999999999999998</v>
      </c>
      <c r="I292" s="250"/>
      <c r="J292" s="246"/>
      <c r="K292" s="246"/>
      <c r="L292" s="251"/>
      <c r="M292" s="252"/>
      <c r="N292" s="253"/>
      <c r="O292" s="253"/>
      <c r="P292" s="253"/>
      <c r="Q292" s="253"/>
      <c r="R292" s="253"/>
      <c r="S292" s="253"/>
      <c r="T292" s="25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5" t="s">
        <v>155</v>
      </c>
      <c r="AU292" s="255" t="s">
        <v>142</v>
      </c>
      <c r="AV292" s="14" t="s">
        <v>151</v>
      </c>
      <c r="AW292" s="14" t="s">
        <v>35</v>
      </c>
      <c r="AX292" s="14" t="s">
        <v>83</v>
      </c>
      <c r="AY292" s="255" t="s">
        <v>141</v>
      </c>
    </row>
    <row r="293" s="2" customFormat="1" ht="16.5" customHeight="1">
      <c r="A293" s="41"/>
      <c r="B293" s="42"/>
      <c r="C293" s="215" t="s">
        <v>398</v>
      </c>
      <c r="D293" s="215" t="s">
        <v>146</v>
      </c>
      <c r="E293" s="216" t="s">
        <v>830</v>
      </c>
      <c r="F293" s="217" t="s">
        <v>831</v>
      </c>
      <c r="G293" s="218" t="s">
        <v>169</v>
      </c>
      <c r="H293" s="219">
        <v>26.789999999999999</v>
      </c>
      <c r="I293" s="220"/>
      <c r="J293" s="221">
        <f>ROUND(I293*H293,2)</f>
        <v>0</v>
      </c>
      <c r="K293" s="217" t="s">
        <v>150</v>
      </c>
      <c r="L293" s="47"/>
      <c r="M293" s="222" t="s">
        <v>19</v>
      </c>
      <c r="N293" s="223" t="s">
        <v>47</v>
      </c>
      <c r="O293" s="87"/>
      <c r="P293" s="224">
        <f>O293*H293</f>
        <v>0</v>
      </c>
      <c r="Q293" s="224">
        <v>0.00013999999999999999</v>
      </c>
      <c r="R293" s="224">
        <f>Q293*H293</f>
        <v>0.0037505999999999998</v>
      </c>
      <c r="S293" s="224">
        <v>0</v>
      </c>
      <c r="T293" s="225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26" t="s">
        <v>151</v>
      </c>
      <c r="AT293" s="226" t="s">
        <v>146</v>
      </c>
      <c r="AU293" s="226" t="s">
        <v>142</v>
      </c>
      <c r="AY293" s="20" t="s">
        <v>141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20" t="s">
        <v>94</v>
      </c>
      <c r="BK293" s="227">
        <f>ROUND(I293*H293,2)</f>
        <v>0</v>
      </c>
      <c r="BL293" s="20" t="s">
        <v>151</v>
      </c>
      <c r="BM293" s="226" t="s">
        <v>832</v>
      </c>
    </row>
    <row r="294" s="2" customFormat="1">
      <c r="A294" s="41"/>
      <c r="B294" s="42"/>
      <c r="C294" s="43"/>
      <c r="D294" s="228" t="s">
        <v>153</v>
      </c>
      <c r="E294" s="43"/>
      <c r="F294" s="229" t="s">
        <v>833</v>
      </c>
      <c r="G294" s="43"/>
      <c r="H294" s="43"/>
      <c r="I294" s="230"/>
      <c r="J294" s="43"/>
      <c r="K294" s="43"/>
      <c r="L294" s="47"/>
      <c r="M294" s="231"/>
      <c r="N294" s="232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142</v>
      </c>
    </row>
    <row r="295" s="15" customFormat="1">
      <c r="A295" s="15"/>
      <c r="B295" s="256"/>
      <c r="C295" s="257"/>
      <c r="D295" s="235" t="s">
        <v>155</v>
      </c>
      <c r="E295" s="258" t="s">
        <v>19</v>
      </c>
      <c r="F295" s="259" t="s">
        <v>834</v>
      </c>
      <c r="G295" s="257"/>
      <c r="H295" s="258" t="s">
        <v>19</v>
      </c>
      <c r="I295" s="260"/>
      <c r="J295" s="257"/>
      <c r="K295" s="257"/>
      <c r="L295" s="261"/>
      <c r="M295" s="262"/>
      <c r="N295" s="263"/>
      <c r="O295" s="263"/>
      <c r="P295" s="263"/>
      <c r="Q295" s="263"/>
      <c r="R295" s="263"/>
      <c r="S295" s="263"/>
      <c r="T295" s="264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5" t="s">
        <v>155</v>
      </c>
      <c r="AU295" s="265" t="s">
        <v>142</v>
      </c>
      <c r="AV295" s="15" t="s">
        <v>83</v>
      </c>
      <c r="AW295" s="15" t="s">
        <v>35</v>
      </c>
      <c r="AX295" s="15" t="s">
        <v>75</v>
      </c>
      <c r="AY295" s="265" t="s">
        <v>141</v>
      </c>
    </row>
    <row r="296" s="13" customFormat="1">
      <c r="A296" s="13"/>
      <c r="B296" s="233"/>
      <c r="C296" s="234"/>
      <c r="D296" s="235" t="s">
        <v>155</v>
      </c>
      <c r="E296" s="236" t="s">
        <v>19</v>
      </c>
      <c r="F296" s="237" t="s">
        <v>835</v>
      </c>
      <c r="G296" s="234"/>
      <c r="H296" s="238">
        <v>18.350000000000001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155</v>
      </c>
      <c r="AU296" s="244" t="s">
        <v>142</v>
      </c>
      <c r="AV296" s="13" t="s">
        <v>94</v>
      </c>
      <c r="AW296" s="13" t="s">
        <v>35</v>
      </c>
      <c r="AX296" s="13" t="s">
        <v>75</v>
      </c>
      <c r="AY296" s="244" t="s">
        <v>141</v>
      </c>
    </row>
    <row r="297" s="15" customFormat="1">
      <c r="A297" s="15"/>
      <c r="B297" s="256"/>
      <c r="C297" s="257"/>
      <c r="D297" s="235" t="s">
        <v>155</v>
      </c>
      <c r="E297" s="258" t="s">
        <v>19</v>
      </c>
      <c r="F297" s="259" t="s">
        <v>836</v>
      </c>
      <c r="G297" s="257"/>
      <c r="H297" s="258" t="s">
        <v>19</v>
      </c>
      <c r="I297" s="260"/>
      <c r="J297" s="257"/>
      <c r="K297" s="257"/>
      <c r="L297" s="261"/>
      <c r="M297" s="262"/>
      <c r="N297" s="263"/>
      <c r="O297" s="263"/>
      <c r="P297" s="263"/>
      <c r="Q297" s="263"/>
      <c r="R297" s="263"/>
      <c r="S297" s="263"/>
      <c r="T297" s="264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65" t="s">
        <v>155</v>
      </c>
      <c r="AU297" s="265" t="s">
        <v>142</v>
      </c>
      <c r="AV297" s="15" t="s">
        <v>83</v>
      </c>
      <c r="AW297" s="15" t="s">
        <v>35</v>
      </c>
      <c r="AX297" s="15" t="s">
        <v>75</v>
      </c>
      <c r="AY297" s="265" t="s">
        <v>141</v>
      </c>
    </row>
    <row r="298" s="13" customFormat="1">
      <c r="A298" s="13"/>
      <c r="B298" s="233"/>
      <c r="C298" s="234"/>
      <c r="D298" s="235" t="s">
        <v>155</v>
      </c>
      <c r="E298" s="236" t="s">
        <v>19</v>
      </c>
      <c r="F298" s="237" t="s">
        <v>837</v>
      </c>
      <c r="G298" s="234"/>
      <c r="H298" s="238">
        <v>8.4399999999999995</v>
      </c>
      <c r="I298" s="239"/>
      <c r="J298" s="234"/>
      <c r="K298" s="234"/>
      <c r="L298" s="240"/>
      <c r="M298" s="241"/>
      <c r="N298" s="242"/>
      <c r="O298" s="242"/>
      <c r="P298" s="242"/>
      <c r="Q298" s="242"/>
      <c r="R298" s="242"/>
      <c r="S298" s="242"/>
      <c r="T298" s="24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4" t="s">
        <v>155</v>
      </c>
      <c r="AU298" s="244" t="s">
        <v>142</v>
      </c>
      <c r="AV298" s="13" t="s">
        <v>94</v>
      </c>
      <c r="AW298" s="13" t="s">
        <v>35</v>
      </c>
      <c r="AX298" s="13" t="s">
        <v>75</v>
      </c>
      <c r="AY298" s="244" t="s">
        <v>141</v>
      </c>
    </row>
    <row r="299" s="14" customFormat="1">
      <c r="A299" s="14"/>
      <c r="B299" s="245"/>
      <c r="C299" s="246"/>
      <c r="D299" s="235" t="s">
        <v>155</v>
      </c>
      <c r="E299" s="247" t="s">
        <v>19</v>
      </c>
      <c r="F299" s="248" t="s">
        <v>157</v>
      </c>
      <c r="G299" s="246"/>
      <c r="H299" s="249">
        <v>26.789999999999999</v>
      </c>
      <c r="I299" s="250"/>
      <c r="J299" s="246"/>
      <c r="K299" s="246"/>
      <c r="L299" s="251"/>
      <c r="M299" s="252"/>
      <c r="N299" s="253"/>
      <c r="O299" s="253"/>
      <c r="P299" s="253"/>
      <c r="Q299" s="253"/>
      <c r="R299" s="253"/>
      <c r="S299" s="253"/>
      <c r="T299" s="25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5" t="s">
        <v>155</v>
      </c>
      <c r="AU299" s="255" t="s">
        <v>142</v>
      </c>
      <c r="AV299" s="14" t="s">
        <v>151</v>
      </c>
      <c r="AW299" s="14" t="s">
        <v>35</v>
      </c>
      <c r="AX299" s="14" t="s">
        <v>83</v>
      </c>
      <c r="AY299" s="255" t="s">
        <v>141</v>
      </c>
    </row>
    <row r="300" s="2" customFormat="1" ht="21.75" customHeight="1">
      <c r="A300" s="41"/>
      <c r="B300" s="42"/>
      <c r="C300" s="215" t="s">
        <v>403</v>
      </c>
      <c r="D300" s="215" t="s">
        <v>146</v>
      </c>
      <c r="E300" s="216" t="s">
        <v>838</v>
      </c>
      <c r="F300" s="217" t="s">
        <v>839</v>
      </c>
      <c r="G300" s="218" t="s">
        <v>387</v>
      </c>
      <c r="H300" s="219">
        <v>1</v>
      </c>
      <c r="I300" s="220"/>
      <c r="J300" s="221">
        <f>ROUND(I300*H300,2)</f>
        <v>0</v>
      </c>
      <c r="K300" s="217" t="s">
        <v>150</v>
      </c>
      <c r="L300" s="47"/>
      <c r="M300" s="222" t="s">
        <v>19</v>
      </c>
      <c r="N300" s="223" t="s">
        <v>47</v>
      </c>
      <c r="O300" s="87"/>
      <c r="P300" s="224">
        <f>O300*H300</f>
        <v>0</v>
      </c>
      <c r="Q300" s="224">
        <v>0.017940000000000001</v>
      </c>
      <c r="R300" s="224">
        <f>Q300*H300</f>
        <v>0.017940000000000001</v>
      </c>
      <c r="S300" s="224">
        <v>0</v>
      </c>
      <c r="T300" s="225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26" t="s">
        <v>151</v>
      </c>
      <c r="AT300" s="226" t="s">
        <v>146</v>
      </c>
      <c r="AU300" s="226" t="s">
        <v>142</v>
      </c>
      <c r="AY300" s="20" t="s">
        <v>141</v>
      </c>
      <c r="BE300" s="227">
        <f>IF(N300="základní",J300,0)</f>
        <v>0</v>
      </c>
      <c r="BF300" s="227">
        <f>IF(N300="snížená",J300,0)</f>
        <v>0</v>
      </c>
      <c r="BG300" s="227">
        <f>IF(N300="zákl. přenesená",J300,0)</f>
        <v>0</v>
      </c>
      <c r="BH300" s="227">
        <f>IF(N300="sníž. přenesená",J300,0)</f>
        <v>0</v>
      </c>
      <c r="BI300" s="227">
        <f>IF(N300="nulová",J300,0)</f>
        <v>0</v>
      </c>
      <c r="BJ300" s="20" t="s">
        <v>94</v>
      </c>
      <c r="BK300" s="227">
        <f>ROUND(I300*H300,2)</f>
        <v>0</v>
      </c>
      <c r="BL300" s="20" t="s">
        <v>151</v>
      </c>
      <c r="BM300" s="226" t="s">
        <v>840</v>
      </c>
    </row>
    <row r="301" s="2" customFormat="1">
      <c r="A301" s="41"/>
      <c r="B301" s="42"/>
      <c r="C301" s="43"/>
      <c r="D301" s="228" t="s">
        <v>153</v>
      </c>
      <c r="E301" s="43"/>
      <c r="F301" s="229" t="s">
        <v>841</v>
      </c>
      <c r="G301" s="43"/>
      <c r="H301" s="43"/>
      <c r="I301" s="230"/>
      <c r="J301" s="43"/>
      <c r="K301" s="43"/>
      <c r="L301" s="47"/>
      <c r="M301" s="231"/>
      <c r="N301" s="232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142</v>
      </c>
    </row>
    <row r="302" s="15" customFormat="1">
      <c r="A302" s="15"/>
      <c r="B302" s="256"/>
      <c r="C302" s="257"/>
      <c r="D302" s="235" t="s">
        <v>155</v>
      </c>
      <c r="E302" s="258" t="s">
        <v>19</v>
      </c>
      <c r="F302" s="259" t="s">
        <v>789</v>
      </c>
      <c r="G302" s="257"/>
      <c r="H302" s="258" t="s">
        <v>19</v>
      </c>
      <c r="I302" s="260"/>
      <c r="J302" s="257"/>
      <c r="K302" s="257"/>
      <c r="L302" s="261"/>
      <c r="M302" s="262"/>
      <c r="N302" s="263"/>
      <c r="O302" s="263"/>
      <c r="P302" s="263"/>
      <c r="Q302" s="263"/>
      <c r="R302" s="263"/>
      <c r="S302" s="263"/>
      <c r="T302" s="264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5" t="s">
        <v>155</v>
      </c>
      <c r="AU302" s="265" t="s">
        <v>142</v>
      </c>
      <c r="AV302" s="15" t="s">
        <v>83</v>
      </c>
      <c r="AW302" s="15" t="s">
        <v>35</v>
      </c>
      <c r="AX302" s="15" t="s">
        <v>75</v>
      </c>
      <c r="AY302" s="265" t="s">
        <v>141</v>
      </c>
    </row>
    <row r="303" s="15" customFormat="1">
      <c r="A303" s="15"/>
      <c r="B303" s="256"/>
      <c r="C303" s="257"/>
      <c r="D303" s="235" t="s">
        <v>155</v>
      </c>
      <c r="E303" s="258" t="s">
        <v>19</v>
      </c>
      <c r="F303" s="259" t="s">
        <v>842</v>
      </c>
      <c r="G303" s="257"/>
      <c r="H303" s="258" t="s">
        <v>19</v>
      </c>
      <c r="I303" s="260"/>
      <c r="J303" s="257"/>
      <c r="K303" s="257"/>
      <c r="L303" s="261"/>
      <c r="M303" s="262"/>
      <c r="N303" s="263"/>
      <c r="O303" s="263"/>
      <c r="P303" s="263"/>
      <c r="Q303" s="263"/>
      <c r="R303" s="263"/>
      <c r="S303" s="263"/>
      <c r="T303" s="264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5" t="s">
        <v>155</v>
      </c>
      <c r="AU303" s="265" t="s">
        <v>142</v>
      </c>
      <c r="AV303" s="15" t="s">
        <v>83</v>
      </c>
      <c r="AW303" s="15" t="s">
        <v>35</v>
      </c>
      <c r="AX303" s="15" t="s">
        <v>75</v>
      </c>
      <c r="AY303" s="265" t="s">
        <v>141</v>
      </c>
    </row>
    <row r="304" s="15" customFormat="1">
      <c r="A304" s="15"/>
      <c r="B304" s="256"/>
      <c r="C304" s="257"/>
      <c r="D304" s="235" t="s">
        <v>155</v>
      </c>
      <c r="E304" s="258" t="s">
        <v>19</v>
      </c>
      <c r="F304" s="259" t="s">
        <v>194</v>
      </c>
      <c r="G304" s="257"/>
      <c r="H304" s="258" t="s">
        <v>19</v>
      </c>
      <c r="I304" s="260"/>
      <c r="J304" s="257"/>
      <c r="K304" s="257"/>
      <c r="L304" s="261"/>
      <c r="M304" s="262"/>
      <c r="N304" s="263"/>
      <c r="O304" s="263"/>
      <c r="P304" s="263"/>
      <c r="Q304" s="263"/>
      <c r="R304" s="263"/>
      <c r="S304" s="263"/>
      <c r="T304" s="264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65" t="s">
        <v>155</v>
      </c>
      <c r="AU304" s="265" t="s">
        <v>142</v>
      </c>
      <c r="AV304" s="15" t="s">
        <v>83</v>
      </c>
      <c r="AW304" s="15" t="s">
        <v>35</v>
      </c>
      <c r="AX304" s="15" t="s">
        <v>75</v>
      </c>
      <c r="AY304" s="265" t="s">
        <v>141</v>
      </c>
    </row>
    <row r="305" s="15" customFormat="1">
      <c r="A305" s="15"/>
      <c r="B305" s="256"/>
      <c r="C305" s="257"/>
      <c r="D305" s="235" t="s">
        <v>155</v>
      </c>
      <c r="E305" s="258" t="s">
        <v>19</v>
      </c>
      <c r="F305" s="259" t="s">
        <v>843</v>
      </c>
      <c r="G305" s="257"/>
      <c r="H305" s="258" t="s">
        <v>19</v>
      </c>
      <c r="I305" s="260"/>
      <c r="J305" s="257"/>
      <c r="K305" s="257"/>
      <c r="L305" s="261"/>
      <c r="M305" s="262"/>
      <c r="N305" s="263"/>
      <c r="O305" s="263"/>
      <c r="P305" s="263"/>
      <c r="Q305" s="263"/>
      <c r="R305" s="263"/>
      <c r="S305" s="263"/>
      <c r="T305" s="264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5" t="s">
        <v>155</v>
      </c>
      <c r="AU305" s="265" t="s">
        <v>142</v>
      </c>
      <c r="AV305" s="15" t="s">
        <v>83</v>
      </c>
      <c r="AW305" s="15" t="s">
        <v>35</v>
      </c>
      <c r="AX305" s="15" t="s">
        <v>75</v>
      </c>
      <c r="AY305" s="265" t="s">
        <v>141</v>
      </c>
    </row>
    <row r="306" s="13" customFormat="1">
      <c r="A306" s="13"/>
      <c r="B306" s="233"/>
      <c r="C306" s="234"/>
      <c r="D306" s="235" t="s">
        <v>155</v>
      </c>
      <c r="E306" s="236" t="s">
        <v>19</v>
      </c>
      <c r="F306" s="237" t="s">
        <v>83</v>
      </c>
      <c r="G306" s="234"/>
      <c r="H306" s="238">
        <v>1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155</v>
      </c>
      <c r="AU306" s="244" t="s">
        <v>142</v>
      </c>
      <c r="AV306" s="13" t="s">
        <v>94</v>
      </c>
      <c r="AW306" s="13" t="s">
        <v>35</v>
      </c>
      <c r="AX306" s="13" t="s">
        <v>75</v>
      </c>
      <c r="AY306" s="244" t="s">
        <v>141</v>
      </c>
    </row>
    <row r="307" s="14" customFormat="1">
      <c r="A307" s="14"/>
      <c r="B307" s="245"/>
      <c r="C307" s="246"/>
      <c r="D307" s="235" t="s">
        <v>155</v>
      </c>
      <c r="E307" s="247" t="s">
        <v>19</v>
      </c>
      <c r="F307" s="248" t="s">
        <v>157</v>
      </c>
      <c r="G307" s="246"/>
      <c r="H307" s="249">
        <v>1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155</v>
      </c>
      <c r="AU307" s="255" t="s">
        <v>142</v>
      </c>
      <c r="AV307" s="14" t="s">
        <v>151</v>
      </c>
      <c r="AW307" s="14" t="s">
        <v>35</v>
      </c>
      <c r="AX307" s="14" t="s">
        <v>83</v>
      </c>
      <c r="AY307" s="255" t="s">
        <v>141</v>
      </c>
    </row>
    <row r="308" s="2" customFormat="1" ht="21.75" customHeight="1">
      <c r="A308" s="41"/>
      <c r="B308" s="42"/>
      <c r="C308" s="215" t="s">
        <v>407</v>
      </c>
      <c r="D308" s="215" t="s">
        <v>146</v>
      </c>
      <c r="E308" s="216" t="s">
        <v>844</v>
      </c>
      <c r="F308" s="217" t="s">
        <v>845</v>
      </c>
      <c r="G308" s="218" t="s">
        <v>387</v>
      </c>
      <c r="H308" s="219">
        <v>4</v>
      </c>
      <c r="I308" s="220"/>
      <c r="J308" s="221">
        <f>ROUND(I308*H308,2)</f>
        <v>0</v>
      </c>
      <c r="K308" s="217" t="s">
        <v>150</v>
      </c>
      <c r="L308" s="47"/>
      <c r="M308" s="222" t="s">
        <v>19</v>
      </c>
      <c r="N308" s="223" t="s">
        <v>47</v>
      </c>
      <c r="O308" s="87"/>
      <c r="P308" s="224">
        <f>O308*H308</f>
        <v>0</v>
      </c>
      <c r="Q308" s="224">
        <v>0.022780000000000002</v>
      </c>
      <c r="R308" s="224">
        <f>Q308*H308</f>
        <v>0.091120000000000007</v>
      </c>
      <c r="S308" s="224">
        <v>0</v>
      </c>
      <c r="T308" s="225">
        <f>S308*H308</f>
        <v>0</v>
      </c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R308" s="226" t="s">
        <v>151</v>
      </c>
      <c r="AT308" s="226" t="s">
        <v>146</v>
      </c>
      <c r="AU308" s="226" t="s">
        <v>142</v>
      </c>
      <c r="AY308" s="20" t="s">
        <v>141</v>
      </c>
      <c r="BE308" s="227">
        <f>IF(N308="základní",J308,0)</f>
        <v>0</v>
      </c>
      <c r="BF308" s="227">
        <f>IF(N308="snížená",J308,0)</f>
        <v>0</v>
      </c>
      <c r="BG308" s="227">
        <f>IF(N308="zákl. přenesená",J308,0)</f>
        <v>0</v>
      </c>
      <c r="BH308" s="227">
        <f>IF(N308="sníž. přenesená",J308,0)</f>
        <v>0</v>
      </c>
      <c r="BI308" s="227">
        <f>IF(N308="nulová",J308,0)</f>
        <v>0</v>
      </c>
      <c r="BJ308" s="20" t="s">
        <v>94</v>
      </c>
      <c r="BK308" s="227">
        <f>ROUND(I308*H308,2)</f>
        <v>0</v>
      </c>
      <c r="BL308" s="20" t="s">
        <v>151</v>
      </c>
      <c r="BM308" s="226" t="s">
        <v>846</v>
      </c>
    </row>
    <row r="309" s="2" customFormat="1">
      <c r="A309" s="41"/>
      <c r="B309" s="42"/>
      <c r="C309" s="43"/>
      <c r="D309" s="228" t="s">
        <v>153</v>
      </c>
      <c r="E309" s="43"/>
      <c r="F309" s="229" t="s">
        <v>847</v>
      </c>
      <c r="G309" s="43"/>
      <c r="H309" s="43"/>
      <c r="I309" s="230"/>
      <c r="J309" s="43"/>
      <c r="K309" s="43"/>
      <c r="L309" s="47"/>
      <c r="M309" s="231"/>
      <c r="N309" s="232"/>
      <c r="O309" s="87"/>
      <c r="P309" s="87"/>
      <c r="Q309" s="87"/>
      <c r="R309" s="87"/>
      <c r="S309" s="87"/>
      <c r="T309" s="88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T309" s="20" t="s">
        <v>153</v>
      </c>
      <c r="AU309" s="20" t="s">
        <v>142</v>
      </c>
    </row>
    <row r="310" s="15" customFormat="1">
      <c r="A310" s="15"/>
      <c r="B310" s="256"/>
      <c r="C310" s="257"/>
      <c r="D310" s="235" t="s">
        <v>155</v>
      </c>
      <c r="E310" s="258" t="s">
        <v>19</v>
      </c>
      <c r="F310" s="259" t="s">
        <v>789</v>
      </c>
      <c r="G310" s="257"/>
      <c r="H310" s="258" t="s">
        <v>19</v>
      </c>
      <c r="I310" s="260"/>
      <c r="J310" s="257"/>
      <c r="K310" s="257"/>
      <c r="L310" s="261"/>
      <c r="M310" s="262"/>
      <c r="N310" s="263"/>
      <c r="O310" s="263"/>
      <c r="P310" s="263"/>
      <c r="Q310" s="263"/>
      <c r="R310" s="263"/>
      <c r="S310" s="263"/>
      <c r="T310" s="264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5" t="s">
        <v>155</v>
      </c>
      <c r="AU310" s="265" t="s">
        <v>142</v>
      </c>
      <c r="AV310" s="15" t="s">
        <v>83</v>
      </c>
      <c r="AW310" s="15" t="s">
        <v>35</v>
      </c>
      <c r="AX310" s="15" t="s">
        <v>75</v>
      </c>
      <c r="AY310" s="265" t="s">
        <v>141</v>
      </c>
    </row>
    <row r="311" s="15" customFormat="1">
      <c r="A311" s="15"/>
      <c r="B311" s="256"/>
      <c r="C311" s="257"/>
      <c r="D311" s="235" t="s">
        <v>155</v>
      </c>
      <c r="E311" s="258" t="s">
        <v>19</v>
      </c>
      <c r="F311" s="259" t="s">
        <v>842</v>
      </c>
      <c r="G311" s="257"/>
      <c r="H311" s="258" t="s">
        <v>19</v>
      </c>
      <c r="I311" s="260"/>
      <c r="J311" s="257"/>
      <c r="K311" s="257"/>
      <c r="L311" s="261"/>
      <c r="M311" s="262"/>
      <c r="N311" s="263"/>
      <c r="O311" s="263"/>
      <c r="P311" s="263"/>
      <c r="Q311" s="263"/>
      <c r="R311" s="263"/>
      <c r="S311" s="263"/>
      <c r="T311" s="264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65" t="s">
        <v>155</v>
      </c>
      <c r="AU311" s="265" t="s">
        <v>142</v>
      </c>
      <c r="AV311" s="15" t="s">
        <v>83</v>
      </c>
      <c r="AW311" s="15" t="s">
        <v>35</v>
      </c>
      <c r="AX311" s="15" t="s">
        <v>75</v>
      </c>
      <c r="AY311" s="265" t="s">
        <v>141</v>
      </c>
    </row>
    <row r="312" s="15" customFormat="1">
      <c r="A312" s="15"/>
      <c r="B312" s="256"/>
      <c r="C312" s="257"/>
      <c r="D312" s="235" t="s">
        <v>155</v>
      </c>
      <c r="E312" s="258" t="s">
        <v>19</v>
      </c>
      <c r="F312" s="259" t="s">
        <v>194</v>
      </c>
      <c r="G312" s="257"/>
      <c r="H312" s="258" t="s">
        <v>19</v>
      </c>
      <c r="I312" s="260"/>
      <c r="J312" s="257"/>
      <c r="K312" s="257"/>
      <c r="L312" s="261"/>
      <c r="M312" s="262"/>
      <c r="N312" s="263"/>
      <c r="O312" s="263"/>
      <c r="P312" s="263"/>
      <c r="Q312" s="263"/>
      <c r="R312" s="263"/>
      <c r="S312" s="263"/>
      <c r="T312" s="26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5" t="s">
        <v>155</v>
      </c>
      <c r="AU312" s="265" t="s">
        <v>142</v>
      </c>
      <c r="AV312" s="15" t="s">
        <v>83</v>
      </c>
      <c r="AW312" s="15" t="s">
        <v>35</v>
      </c>
      <c r="AX312" s="15" t="s">
        <v>75</v>
      </c>
      <c r="AY312" s="265" t="s">
        <v>141</v>
      </c>
    </row>
    <row r="313" s="15" customFormat="1">
      <c r="A313" s="15"/>
      <c r="B313" s="256"/>
      <c r="C313" s="257"/>
      <c r="D313" s="235" t="s">
        <v>155</v>
      </c>
      <c r="E313" s="258" t="s">
        <v>19</v>
      </c>
      <c r="F313" s="259" t="s">
        <v>848</v>
      </c>
      <c r="G313" s="257"/>
      <c r="H313" s="258" t="s">
        <v>19</v>
      </c>
      <c r="I313" s="260"/>
      <c r="J313" s="257"/>
      <c r="K313" s="257"/>
      <c r="L313" s="261"/>
      <c r="M313" s="262"/>
      <c r="N313" s="263"/>
      <c r="O313" s="263"/>
      <c r="P313" s="263"/>
      <c r="Q313" s="263"/>
      <c r="R313" s="263"/>
      <c r="S313" s="263"/>
      <c r="T313" s="264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5" t="s">
        <v>155</v>
      </c>
      <c r="AU313" s="265" t="s">
        <v>142</v>
      </c>
      <c r="AV313" s="15" t="s">
        <v>83</v>
      </c>
      <c r="AW313" s="15" t="s">
        <v>35</v>
      </c>
      <c r="AX313" s="15" t="s">
        <v>75</v>
      </c>
      <c r="AY313" s="265" t="s">
        <v>141</v>
      </c>
    </row>
    <row r="314" s="13" customFormat="1">
      <c r="A314" s="13"/>
      <c r="B314" s="233"/>
      <c r="C314" s="234"/>
      <c r="D314" s="235" t="s">
        <v>155</v>
      </c>
      <c r="E314" s="236" t="s">
        <v>19</v>
      </c>
      <c r="F314" s="237" t="s">
        <v>151</v>
      </c>
      <c r="G314" s="234"/>
      <c r="H314" s="238">
        <v>4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155</v>
      </c>
      <c r="AU314" s="244" t="s">
        <v>142</v>
      </c>
      <c r="AV314" s="13" t="s">
        <v>94</v>
      </c>
      <c r="AW314" s="13" t="s">
        <v>35</v>
      </c>
      <c r="AX314" s="13" t="s">
        <v>75</v>
      </c>
      <c r="AY314" s="244" t="s">
        <v>141</v>
      </c>
    </row>
    <row r="315" s="14" customFormat="1">
      <c r="A315" s="14"/>
      <c r="B315" s="245"/>
      <c r="C315" s="246"/>
      <c r="D315" s="235" t="s">
        <v>155</v>
      </c>
      <c r="E315" s="247" t="s">
        <v>19</v>
      </c>
      <c r="F315" s="248" t="s">
        <v>157</v>
      </c>
      <c r="G315" s="246"/>
      <c r="H315" s="249">
        <v>4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155</v>
      </c>
      <c r="AU315" s="255" t="s">
        <v>142</v>
      </c>
      <c r="AV315" s="14" t="s">
        <v>151</v>
      </c>
      <c r="AW315" s="14" t="s">
        <v>35</v>
      </c>
      <c r="AX315" s="14" t="s">
        <v>83</v>
      </c>
      <c r="AY315" s="255" t="s">
        <v>141</v>
      </c>
    </row>
    <row r="316" s="12" customFormat="1" ht="20.88" customHeight="1">
      <c r="A316" s="12"/>
      <c r="B316" s="199"/>
      <c r="C316" s="200"/>
      <c r="D316" s="201" t="s">
        <v>74</v>
      </c>
      <c r="E316" s="213" t="s">
        <v>849</v>
      </c>
      <c r="F316" s="213" t="s">
        <v>850</v>
      </c>
      <c r="G316" s="200"/>
      <c r="H316" s="200"/>
      <c r="I316" s="203"/>
      <c r="J316" s="214">
        <f>BK316</f>
        <v>0</v>
      </c>
      <c r="K316" s="200"/>
      <c r="L316" s="205"/>
      <c r="M316" s="206"/>
      <c r="N316" s="207"/>
      <c r="O316" s="207"/>
      <c r="P316" s="208">
        <f>SUM(P317:P323)</f>
        <v>0</v>
      </c>
      <c r="Q316" s="207"/>
      <c r="R316" s="208">
        <f>SUM(R317:R323)</f>
        <v>0.82409184000000002</v>
      </c>
      <c r="S316" s="207"/>
      <c r="T316" s="209">
        <f>SUM(T317:T323)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10" t="s">
        <v>83</v>
      </c>
      <c r="AT316" s="211" t="s">
        <v>74</v>
      </c>
      <c r="AU316" s="211" t="s">
        <v>94</v>
      </c>
      <c r="AY316" s="210" t="s">
        <v>141</v>
      </c>
      <c r="BK316" s="212">
        <f>SUM(BK317:BK323)</f>
        <v>0</v>
      </c>
    </row>
    <row r="317" s="2" customFormat="1" ht="24.15" customHeight="1">
      <c r="A317" s="41"/>
      <c r="B317" s="42"/>
      <c r="C317" s="215" t="s">
        <v>414</v>
      </c>
      <c r="D317" s="215" t="s">
        <v>146</v>
      </c>
      <c r="E317" s="216" t="s">
        <v>851</v>
      </c>
      <c r="F317" s="217" t="s">
        <v>852</v>
      </c>
      <c r="G317" s="218" t="s">
        <v>259</v>
      </c>
      <c r="H317" s="219">
        <v>2.6909999999999998</v>
      </c>
      <c r="I317" s="220"/>
      <c r="J317" s="221">
        <f>ROUND(I317*H317,2)</f>
        <v>0</v>
      </c>
      <c r="K317" s="217" t="s">
        <v>150</v>
      </c>
      <c r="L317" s="47"/>
      <c r="M317" s="222" t="s">
        <v>19</v>
      </c>
      <c r="N317" s="223" t="s">
        <v>47</v>
      </c>
      <c r="O317" s="87"/>
      <c r="P317" s="224">
        <f>O317*H317</f>
        <v>0</v>
      </c>
      <c r="Q317" s="224">
        <v>0.30624000000000001</v>
      </c>
      <c r="R317" s="224">
        <f>Q317*H317</f>
        <v>0.82409184000000002</v>
      </c>
      <c r="S317" s="224">
        <v>0</v>
      </c>
      <c r="T317" s="225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26" t="s">
        <v>151</v>
      </c>
      <c r="AT317" s="226" t="s">
        <v>146</v>
      </c>
      <c r="AU317" s="226" t="s">
        <v>142</v>
      </c>
      <c r="AY317" s="20" t="s">
        <v>141</v>
      </c>
      <c r="BE317" s="227">
        <f>IF(N317="základní",J317,0)</f>
        <v>0</v>
      </c>
      <c r="BF317" s="227">
        <f>IF(N317="snížená",J317,0)</f>
        <v>0</v>
      </c>
      <c r="BG317" s="227">
        <f>IF(N317="zákl. přenesená",J317,0)</f>
        <v>0</v>
      </c>
      <c r="BH317" s="227">
        <f>IF(N317="sníž. přenesená",J317,0)</f>
        <v>0</v>
      </c>
      <c r="BI317" s="227">
        <f>IF(N317="nulová",J317,0)</f>
        <v>0</v>
      </c>
      <c r="BJ317" s="20" t="s">
        <v>94</v>
      </c>
      <c r="BK317" s="227">
        <f>ROUND(I317*H317,2)</f>
        <v>0</v>
      </c>
      <c r="BL317" s="20" t="s">
        <v>151</v>
      </c>
      <c r="BM317" s="226" t="s">
        <v>853</v>
      </c>
    </row>
    <row r="318" s="2" customFormat="1">
      <c r="A318" s="41"/>
      <c r="B318" s="42"/>
      <c r="C318" s="43"/>
      <c r="D318" s="228" t="s">
        <v>153</v>
      </c>
      <c r="E318" s="43"/>
      <c r="F318" s="229" t="s">
        <v>854</v>
      </c>
      <c r="G318" s="43"/>
      <c r="H318" s="43"/>
      <c r="I318" s="230"/>
      <c r="J318" s="43"/>
      <c r="K318" s="43"/>
      <c r="L318" s="47"/>
      <c r="M318" s="231"/>
      <c r="N318" s="232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153</v>
      </c>
      <c r="AU318" s="20" t="s">
        <v>142</v>
      </c>
    </row>
    <row r="319" s="15" customFormat="1">
      <c r="A319" s="15"/>
      <c r="B319" s="256"/>
      <c r="C319" s="257"/>
      <c r="D319" s="235" t="s">
        <v>155</v>
      </c>
      <c r="E319" s="258" t="s">
        <v>19</v>
      </c>
      <c r="F319" s="259" t="s">
        <v>855</v>
      </c>
      <c r="G319" s="257"/>
      <c r="H319" s="258" t="s">
        <v>19</v>
      </c>
      <c r="I319" s="260"/>
      <c r="J319" s="257"/>
      <c r="K319" s="257"/>
      <c r="L319" s="261"/>
      <c r="M319" s="262"/>
      <c r="N319" s="263"/>
      <c r="O319" s="263"/>
      <c r="P319" s="263"/>
      <c r="Q319" s="263"/>
      <c r="R319" s="263"/>
      <c r="S319" s="263"/>
      <c r="T319" s="264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5" t="s">
        <v>155</v>
      </c>
      <c r="AU319" s="265" t="s">
        <v>142</v>
      </c>
      <c r="AV319" s="15" t="s">
        <v>83</v>
      </c>
      <c r="AW319" s="15" t="s">
        <v>35</v>
      </c>
      <c r="AX319" s="15" t="s">
        <v>75</v>
      </c>
      <c r="AY319" s="265" t="s">
        <v>141</v>
      </c>
    </row>
    <row r="320" s="15" customFormat="1">
      <c r="A320" s="15"/>
      <c r="B320" s="256"/>
      <c r="C320" s="257"/>
      <c r="D320" s="235" t="s">
        <v>155</v>
      </c>
      <c r="E320" s="258" t="s">
        <v>19</v>
      </c>
      <c r="F320" s="259" t="s">
        <v>734</v>
      </c>
      <c r="G320" s="257"/>
      <c r="H320" s="258" t="s">
        <v>19</v>
      </c>
      <c r="I320" s="260"/>
      <c r="J320" s="257"/>
      <c r="K320" s="257"/>
      <c r="L320" s="261"/>
      <c r="M320" s="262"/>
      <c r="N320" s="263"/>
      <c r="O320" s="263"/>
      <c r="P320" s="263"/>
      <c r="Q320" s="263"/>
      <c r="R320" s="263"/>
      <c r="S320" s="263"/>
      <c r="T320" s="264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5" t="s">
        <v>155</v>
      </c>
      <c r="AU320" s="265" t="s">
        <v>142</v>
      </c>
      <c r="AV320" s="15" t="s">
        <v>83</v>
      </c>
      <c r="AW320" s="15" t="s">
        <v>35</v>
      </c>
      <c r="AX320" s="15" t="s">
        <v>75</v>
      </c>
      <c r="AY320" s="265" t="s">
        <v>141</v>
      </c>
    </row>
    <row r="321" s="15" customFormat="1">
      <c r="A321" s="15"/>
      <c r="B321" s="256"/>
      <c r="C321" s="257"/>
      <c r="D321" s="235" t="s">
        <v>155</v>
      </c>
      <c r="E321" s="258" t="s">
        <v>19</v>
      </c>
      <c r="F321" s="259" t="s">
        <v>856</v>
      </c>
      <c r="G321" s="257"/>
      <c r="H321" s="258" t="s">
        <v>19</v>
      </c>
      <c r="I321" s="260"/>
      <c r="J321" s="257"/>
      <c r="K321" s="257"/>
      <c r="L321" s="261"/>
      <c r="M321" s="262"/>
      <c r="N321" s="263"/>
      <c r="O321" s="263"/>
      <c r="P321" s="263"/>
      <c r="Q321" s="263"/>
      <c r="R321" s="263"/>
      <c r="S321" s="263"/>
      <c r="T321" s="264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T321" s="265" t="s">
        <v>155</v>
      </c>
      <c r="AU321" s="265" t="s">
        <v>142</v>
      </c>
      <c r="AV321" s="15" t="s">
        <v>83</v>
      </c>
      <c r="AW321" s="15" t="s">
        <v>35</v>
      </c>
      <c r="AX321" s="15" t="s">
        <v>75</v>
      </c>
      <c r="AY321" s="265" t="s">
        <v>141</v>
      </c>
    </row>
    <row r="322" s="13" customFormat="1">
      <c r="A322" s="13"/>
      <c r="B322" s="233"/>
      <c r="C322" s="234"/>
      <c r="D322" s="235" t="s">
        <v>155</v>
      </c>
      <c r="E322" s="236" t="s">
        <v>19</v>
      </c>
      <c r="F322" s="237" t="s">
        <v>857</v>
      </c>
      <c r="G322" s="234"/>
      <c r="H322" s="238">
        <v>2.6909999999999998</v>
      </c>
      <c r="I322" s="239"/>
      <c r="J322" s="234"/>
      <c r="K322" s="234"/>
      <c r="L322" s="240"/>
      <c r="M322" s="241"/>
      <c r="N322" s="242"/>
      <c r="O322" s="242"/>
      <c r="P322" s="242"/>
      <c r="Q322" s="242"/>
      <c r="R322" s="242"/>
      <c r="S322" s="242"/>
      <c r="T322" s="24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4" t="s">
        <v>155</v>
      </c>
      <c r="AU322" s="244" t="s">
        <v>142</v>
      </c>
      <c r="AV322" s="13" t="s">
        <v>94</v>
      </c>
      <c r="AW322" s="13" t="s">
        <v>35</v>
      </c>
      <c r="AX322" s="13" t="s">
        <v>75</v>
      </c>
      <c r="AY322" s="244" t="s">
        <v>141</v>
      </c>
    </row>
    <row r="323" s="14" customFormat="1">
      <c r="A323" s="14"/>
      <c r="B323" s="245"/>
      <c r="C323" s="246"/>
      <c r="D323" s="235" t="s">
        <v>155</v>
      </c>
      <c r="E323" s="247" t="s">
        <v>19</v>
      </c>
      <c r="F323" s="248" t="s">
        <v>157</v>
      </c>
      <c r="G323" s="246"/>
      <c r="H323" s="249">
        <v>2.6909999999999998</v>
      </c>
      <c r="I323" s="250"/>
      <c r="J323" s="246"/>
      <c r="K323" s="246"/>
      <c r="L323" s="251"/>
      <c r="M323" s="252"/>
      <c r="N323" s="253"/>
      <c r="O323" s="253"/>
      <c r="P323" s="253"/>
      <c r="Q323" s="253"/>
      <c r="R323" s="253"/>
      <c r="S323" s="253"/>
      <c r="T323" s="25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5" t="s">
        <v>155</v>
      </c>
      <c r="AU323" s="255" t="s">
        <v>142</v>
      </c>
      <c r="AV323" s="14" t="s">
        <v>151</v>
      </c>
      <c r="AW323" s="14" t="s">
        <v>35</v>
      </c>
      <c r="AX323" s="14" t="s">
        <v>83</v>
      </c>
      <c r="AY323" s="255" t="s">
        <v>141</v>
      </c>
    </row>
    <row r="324" s="12" customFormat="1" ht="22.8" customHeight="1">
      <c r="A324" s="12"/>
      <c r="B324" s="199"/>
      <c r="C324" s="200"/>
      <c r="D324" s="201" t="s">
        <v>74</v>
      </c>
      <c r="E324" s="213" t="s">
        <v>151</v>
      </c>
      <c r="F324" s="213" t="s">
        <v>858</v>
      </c>
      <c r="G324" s="200"/>
      <c r="H324" s="200"/>
      <c r="I324" s="203"/>
      <c r="J324" s="214">
        <f>BK324</f>
        <v>0</v>
      </c>
      <c r="K324" s="200"/>
      <c r="L324" s="205"/>
      <c r="M324" s="206"/>
      <c r="N324" s="207"/>
      <c r="O324" s="207"/>
      <c r="P324" s="208">
        <v>0</v>
      </c>
      <c r="Q324" s="207"/>
      <c r="R324" s="208">
        <v>0</v>
      </c>
      <c r="S324" s="207"/>
      <c r="T324" s="209"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10" t="s">
        <v>83</v>
      </c>
      <c r="AT324" s="211" t="s">
        <v>74</v>
      </c>
      <c r="AU324" s="211" t="s">
        <v>83</v>
      </c>
      <c r="AY324" s="210" t="s">
        <v>141</v>
      </c>
      <c r="BK324" s="212">
        <v>0</v>
      </c>
    </row>
    <row r="325" s="12" customFormat="1" ht="22.8" customHeight="1">
      <c r="A325" s="12"/>
      <c r="B325" s="199"/>
      <c r="C325" s="200"/>
      <c r="D325" s="201" t="s">
        <v>74</v>
      </c>
      <c r="E325" s="213" t="s">
        <v>238</v>
      </c>
      <c r="F325" s="213" t="s">
        <v>859</v>
      </c>
      <c r="G325" s="200"/>
      <c r="H325" s="200"/>
      <c r="I325" s="203"/>
      <c r="J325" s="214">
        <f>BK325</f>
        <v>0</v>
      </c>
      <c r="K325" s="200"/>
      <c r="L325" s="205"/>
      <c r="M325" s="206"/>
      <c r="N325" s="207"/>
      <c r="O325" s="207"/>
      <c r="P325" s="208">
        <f>P326+P578+P673+P856</f>
        <v>0</v>
      </c>
      <c r="Q325" s="207"/>
      <c r="R325" s="208">
        <f>R326+R578+R673+R856</f>
        <v>43.344423259999999</v>
      </c>
      <c r="S325" s="207"/>
      <c r="T325" s="209">
        <f>T326+T578+T673+T856</f>
        <v>0.00035369999999999998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0" t="s">
        <v>83</v>
      </c>
      <c r="AT325" s="211" t="s">
        <v>74</v>
      </c>
      <c r="AU325" s="211" t="s">
        <v>83</v>
      </c>
      <c r="AY325" s="210" t="s">
        <v>141</v>
      </c>
      <c r="BK325" s="212">
        <f>BK326+BK578+BK673+BK856</f>
        <v>0</v>
      </c>
    </row>
    <row r="326" s="12" customFormat="1" ht="20.88" customHeight="1">
      <c r="A326" s="12"/>
      <c r="B326" s="199"/>
      <c r="C326" s="200"/>
      <c r="D326" s="201" t="s">
        <v>74</v>
      </c>
      <c r="E326" s="213" t="s">
        <v>860</v>
      </c>
      <c r="F326" s="213" t="s">
        <v>861</v>
      </c>
      <c r="G326" s="200"/>
      <c r="H326" s="200"/>
      <c r="I326" s="203"/>
      <c r="J326" s="214">
        <f>BK326</f>
        <v>0</v>
      </c>
      <c r="K326" s="200"/>
      <c r="L326" s="205"/>
      <c r="M326" s="206"/>
      <c r="N326" s="207"/>
      <c r="O326" s="207"/>
      <c r="P326" s="208">
        <f>SUM(P327:P577)</f>
        <v>0</v>
      </c>
      <c r="Q326" s="207"/>
      <c r="R326" s="208">
        <f>SUM(R327:R577)</f>
        <v>4.9330054199999998</v>
      </c>
      <c r="S326" s="207"/>
      <c r="T326" s="209">
        <f>SUM(T327:T577)</f>
        <v>0.00035369999999999998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0" t="s">
        <v>83</v>
      </c>
      <c r="AT326" s="211" t="s">
        <v>74</v>
      </c>
      <c r="AU326" s="211" t="s">
        <v>94</v>
      </c>
      <c r="AY326" s="210" t="s">
        <v>141</v>
      </c>
      <c r="BK326" s="212">
        <f>SUM(BK327:BK577)</f>
        <v>0</v>
      </c>
    </row>
    <row r="327" s="2" customFormat="1" ht="16.5" customHeight="1">
      <c r="A327" s="41"/>
      <c r="B327" s="42"/>
      <c r="C327" s="215" t="s">
        <v>423</v>
      </c>
      <c r="D327" s="215" t="s">
        <v>146</v>
      </c>
      <c r="E327" s="216" t="s">
        <v>862</v>
      </c>
      <c r="F327" s="217" t="s">
        <v>863</v>
      </c>
      <c r="G327" s="218" t="s">
        <v>259</v>
      </c>
      <c r="H327" s="219">
        <v>69.709000000000003</v>
      </c>
      <c r="I327" s="220"/>
      <c r="J327" s="221">
        <f>ROUND(I327*H327,2)</f>
        <v>0</v>
      </c>
      <c r="K327" s="217" t="s">
        <v>150</v>
      </c>
      <c r="L327" s="47"/>
      <c r="M327" s="222" t="s">
        <v>19</v>
      </c>
      <c r="N327" s="223" t="s">
        <v>47</v>
      </c>
      <c r="O327" s="87"/>
      <c r="P327" s="224">
        <f>O327*H327</f>
        <v>0</v>
      </c>
      <c r="Q327" s="224">
        <v>0.00025999999999999998</v>
      </c>
      <c r="R327" s="224">
        <f>Q327*H327</f>
        <v>0.018124339999999999</v>
      </c>
      <c r="S327" s="224">
        <v>0</v>
      </c>
      <c r="T327" s="225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26" t="s">
        <v>151</v>
      </c>
      <c r="AT327" s="226" t="s">
        <v>146</v>
      </c>
      <c r="AU327" s="226" t="s">
        <v>142</v>
      </c>
      <c r="AY327" s="20" t="s">
        <v>141</v>
      </c>
      <c r="BE327" s="227">
        <f>IF(N327="základní",J327,0)</f>
        <v>0</v>
      </c>
      <c r="BF327" s="227">
        <f>IF(N327="snížená",J327,0)</f>
        <v>0</v>
      </c>
      <c r="BG327" s="227">
        <f>IF(N327="zákl. přenesená",J327,0)</f>
        <v>0</v>
      </c>
      <c r="BH327" s="227">
        <f>IF(N327="sníž. přenesená",J327,0)</f>
        <v>0</v>
      </c>
      <c r="BI327" s="227">
        <f>IF(N327="nulová",J327,0)</f>
        <v>0</v>
      </c>
      <c r="BJ327" s="20" t="s">
        <v>94</v>
      </c>
      <c r="BK327" s="227">
        <f>ROUND(I327*H327,2)</f>
        <v>0</v>
      </c>
      <c r="BL327" s="20" t="s">
        <v>151</v>
      </c>
      <c r="BM327" s="226" t="s">
        <v>864</v>
      </c>
    </row>
    <row r="328" s="2" customFormat="1">
      <c r="A328" s="41"/>
      <c r="B328" s="42"/>
      <c r="C328" s="43"/>
      <c r="D328" s="228" t="s">
        <v>153</v>
      </c>
      <c r="E328" s="43"/>
      <c r="F328" s="229" t="s">
        <v>865</v>
      </c>
      <c r="G328" s="43"/>
      <c r="H328" s="43"/>
      <c r="I328" s="230"/>
      <c r="J328" s="43"/>
      <c r="K328" s="43"/>
      <c r="L328" s="47"/>
      <c r="M328" s="231"/>
      <c r="N328" s="232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153</v>
      </c>
      <c r="AU328" s="20" t="s">
        <v>142</v>
      </c>
    </row>
    <row r="329" s="15" customFormat="1">
      <c r="A329" s="15"/>
      <c r="B329" s="256"/>
      <c r="C329" s="257"/>
      <c r="D329" s="235" t="s">
        <v>155</v>
      </c>
      <c r="E329" s="258" t="s">
        <v>19</v>
      </c>
      <c r="F329" s="259" t="s">
        <v>789</v>
      </c>
      <c r="G329" s="257"/>
      <c r="H329" s="258" t="s">
        <v>19</v>
      </c>
      <c r="I329" s="260"/>
      <c r="J329" s="257"/>
      <c r="K329" s="257"/>
      <c r="L329" s="261"/>
      <c r="M329" s="262"/>
      <c r="N329" s="263"/>
      <c r="O329" s="263"/>
      <c r="P329" s="263"/>
      <c r="Q329" s="263"/>
      <c r="R329" s="263"/>
      <c r="S329" s="263"/>
      <c r="T329" s="264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65" t="s">
        <v>155</v>
      </c>
      <c r="AU329" s="265" t="s">
        <v>142</v>
      </c>
      <c r="AV329" s="15" t="s">
        <v>83</v>
      </c>
      <c r="AW329" s="15" t="s">
        <v>35</v>
      </c>
      <c r="AX329" s="15" t="s">
        <v>75</v>
      </c>
      <c r="AY329" s="265" t="s">
        <v>141</v>
      </c>
    </row>
    <row r="330" s="15" customFormat="1">
      <c r="A330" s="15"/>
      <c r="B330" s="256"/>
      <c r="C330" s="257"/>
      <c r="D330" s="235" t="s">
        <v>155</v>
      </c>
      <c r="E330" s="258" t="s">
        <v>19</v>
      </c>
      <c r="F330" s="259" t="s">
        <v>866</v>
      </c>
      <c r="G330" s="257"/>
      <c r="H330" s="258" t="s">
        <v>19</v>
      </c>
      <c r="I330" s="260"/>
      <c r="J330" s="257"/>
      <c r="K330" s="257"/>
      <c r="L330" s="261"/>
      <c r="M330" s="262"/>
      <c r="N330" s="263"/>
      <c r="O330" s="263"/>
      <c r="P330" s="263"/>
      <c r="Q330" s="263"/>
      <c r="R330" s="263"/>
      <c r="S330" s="263"/>
      <c r="T330" s="264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5" t="s">
        <v>155</v>
      </c>
      <c r="AU330" s="265" t="s">
        <v>142</v>
      </c>
      <c r="AV330" s="15" t="s">
        <v>83</v>
      </c>
      <c r="AW330" s="15" t="s">
        <v>35</v>
      </c>
      <c r="AX330" s="15" t="s">
        <v>75</v>
      </c>
      <c r="AY330" s="265" t="s">
        <v>141</v>
      </c>
    </row>
    <row r="331" s="15" customFormat="1">
      <c r="A331" s="15"/>
      <c r="B331" s="256"/>
      <c r="C331" s="257"/>
      <c r="D331" s="235" t="s">
        <v>155</v>
      </c>
      <c r="E331" s="258" t="s">
        <v>19</v>
      </c>
      <c r="F331" s="259" t="s">
        <v>194</v>
      </c>
      <c r="G331" s="257"/>
      <c r="H331" s="258" t="s">
        <v>19</v>
      </c>
      <c r="I331" s="260"/>
      <c r="J331" s="257"/>
      <c r="K331" s="257"/>
      <c r="L331" s="261"/>
      <c r="M331" s="262"/>
      <c r="N331" s="263"/>
      <c r="O331" s="263"/>
      <c r="P331" s="263"/>
      <c r="Q331" s="263"/>
      <c r="R331" s="263"/>
      <c r="S331" s="263"/>
      <c r="T331" s="26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5" t="s">
        <v>155</v>
      </c>
      <c r="AU331" s="265" t="s">
        <v>142</v>
      </c>
      <c r="AV331" s="15" t="s">
        <v>83</v>
      </c>
      <c r="AW331" s="15" t="s">
        <v>35</v>
      </c>
      <c r="AX331" s="15" t="s">
        <v>75</v>
      </c>
      <c r="AY331" s="265" t="s">
        <v>141</v>
      </c>
    </row>
    <row r="332" s="15" customFormat="1">
      <c r="A332" s="15"/>
      <c r="B332" s="256"/>
      <c r="C332" s="257"/>
      <c r="D332" s="235" t="s">
        <v>155</v>
      </c>
      <c r="E332" s="258" t="s">
        <v>19</v>
      </c>
      <c r="F332" s="259" t="s">
        <v>197</v>
      </c>
      <c r="G332" s="257"/>
      <c r="H332" s="258" t="s">
        <v>19</v>
      </c>
      <c r="I332" s="260"/>
      <c r="J332" s="257"/>
      <c r="K332" s="257"/>
      <c r="L332" s="261"/>
      <c r="M332" s="262"/>
      <c r="N332" s="263"/>
      <c r="O332" s="263"/>
      <c r="P332" s="263"/>
      <c r="Q332" s="263"/>
      <c r="R332" s="263"/>
      <c r="S332" s="263"/>
      <c r="T332" s="264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5" t="s">
        <v>155</v>
      </c>
      <c r="AU332" s="265" t="s">
        <v>142</v>
      </c>
      <c r="AV332" s="15" t="s">
        <v>83</v>
      </c>
      <c r="AW332" s="15" t="s">
        <v>35</v>
      </c>
      <c r="AX332" s="15" t="s">
        <v>75</v>
      </c>
      <c r="AY332" s="265" t="s">
        <v>141</v>
      </c>
    </row>
    <row r="333" s="13" customFormat="1">
      <c r="A333" s="13"/>
      <c r="B333" s="233"/>
      <c r="C333" s="234"/>
      <c r="D333" s="235" t="s">
        <v>155</v>
      </c>
      <c r="E333" s="236" t="s">
        <v>19</v>
      </c>
      <c r="F333" s="237" t="s">
        <v>867</v>
      </c>
      <c r="G333" s="234"/>
      <c r="H333" s="238">
        <v>13.965</v>
      </c>
      <c r="I333" s="239"/>
      <c r="J333" s="234"/>
      <c r="K333" s="234"/>
      <c r="L333" s="240"/>
      <c r="M333" s="241"/>
      <c r="N333" s="242"/>
      <c r="O333" s="242"/>
      <c r="P333" s="242"/>
      <c r="Q333" s="242"/>
      <c r="R333" s="242"/>
      <c r="S333" s="242"/>
      <c r="T333" s="24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4" t="s">
        <v>155</v>
      </c>
      <c r="AU333" s="244" t="s">
        <v>142</v>
      </c>
      <c r="AV333" s="13" t="s">
        <v>94</v>
      </c>
      <c r="AW333" s="13" t="s">
        <v>35</v>
      </c>
      <c r="AX333" s="13" t="s">
        <v>75</v>
      </c>
      <c r="AY333" s="244" t="s">
        <v>141</v>
      </c>
    </row>
    <row r="334" s="13" customFormat="1">
      <c r="A334" s="13"/>
      <c r="B334" s="233"/>
      <c r="C334" s="234"/>
      <c r="D334" s="235" t="s">
        <v>155</v>
      </c>
      <c r="E334" s="236" t="s">
        <v>19</v>
      </c>
      <c r="F334" s="237" t="s">
        <v>868</v>
      </c>
      <c r="G334" s="234"/>
      <c r="H334" s="238">
        <v>-2.0249999999999999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155</v>
      </c>
      <c r="AU334" s="244" t="s">
        <v>142</v>
      </c>
      <c r="AV334" s="13" t="s">
        <v>94</v>
      </c>
      <c r="AW334" s="13" t="s">
        <v>35</v>
      </c>
      <c r="AX334" s="13" t="s">
        <v>75</v>
      </c>
      <c r="AY334" s="244" t="s">
        <v>141</v>
      </c>
    </row>
    <row r="335" s="16" customFormat="1">
      <c r="A335" s="16"/>
      <c r="B335" s="266"/>
      <c r="C335" s="267"/>
      <c r="D335" s="235" t="s">
        <v>155</v>
      </c>
      <c r="E335" s="268" t="s">
        <v>19</v>
      </c>
      <c r="F335" s="269" t="s">
        <v>190</v>
      </c>
      <c r="G335" s="267"/>
      <c r="H335" s="270">
        <v>11.94</v>
      </c>
      <c r="I335" s="271"/>
      <c r="J335" s="267"/>
      <c r="K335" s="267"/>
      <c r="L335" s="272"/>
      <c r="M335" s="273"/>
      <c r="N335" s="274"/>
      <c r="O335" s="274"/>
      <c r="P335" s="274"/>
      <c r="Q335" s="274"/>
      <c r="R335" s="274"/>
      <c r="S335" s="274"/>
      <c r="T335" s="275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6" t="s">
        <v>155</v>
      </c>
      <c r="AU335" s="276" t="s">
        <v>142</v>
      </c>
      <c r="AV335" s="16" t="s">
        <v>142</v>
      </c>
      <c r="AW335" s="16" t="s">
        <v>35</v>
      </c>
      <c r="AX335" s="16" t="s">
        <v>75</v>
      </c>
      <c r="AY335" s="276" t="s">
        <v>141</v>
      </c>
    </row>
    <row r="336" s="15" customFormat="1">
      <c r="A336" s="15"/>
      <c r="B336" s="256"/>
      <c r="C336" s="257"/>
      <c r="D336" s="235" t="s">
        <v>155</v>
      </c>
      <c r="E336" s="258" t="s">
        <v>19</v>
      </c>
      <c r="F336" s="259" t="s">
        <v>869</v>
      </c>
      <c r="G336" s="257"/>
      <c r="H336" s="258" t="s">
        <v>19</v>
      </c>
      <c r="I336" s="260"/>
      <c r="J336" s="257"/>
      <c r="K336" s="257"/>
      <c r="L336" s="261"/>
      <c r="M336" s="262"/>
      <c r="N336" s="263"/>
      <c r="O336" s="263"/>
      <c r="P336" s="263"/>
      <c r="Q336" s="263"/>
      <c r="R336" s="263"/>
      <c r="S336" s="263"/>
      <c r="T336" s="264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65" t="s">
        <v>155</v>
      </c>
      <c r="AU336" s="265" t="s">
        <v>142</v>
      </c>
      <c r="AV336" s="15" t="s">
        <v>83</v>
      </c>
      <c r="AW336" s="15" t="s">
        <v>35</v>
      </c>
      <c r="AX336" s="15" t="s">
        <v>75</v>
      </c>
      <c r="AY336" s="265" t="s">
        <v>141</v>
      </c>
    </row>
    <row r="337" s="13" customFormat="1">
      <c r="A337" s="13"/>
      <c r="B337" s="233"/>
      <c r="C337" s="234"/>
      <c r="D337" s="235" t="s">
        <v>155</v>
      </c>
      <c r="E337" s="236" t="s">
        <v>19</v>
      </c>
      <c r="F337" s="237" t="s">
        <v>870</v>
      </c>
      <c r="G337" s="234"/>
      <c r="H337" s="238">
        <v>14.699999999999999</v>
      </c>
      <c r="I337" s="239"/>
      <c r="J337" s="234"/>
      <c r="K337" s="234"/>
      <c r="L337" s="240"/>
      <c r="M337" s="241"/>
      <c r="N337" s="242"/>
      <c r="O337" s="242"/>
      <c r="P337" s="242"/>
      <c r="Q337" s="242"/>
      <c r="R337" s="242"/>
      <c r="S337" s="242"/>
      <c r="T337" s="24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4" t="s">
        <v>155</v>
      </c>
      <c r="AU337" s="244" t="s">
        <v>142</v>
      </c>
      <c r="AV337" s="13" t="s">
        <v>94</v>
      </c>
      <c r="AW337" s="13" t="s">
        <v>35</v>
      </c>
      <c r="AX337" s="13" t="s">
        <v>75</v>
      </c>
      <c r="AY337" s="244" t="s">
        <v>141</v>
      </c>
    </row>
    <row r="338" s="13" customFormat="1">
      <c r="A338" s="13"/>
      <c r="B338" s="233"/>
      <c r="C338" s="234"/>
      <c r="D338" s="235" t="s">
        <v>155</v>
      </c>
      <c r="E338" s="236" t="s">
        <v>19</v>
      </c>
      <c r="F338" s="237" t="s">
        <v>871</v>
      </c>
      <c r="G338" s="234"/>
      <c r="H338" s="238">
        <v>-1.8</v>
      </c>
      <c r="I338" s="239"/>
      <c r="J338" s="234"/>
      <c r="K338" s="234"/>
      <c r="L338" s="240"/>
      <c r="M338" s="241"/>
      <c r="N338" s="242"/>
      <c r="O338" s="242"/>
      <c r="P338" s="242"/>
      <c r="Q338" s="242"/>
      <c r="R338" s="242"/>
      <c r="S338" s="242"/>
      <c r="T338" s="24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4" t="s">
        <v>155</v>
      </c>
      <c r="AU338" s="244" t="s">
        <v>142</v>
      </c>
      <c r="AV338" s="13" t="s">
        <v>94</v>
      </c>
      <c r="AW338" s="13" t="s">
        <v>35</v>
      </c>
      <c r="AX338" s="13" t="s">
        <v>75</v>
      </c>
      <c r="AY338" s="244" t="s">
        <v>141</v>
      </c>
    </row>
    <row r="339" s="16" customFormat="1">
      <c r="A339" s="16"/>
      <c r="B339" s="266"/>
      <c r="C339" s="267"/>
      <c r="D339" s="235" t="s">
        <v>155</v>
      </c>
      <c r="E339" s="268" t="s">
        <v>19</v>
      </c>
      <c r="F339" s="269" t="s">
        <v>190</v>
      </c>
      <c r="G339" s="267"/>
      <c r="H339" s="270">
        <v>12.9</v>
      </c>
      <c r="I339" s="271"/>
      <c r="J339" s="267"/>
      <c r="K339" s="267"/>
      <c r="L339" s="272"/>
      <c r="M339" s="273"/>
      <c r="N339" s="274"/>
      <c r="O339" s="274"/>
      <c r="P339" s="274"/>
      <c r="Q339" s="274"/>
      <c r="R339" s="274"/>
      <c r="S339" s="274"/>
      <c r="T339" s="275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76" t="s">
        <v>155</v>
      </c>
      <c r="AU339" s="276" t="s">
        <v>142</v>
      </c>
      <c r="AV339" s="16" t="s">
        <v>142</v>
      </c>
      <c r="AW339" s="16" t="s">
        <v>35</v>
      </c>
      <c r="AX339" s="16" t="s">
        <v>75</v>
      </c>
      <c r="AY339" s="276" t="s">
        <v>141</v>
      </c>
    </row>
    <row r="340" s="15" customFormat="1">
      <c r="A340" s="15"/>
      <c r="B340" s="256"/>
      <c r="C340" s="257"/>
      <c r="D340" s="235" t="s">
        <v>155</v>
      </c>
      <c r="E340" s="258" t="s">
        <v>19</v>
      </c>
      <c r="F340" s="259" t="s">
        <v>872</v>
      </c>
      <c r="G340" s="257"/>
      <c r="H340" s="258" t="s">
        <v>19</v>
      </c>
      <c r="I340" s="260"/>
      <c r="J340" s="257"/>
      <c r="K340" s="257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155</v>
      </c>
      <c r="AU340" s="265" t="s">
        <v>142</v>
      </c>
      <c r="AV340" s="15" t="s">
        <v>83</v>
      </c>
      <c r="AW340" s="15" t="s">
        <v>35</v>
      </c>
      <c r="AX340" s="15" t="s">
        <v>75</v>
      </c>
      <c r="AY340" s="265" t="s">
        <v>141</v>
      </c>
    </row>
    <row r="341" s="13" customFormat="1">
      <c r="A341" s="13"/>
      <c r="B341" s="233"/>
      <c r="C341" s="234"/>
      <c r="D341" s="235" t="s">
        <v>155</v>
      </c>
      <c r="E341" s="236" t="s">
        <v>19</v>
      </c>
      <c r="F341" s="237" t="s">
        <v>870</v>
      </c>
      <c r="G341" s="234"/>
      <c r="H341" s="238">
        <v>14.699999999999999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155</v>
      </c>
      <c r="AU341" s="244" t="s">
        <v>142</v>
      </c>
      <c r="AV341" s="13" t="s">
        <v>94</v>
      </c>
      <c r="AW341" s="13" t="s">
        <v>35</v>
      </c>
      <c r="AX341" s="13" t="s">
        <v>75</v>
      </c>
      <c r="AY341" s="244" t="s">
        <v>141</v>
      </c>
    </row>
    <row r="342" s="13" customFormat="1">
      <c r="A342" s="13"/>
      <c r="B342" s="233"/>
      <c r="C342" s="234"/>
      <c r="D342" s="235" t="s">
        <v>155</v>
      </c>
      <c r="E342" s="236" t="s">
        <v>19</v>
      </c>
      <c r="F342" s="237" t="s">
        <v>871</v>
      </c>
      <c r="G342" s="234"/>
      <c r="H342" s="238">
        <v>-1.8</v>
      </c>
      <c r="I342" s="239"/>
      <c r="J342" s="234"/>
      <c r="K342" s="234"/>
      <c r="L342" s="240"/>
      <c r="M342" s="241"/>
      <c r="N342" s="242"/>
      <c r="O342" s="242"/>
      <c r="P342" s="242"/>
      <c r="Q342" s="242"/>
      <c r="R342" s="242"/>
      <c r="S342" s="242"/>
      <c r="T342" s="24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4" t="s">
        <v>155</v>
      </c>
      <c r="AU342" s="244" t="s">
        <v>142</v>
      </c>
      <c r="AV342" s="13" t="s">
        <v>94</v>
      </c>
      <c r="AW342" s="13" t="s">
        <v>35</v>
      </c>
      <c r="AX342" s="13" t="s">
        <v>75</v>
      </c>
      <c r="AY342" s="244" t="s">
        <v>141</v>
      </c>
    </row>
    <row r="343" s="16" customFormat="1">
      <c r="A343" s="16"/>
      <c r="B343" s="266"/>
      <c r="C343" s="267"/>
      <c r="D343" s="235" t="s">
        <v>155</v>
      </c>
      <c r="E343" s="268" t="s">
        <v>19</v>
      </c>
      <c r="F343" s="269" t="s">
        <v>190</v>
      </c>
      <c r="G343" s="267"/>
      <c r="H343" s="270">
        <v>12.9</v>
      </c>
      <c r="I343" s="271"/>
      <c r="J343" s="267"/>
      <c r="K343" s="267"/>
      <c r="L343" s="272"/>
      <c r="M343" s="273"/>
      <c r="N343" s="274"/>
      <c r="O343" s="274"/>
      <c r="P343" s="274"/>
      <c r="Q343" s="274"/>
      <c r="R343" s="274"/>
      <c r="S343" s="274"/>
      <c r="T343" s="275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T343" s="276" t="s">
        <v>155</v>
      </c>
      <c r="AU343" s="276" t="s">
        <v>142</v>
      </c>
      <c r="AV343" s="16" t="s">
        <v>142</v>
      </c>
      <c r="AW343" s="16" t="s">
        <v>35</v>
      </c>
      <c r="AX343" s="16" t="s">
        <v>75</v>
      </c>
      <c r="AY343" s="276" t="s">
        <v>141</v>
      </c>
    </row>
    <row r="344" s="15" customFormat="1">
      <c r="A344" s="15"/>
      <c r="B344" s="256"/>
      <c r="C344" s="257"/>
      <c r="D344" s="235" t="s">
        <v>155</v>
      </c>
      <c r="E344" s="258" t="s">
        <v>19</v>
      </c>
      <c r="F344" s="259" t="s">
        <v>873</v>
      </c>
      <c r="G344" s="257"/>
      <c r="H344" s="258" t="s">
        <v>19</v>
      </c>
      <c r="I344" s="260"/>
      <c r="J344" s="257"/>
      <c r="K344" s="257"/>
      <c r="L344" s="261"/>
      <c r="M344" s="262"/>
      <c r="N344" s="263"/>
      <c r="O344" s="263"/>
      <c r="P344" s="263"/>
      <c r="Q344" s="263"/>
      <c r="R344" s="263"/>
      <c r="S344" s="263"/>
      <c r="T344" s="264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65" t="s">
        <v>155</v>
      </c>
      <c r="AU344" s="265" t="s">
        <v>142</v>
      </c>
      <c r="AV344" s="15" t="s">
        <v>83</v>
      </c>
      <c r="AW344" s="15" t="s">
        <v>35</v>
      </c>
      <c r="AX344" s="15" t="s">
        <v>75</v>
      </c>
      <c r="AY344" s="265" t="s">
        <v>141</v>
      </c>
    </row>
    <row r="345" s="13" customFormat="1">
      <c r="A345" s="13"/>
      <c r="B345" s="233"/>
      <c r="C345" s="234"/>
      <c r="D345" s="235" t="s">
        <v>155</v>
      </c>
      <c r="E345" s="236" t="s">
        <v>19</v>
      </c>
      <c r="F345" s="237" t="s">
        <v>874</v>
      </c>
      <c r="G345" s="234"/>
      <c r="H345" s="238">
        <v>18.190999999999999</v>
      </c>
      <c r="I345" s="239"/>
      <c r="J345" s="234"/>
      <c r="K345" s="234"/>
      <c r="L345" s="240"/>
      <c r="M345" s="241"/>
      <c r="N345" s="242"/>
      <c r="O345" s="242"/>
      <c r="P345" s="242"/>
      <c r="Q345" s="242"/>
      <c r="R345" s="242"/>
      <c r="S345" s="242"/>
      <c r="T345" s="24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4" t="s">
        <v>155</v>
      </c>
      <c r="AU345" s="244" t="s">
        <v>142</v>
      </c>
      <c r="AV345" s="13" t="s">
        <v>94</v>
      </c>
      <c r="AW345" s="13" t="s">
        <v>35</v>
      </c>
      <c r="AX345" s="13" t="s">
        <v>75</v>
      </c>
      <c r="AY345" s="244" t="s">
        <v>141</v>
      </c>
    </row>
    <row r="346" s="13" customFormat="1">
      <c r="A346" s="13"/>
      <c r="B346" s="233"/>
      <c r="C346" s="234"/>
      <c r="D346" s="235" t="s">
        <v>155</v>
      </c>
      <c r="E346" s="236" t="s">
        <v>19</v>
      </c>
      <c r="F346" s="237" t="s">
        <v>868</v>
      </c>
      <c r="G346" s="234"/>
      <c r="H346" s="238">
        <v>-2.0249999999999999</v>
      </c>
      <c r="I346" s="239"/>
      <c r="J346" s="234"/>
      <c r="K346" s="234"/>
      <c r="L346" s="240"/>
      <c r="M346" s="241"/>
      <c r="N346" s="242"/>
      <c r="O346" s="242"/>
      <c r="P346" s="242"/>
      <c r="Q346" s="242"/>
      <c r="R346" s="242"/>
      <c r="S346" s="242"/>
      <c r="T346" s="24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4" t="s">
        <v>155</v>
      </c>
      <c r="AU346" s="244" t="s">
        <v>142</v>
      </c>
      <c r="AV346" s="13" t="s">
        <v>94</v>
      </c>
      <c r="AW346" s="13" t="s">
        <v>35</v>
      </c>
      <c r="AX346" s="13" t="s">
        <v>75</v>
      </c>
      <c r="AY346" s="244" t="s">
        <v>141</v>
      </c>
    </row>
    <row r="347" s="13" customFormat="1">
      <c r="A347" s="13"/>
      <c r="B347" s="233"/>
      <c r="C347" s="234"/>
      <c r="D347" s="235" t="s">
        <v>155</v>
      </c>
      <c r="E347" s="236" t="s">
        <v>19</v>
      </c>
      <c r="F347" s="237" t="s">
        <v>875</v>
      </c>
      <c r="G347" s="234"/>
      <c r="H347" s="238">
        <v>-5.4000000000000004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155</v>
      </c>
      <c r="AU347" s="244" t="s">
        <v>142</v>
      </c>
      <c r="AV347" s="13" t="s">
        <v>94</v>
      </c>
      <c r="AW347" s="13" t="s">
        <v>35</v>
      </c>
      <c r="AX347" s="13" t="s">
        <v>75</v>
      </c>
      <c r="AY347" s="244" t="s">
        <v>141</v>
      </c>
    </row>
    <row r="348" s="16" customFormat="1">
      <c r="A348" s="16"/>
      <c r="B348" s="266"/>
      <c r="C348" s="267"/>
      <c r="D348" s="235" t="s">
        <v>155</v>
      </c>
      <c r="E348" s="268" t="s">
        <v>19</v>
      </c>
      <c r="F348" s="269" t="s">
        <v>190</v>
      </c>
      <c r="G348" s="267"/>
      <c r="H348" s="270">
        <v>10.766</v>
      </c>
      <c r="I348" s="271"/>
      <c r="J348" s="267"/>
      <c r="K348" s="267"/>
      <c r="L348" s="272"/>
      <c r="M348" s="273"/>
      <c r="N348" s="274"/>
      <c r="O348" s="274"/>
      <c r="P348" s="274"/>
      <c r="Q348" s="274"/>
      <c r="R348" s="274"/>
      <c r="S348" s="274"/>
      <c r="T348" s="275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276" t="s">
        <v>155</v>
      </c>
      <c r="AU348" s="276" t="s">
        <v>142</v>
      </c>
      <c r="AV348" s="16" t="s">
        <v>142</v>
      </c>
      <c r="AW348" s="16" t="s">
        <v>35</v>
      </c>
      <c r="AX348" s="16" t="s">
        <v>75</v>
      </c>
      <c r="AY348" s="276" t="s">
        <v>141</v>
      </c>
    </row>
    <row r="349" s="15" customFormat="1">
      <c r="A349" s="15"/>
      <c r="B349" s="256"/>
      <c r="C349" s="257"/>
      <c r="D349" s="235" t="s">
        <v>155</v>
      </c>
      <c r="E349" s="258" t="s">
        <v>19</v>
      </c>
      <c r="F349" s="259" t="s">
        <v>876</v>
      </c>
      <c r="G349" s="257"/>
      <c r="H349" s="258" t="s">
        <v>19</v>
      </c>
      <c r="I349" s="260"/>
      <c r="J349" s="257"/>
      <c r="K349" s="257"/>
      <c r="L349" s="261"/>
      <c r="M349" s="262"/>
      <c r="N349" s="263"/>
      <c r="O349" s="263"/>
      <c r="P349" s="263"/>
      <c r="Q349" s="263"/>
      <c r="R349" s="263"/>
      <c r="S349" s="263"/>
      <c r="T349" s="264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5" t="s">
        <v>155</v>
      </c>
      <c r="AU349" s="265" t="s">
        <v>142</v>
      </c>
      <c r="AV349" s="15" t="s">
        <v>83</v>
      </c>
      <c r="AW349" s="15" t="s">
        <v>35</v>
      </c>
      <c r="AX349" s="15" t="s">
        <v>75</v>
      </c>
      <c r="AY349" s="265" t="s">
        <v>141</v>
      </c>
    </row>
    <row r="350" s="13" customFormat="1">
      <c r="A350" s="13"/>
      <c r="B350" s="233"/>
      <c r="C350" s="234"/>
      <c r="D350" s="235" t="s">
        <v>155</v>
      </c>
      <c r="E350" s="236" t="s">
        <v>19</v>
      </c>
      <c r="F350" s="237" t="s">
        <v>877</v>
      </c>
      <c r="G350" s="234"/>
      <c r="H350" s="238">
        <v>10.289999999999999</v>
      </c>
      <c r="I350" s="239"/>
      <c r="J350" s="234"/>
      <c r="K350" s="234"/>
      <c r="L350" s="240"/>
      <c r="M350" s="241"/>
      <c r="N350" s="242"/>
      <c r="O350" s="242"/>
      <c r="P350" s="242"/>
      <c r="Q350" s="242"/>
      <c r="R350" s="242"/>
      <c r="S350" s="242"/>
      <c r="T350" s="24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4" t="s">
        <v>155</v>
      </c>
      <c r="AU350" s="244" t="s">
        <v>142</v>
      </c>
      <c r="AV350" s="13" t="s">
        <v>94</v>
      </c>
      <c r="AW350" s="13" t="s">
        <v>35</v>
      </c>
      <c r="AX350" s="13" t="s">
        <v>75</v>
      </c>
      <c r="AY350" s="244" t="s">
        <v>141</v>
      </c>
    </row>
    <row r="351" s="13" customFormat="1">
      <c r="A351" s="13"/>
      <c r="B351" s="233"/>
      <c r="C351" s="234"/>
      <c r="D351" s="235" t="s">
        <v>155</v>
      </c>
      <c r="E351" s="236" t="s">
        <v>19</v>
      </c>
      <c r="F351" s="237" t="s">
        <v>871</v>
      </c>
      <c r="G351" s="234"/>
      <c r="H351" s="238">
        <v>-1.8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155</v>
      </c>
      <c r="AU351" s="244" t="s">
        <v>142</v>
      </c>
      <c r="AV351" s="13" t="s">
        <v>94</v>
      </c>
      <c r="AW351" s="13" t="s">
        <v>35</v>
      </c>
      <c r="AX351" s="13" t="s">
        <v>75</v>
      </c>
      <c r="AY351" s="244" t="s">
        <v>141</v>
      </c>
    </row>
    <row r="352" s="16" customFormat="1">
      <c r="A352" s="16"/>
      <c r="B352" s="266"/>
      <c r="C352" s="267"/>
      <c r="D352" s="235" t="s">
        <v>155</v>
      </c>
      <c r="E352" s="268" t="s">
        <v>19</v>
      </c>
      <c r="F352" s="269" t="s">
        <v>190</v>
      </c>
      <c r="G352" s="267"/>
      <c r="H352" s="270">
        <v>8.4900000000000002</v>
      </c>
      <c r="I352" s="271"/>
      <c r="J352" s="267"/>
      <c r="K352" s="267"/>
      <c r="L352" s="272"/>
      <c r="M352" s="273"/>
      <c r="N352" s="274"/>
      <c r="O352" s="274"/>
      <c r="P352" s="274"/>
      <c r="Q352" s="274"/>
      <c r="R352" s="274"/>
      <c r="S352" s="274"/>
      <c r="T352" s="275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6" t="s">
        <v>155</v>
      </c>
      <c r="AU352" s="276" t="s">
        <v>142</v>
      </c>
      <c r="AV352" s="16" t="s">
        <v>142</v>
      </c>
      <c r="AW352" s="16" t="s">
        <v>35</v>
      </c>
      <c r="AX352" s="16" t="s">
        <v>75</v>
      </c>
      <c r="AY352" s="276" t="s">
        <v>141</v>
      </c>
    </row>
    <row r="353" s="14" customFormat="1">
      <c r="A353" s="14"/>
      <c r="B353" s="245"/>
      <c r="C353" s="246"/>
      <c r="D353" s="235" t="s">
        <v>155</v>
      </c>
      <c r="E353" s="247" t="s">
        <v>19</v>
      </c>
      <c r="F353" s="248" t="s">
        <v>157</v>
      </c>
      <c r="G353" s="246"/>
      <c r="H353" s="249">
        <v>56.996000000000002</v>
      </c>
      <c r="I353" s="250"/>
      <c r="J353" s="246"/>
      <c r="K353" s="246"/>
      <c r="L353" s="251"/>
      <c r="M353" s="252"/>
      <c r="N353" s="253"/>
      <c r="O353" s="253"/>
      <c r="P353" s="253"/>
      <c r="Q353" s="253"/>
      <c r="R353" s="253"/>
      <c r="S353" s="253"/>
      <c r="T353" s="25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5" t="s">
        <v>155</v>
      </c>
      <c r="AU353" s="255" t="s">
        <v>142</v>
      </c>
      <c r="AV353" s="14" t="s">
        <v>151</v>
      </c>
      <c r="AW353" s="14" t="s">
        <v>35</v>
      </c>
      <c r="AX353" s="14" t="s">
        <v>75</v>
      </c>
      <c r="AY353" s="255" t="s">
        <v>141</v>
      </c>
    </row>
    <row r="354" s="15" customFormat="1">
      <c r="A354" s="15"/>
      <c r="B354" s="256"/>
      <c r="C354" s="257"/>
      <c r="D354" s="235" t="s">
        <v>155</v>
      </c>
      <c r="E354" s="258" t="s">
        <v>19</v>
      </c>
      <c r="F354" s="259" t="s">
        <v>201</v>
      </c>
      <c r="G354" s="257"/>
      <c r="H354" s="258" t="s">
        <v>19</v>
      </c>
      <c r="I354" s="260"/>
      <c r="J354" s="257"/>
      <c r="K354" s="257"/>
      <c r="L354" s="261"/>
      <c r="M354" s="262"/>
      <c r="N354" s="263"/>
      <c r="O354" s="263"/>
      <c r="P354" s="263"/>
      <c r="Q354" s="263"/>
      <c r="R354" s="263"/>
      <c r="S354" s="263"/>
      <c r="T354" s="26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5" t="s">
        <v>155</v>
      </c>
      <c r="AU354" s="265" t="s">
        <v>142</v>
      </c>
      <c r="AV354" s="15" t="s">
        <v>83</v>
      </c>
      <c r="AW354" s="15" t="s">
        <v>35</v>
      </c>
      <c r="AX354" s="15" t="s">
        <v>75</v>
      </c>
      <c r="AY354" s="265" t="s">
        <v>141</v>
      </c>
    </row>
    <row r="355" s="15" customFormat="1">
      <c r="A355" s="15"/>
      <c r="B355" s="256"/>
      <c r="C355" s="257"/>
      <c r="D355" s="235" t="s">
        <v>155</v>
      </c>
      <c r="E355" s="258" t="s">
        <v>19</v>
      </c>
      <c r="F355" s="259" t="s">
        <v>878</v>
      </c>
      <c r="G355" s="257"/>
      <c r="H355" s="258" t="s">
        <v>19</v>
      </c>
      <c r="I355" s="260"/>
      <c r="J355" s="257"/>
      <c r="K355" s="257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155</v>
      </c>
      <c r="AU355" s="265" t="s">
        <v>142</v>
      </c>
      <c r="AV355" s="15" t="s">
        <v>83</v>
      </c>
      <c r="AW355" s="15" t="s">
        <v>35</v>
      </c>
      <c r="AX355" s="15" t="s">
        <v>75</v>
      </c>
      <c r="AY355" s="265" t="s">
        <v>141</v>
      </c>
    </row>
    <row r="356" s="13" customFormat="1">
      <c r="A356" s="13"/>
      <c r="B356" s="233"/>
      <c r="C356" s="234"/>
      <c r="D356" s="235" t="s">
        <v>155</v>
      </c>
      <c r="E356" s="236" t="s">
        <v>19</v>
      </c>
      <c r="F356" s="237" t="s">
        <v>879</v>
      </c>
      <c r="G356" s="234"/>
      <c r="H356" s="238">
        <v>1.917</v>
      </c>
      <c r="I356" s="239"/>
      <c r="J356" s="234"/>
      <c r="K356" s="234"/>
      <c r="L356" s="240"/>
      <c r="M356" s="241"/>
      <c r="N356" s="242"/>
      <c r="O356" s="242"/>
      <c r="P356" s="242"/>
      <c r="Q356" s="242"/>
      <c r="R356" s="242"/>
      <c r="S356" s="242"/>
      <c r="T356" s="24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4" t="s">
        <v>155</v>
      </c>
      <c r="AU356" s="244" t="s">
        <v>142</v>
      </c>
      <c r="AV356" s="13" t="s">
        <v>94</v>
      </c>
      <c r="AW356" s="13" t="s">
        <v>35</v>
      </c>
      <c r="AX356" s="13" t="s">
        <v>75</v>
      </c>
      <c r="AY356" s="244" t="s">
        <v>141</v>
      </c>
    </row>
    <row r="357" s="13" customFormat="1">
      <c r="A357" s="13"/>
      <c r="B357" s="233"/>
      <c r="C357" s="234"/>
      <c r="D357" s="235" t="s">
        <v>155</v>
      </c>
      <c r="E357" s="236" t="s">
        <v>19</v>
      </c>
      <c r="F357" s="237" t="s">
        <v>880</v>
      </c>
      <c r="G357" s="234"/>
      <c r="H357" s="238">
        <v>9.6890000000000001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155</v>
      </c>
      <c r="AU357" s="244" t="s">
        <v>142</v>
      </c>
      <c r="AV357" s="13" t="s">
        <v>94</v>
      </c>
      <c r="AW357" s="13" t="s">
        <v>35</v>
      </c>
      <c r="AX357" s="13" t="s">
        <v>75</v>
      </c>
      <c r="AY357" s="244" t="s">
        <v>141</v>
      </c>
    </row>
    <row r="358" s="13" customFormat="1">
      <c r="A358" s="13"/>
      <c r="B358" s="233"/>
      <c r="C358" s="234"/>
      <c r="D358" s="235" t="s">
        <v>155</v>
      </c>
      <c r="E358" s="236" t="s">
        <v>19</v>
      </c>
      <c r="F358" s="237" t="s">
        <v>881</v>
      </c>
      <c r="G358" s="234"/>
      <c r="H358" s="238">
        <v>-2.1299999999999999</v>
      </c>
      <c r="I358" s="239"/>
      <c r="J358" s="234"/>
      <c r="K358" s="234"/>
      <c r="L358" s="240"/>
      <c r="M358" s="241"/>
      <c r="N358" s="242"/>
      <c r="O358" s="242"/>
      <c r="P358" s="242"/>
      <c r="Q358" s="242"/>
      <c r="R358" s="242"/>
      <c r="S358" s="242"/>
      <c r="T358" s="24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4" t="s">
        <v>155</v>
      </c>
      <c r="AU358" s="244" t="s">
        <v>142</v>
      </c>
      <c r="AV358" s="13" t="s">
        <v>94</v>
      </c>
      <c r="AW358" s="13" t="s">
        <v>35</v>
      </c>
      <c r="AX358" s="13" t="s">
        <v>75</v>
      </c>
      <c r="AY358" s="244" t="s">
        <v>141</v>
      </c>
    </row>
    <row r="359" s="16" customFormat="1">
      <c r="A359" s="16"/>
      <c r="B359" s="266"/>
      <c r="C359" s="267"/>
      <c r="D359" s="235" t="s">
        <v>155</v>
      </c>
      <c r="E359" s="268" t="s">
        <v>19</v>
      </c>
      <c r="F359" s="269" t="s">
        <v>190</v>
      </c>
      <c r="G359" s="267"/>
      <c r="H359" s="270">
        <v>9.4760000000000009</v>
      </c>
      <c r="I359" s="271"/>
      <c r="J359" s="267"/>
      <c r="K359" s="267"/>
      <c r="L359" s="272"/>
      <c r="M359" s="273"/>
      <c r="N359" s="274"/>
      <c r="O359" s="274"/>
      <c r="P359" s="274"/>
      <c r="Q359" s="274"/>
      <c r="R359" s="274"/>
      <c r="S359" s="274"/>
      <c r="T359" s="275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T359" s="276" t="s">
        <v>155</v>
      </c>
      <c r="AU359" s="276" t="s">
        <v>142</v>
      </c>
      <c r="AV359" s="16" t="s">
        <v>142</v>
      </c>
      <c r="AW359" s="16" t="s">
        <v>35</v>
      </c>
      <c r="AX359" s="16" t="s">
        <v>75</v>
      </c>
      <c r="AY359" s="276" t="s">
        <v>141</v>
      </c>
    </row>
    <row r="360" s="15" customFormat="1">
      <c r="A360" s="15"/>
      <c r="B360" s="256"/>
      <c r="C360" s="257"/>
      <c r="D360" s="235" t="s">
        <v>155</v>
      </c>
      <c r="E360" s="258" t="s">
        <v>19</v>
      </c>
      <c r="F360" s="259" t="s">
        <v>882</v>
      </c>
      <c r="G360" s="257"/>
      <c r="H360" s="258" t="s">
        <v>19</v>
      </c>
      <c r="I360" s="260"/>
      <c r="J360" s="257"/>
      <c r="K360" s="257"/>
      <c r="L360" s="261"/>
      <c r="M360" s="262"/>
      <c r="N360" s="263"/>
      <c r="O360" s="263"/>
      <c r="P360" s="263"/>
      <c r="Q360" s="263"/>
      <c r="R360" s="263"/>
      <c r="S360" s="263"/>
      <c r="T360" s="264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65" t="s">
        <v>155</v>
      </c>
      <c r="AU360" s="265" t="s">
        <v>142</v>
      </c>
      <c r="AV360" s="15" t="s">
        <v>83</v>
      </c>
      <c r="AW360" s="15" t="s">
        <v>35</v>
      </c>
      <c r="AX360" s="15" t="s">
        <v>75</v>
      </c>
      <c r="AY360" s="265" t="s">
        <v>141</v>
      </c>
    </row>
    <row r="361" s="13" customFormat="1">
      <c r="A361" s="13"/>
      <c r="B361" s="233"/>
      <c r="C361" s="234"/>
      <c r="D361" s="235" t="s">
        <v>155</v>
      </c>
      <c r="E361" s="236" t="s">
        <v>19</v>
      </c>
      <c r="F361" s="237" t="s">
        <v>879</v>
      </c>
      <c r="G361" s="234"/>
      <c r="H361" s="238">
        <v>1.917</v>
      </c>
      <c r="I361" s="239"/>
      <c r="J361" s="234"/>
      <c r="K361" s="234"/>
      <c r="L361" s="240"/>
      <c r="M361" s="241"/>
      <c r="N361" s="242"/>
      <c r="O361" s="242"/>
      <c r="P361" s="242"/>
      <c r="Q361" s="242"/>
      <c r="R361" s="242"/>
      <c r="S361" s="242"/>
      <c r="T361" s="24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4" t="s">
        <v>155</v>
      </c>
      <c r="AU361" s="244" t="s">
        <v>142</v>
      </c>
      <c r="AV361" s="13" t="s">
        <v>94</v>
      </c>
      <c r="AW361" s="13" t="s">
        <v>35</v>
      </c>
      <c r="AX361" s="13" t="s">
        <v>75</v>
      </c>
      <c r="AY361" s="244" t="s">
        <v>141</v>
      </c>
    </row>
    <row r="362" s="13" customFormat="1">
      <c r="A362" s="13"/>
      <c r="B362" s="233"/>
      <c r="C362" s="234"/>
      <c r="D362" s="235" t="s">
        <v>155</v>
      </c>
      <c r="E362" s="236" t="s">
        <v>19</v>
      </c>
      <c r="F362" s="237" t="s">
        <v>883</v>
      </c>
      <c r="G362" s="234"/>
      <c r="H362" s="238">
        <v>1.3200000000000001</v>
      </c>
      <c r="I362" s="239"/>
      <c r="J362" s="234"/>
      <c r="K362" s="234"/>
      <c r="L362" s="240"/>
      <c r="M362" s="241"/>
      <c r="N362" s="242"/>
      <c r="O362" s="242"/>
      <c r="P362" s="242"/>
      <c r="Q362" s="242"/>
      <c r="R362" s="242"/>
      <c r="S362" s="242"/>
      <c r="T362" s="24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4" t="s">
        <v>155</v>
      </c>
      <c r="AU362" s="244" t="s">
        <v>142</v>
      </c>
      <c r="AV362" s="13" t="s">
        <v>94</v>
      </c>
      <c r="AW362" s="13" t="s">
        <v>35</v>
      </c>
      <c r="AX362" s="13" t="s">
        <v>75</v>
      </c>
      <c r="AY362" s="244" t="s">
        <v>141</v>
      </c>
    </row>
    <row r="363" s="16" customFormat="1">
      <c r="A363" s="16"/>
      <c r="B363" s="266"/>
      <c r="C363" s="267"/>
      <c r="D363" s="235" t="s">
        <v>155</v>
      </c>
      <c r="E363" s="268" t="s">
        <v>19</v>
      </c>
      <c r="F363" s="269" t="s">
        <v>190</v>
      </c>
      <c r="G363" s="267"/>
      <c r="H363" s="270">
        <v>3.2370000000000001</v>
      </c>
      <c r="I363" s="271"/>
      <c r="J363" s="267"/>
      <c r="K363" s="267"/>
      <c r="L363" s="272"/>
      <c r="M363" s="273"/>
      <c r="N363" s="274"/>
      <c r="O363" s="274"/>
      <c r="P363" s="274"/>
      <c r="Q363" s="274"/>
      <c r="R363" s="274"/>
      <c r="S363" s="274"/>
      <c r="T363" s="275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T363" s="276" t="s">
        <v>155</v>
      </c>
      <c r="AU363" s="276" t="s">
        <v>142</v>
      </c>
      <c r="AV363" s="16" t="s">
        <v>142</v>
      </c>
      <c r="AW363" s="16" t="s">
        <v>35</v>
      </c>
      <c r="AX363" s="16" t="s">
        <v>75</v>
      </c>
      <c r="AY363" s="276" t="s">
        <v>141</v>
      </c>
    </row>
    <row r="364" s="14" customFormat="1">
      <c r="A364" s="14"/>
      <c r="B364" s="245"/>
      <c r="C364" s="246"/>
      <c r="D364" s="235" t="s">
        <v>155</v>
      </c>
      <c r="E364" s="247" t="s">
        <v>19</v>
      </c>
      <c r="F364" s="248" t="s">
        <v>157</v>
      </c>
      <c r="G364" s="246"/>
      <c r="H364" s="249">
        <v>12.712999999999999</v>
      </c>
      <c r="I364" s="250"/>
      <c r="J364" s="246"/>
      <c r="K364" s="246"/>
      <c r="L364" s="251"/>
      <c r="M364" s="252"/>
      <c r="N364" s="253"/>
      <c r="O364" s="253"/>
      <c r="P364" s="253"/>
      <c r="Q364" s="253"/>
      <c r="R364" s="253"/>
      <c r="S364" s="253"/>
      <c r="T364" s="25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5" t="s">
        <v>155</v>
      </c>
      <c r="AU364" s="255" t="s">
        <v>142</v>
      </c>
      <c r="AV364" s="14" t="s">
        <v>151</v>
      </c>
      <c r="AW364" s="14" t="s">
        <v>35</v>
      </c>
      <c r="AX364" s="14" t="s">
        <v>75</v>
      </c>
      <c r="AY364" s="255" t="s">
        <v>141</v>
      </c>
    </row>
    <row r="365" s="13" customFormat="1">
      <c r="A365" s="13"/>
      <c r="B365" s="233"/>
      <c r="C365" s="234"/>
      <c r="D365" s="235" t="s">
        <v>155</v>
      </c>
      <c r="E365" s="236" t="s">
        <v>19</v>
      </c>
      <c r="F365" s="237" t="s">
        <v>884</v>
      </c>
      <c r="G365" s="234"/>
      <c r="H365" s="238">
        <v>69.709000000000003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155</v>
      </c>
      <c r="AU365" s="244" t="s">
        <v>142</v>
      </c>
      <c r="AV365" s="13" t="s">
        <v>94</v>
      </c>
      <c r="AW365" s="13" t="s">
        <v>35</v>
      </c>
      <c r="AX365" s="13" t="s">
        <v>75</v>
      </c>
      <c r="AY365" s="244" t="s">
        <v>141</v>
      </c>
    </row>
    <row r="366" s="14" customFormat="1">
      <c r="A366" s="14"/>
      <c r="B366" s="245"/>
      <c r="C366" s="246"/>
      <c r="D366" s="235" t="s">
        <v>155</v>
      </c>
      <c r="E366" s="247" t="s">
        <v>19</v>
      </c>
      <c r="F366" s="248" t="s">
        <v>157</v>
      </c>
      <c r="G366" s="246"/>
      <c r="H366" s="249">
        <v>69.709000000000003</v>
      </c>
      <c r="I366" s="250"/>
      <c r="J366" s="246"/>
      <c r="K366" s="246"/>
      <c r="L366" s="251"/>
      <c r="M366" s="252"/>
      <c r="N366" s="253"/>
      <c r="O366" s="253"/>
      <c r="P366" s="253"/>
      <c r="Q366" s="253"/>
      <c r="R366" s="253"/>
      <c r="S366" s="253"/>
      <c r="T366" s="25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5" t="s">
        <v>155</v>
      </c>
      <c r="AU366" s="255" t="s">
        <v>142</v>
      </c>
      <c r="AV366" s="14" t="s">
        <v>151</v>
      </c>
      <c r="AW366" s="14" t="s">
        <v>35</v>
      </c>
      <c r="AX366" s="14" t="s">
        <v>83</v>
      </c>
      <c r="AY366" s="255" t="s">
        <v>141</v>
      </c>
    </row>
    <row r="367" s="2" customFormat="1" ht="24.15" customHeight="1">
      <c r="A367" s="41"/>
      <c r="B367" s="42"/>
      <c r="C367" s="215" t="s">
        <v>432</v>
      </c>
      <c r="D367" s="215" t="s">
        <v>146</v>
      </c>
      <c r="E367" s="216" t="s">
        <v>885</v>
      </c>
      <c r="F367" s="217" t="s">
        <v>886</v>
      </c>
      <c r="G367" s="218" t="s">
        <v>259</v>
      </c>
      <c r="H367" s="219">
        <v>16.216000000000001</v>
      </c>
      <c r="I367" s="220"/>
      <c r="J367" s="221">
        <f>ROUND(I367*H367,2)</f>
        <v>0</v>
      </c>
      <c r="K367" s="217" t="s">
        <v>150</v>
      </c>
      <c r="L367" s="47"/>
      <c r="M367" s="222" t="s">
        <v>19</v>
      </c>
      <c r="N367" s="223" t="s">
        <v>47</v>
      </c>
      <c r="O367" s="87"/>
      <c r="P367" s="224">
        <f>O367*H367</f>
        <v>0</v>
      </c>
      <c r="Q367" s="224">
        <v>0.0043800000000000002</v>
      </c>
      <c r="R367" s="224">
        <f>Q367*H367</f>
        <v>0.071026080000000005</v>
      </c>
      <c r="S367" s="224">
        <v>0</v>
      </c>
      <c r="T367" s="225">
        <f>S367*H367</f>
        <v>0</v>
      </c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R367" s="226" t="s">
        <v>151</v>
      </c>
      <c r="AT367" s="226" t="s">
        <v>146</v>
      </c>
      <c r="AU367" s="226" t="s">
        <v>142</v>
      </c>
      <c r="AY367" s="20" t="s">
        <v>141</v>
      </c>
      <c r="BE367" s="227">
        <f>IF(N367="základní",J367,0)</f>
        <v>0</v>
      </c>
      <c r="BF367" s="227">
        <f>IF(N367="snížená",J367,0)</f>
        <v>0</v>
      </c>
      <c r="BG367" s="227">
        <f>IF(N367="zákl. přenesená",J367,0)</f>
        <v>0</v>
      </c>
      <c r="BH367" s="227">
        <f>IF(N367="sníž. přenesená",J367,0)</f>
        <v>0</v>
      </c>
      <c r="BI367" s="227">
        <f>IF(N367="nulová",J367,0)</f>
        <v>0</v>
      </c>
      <c r="BJ367" s="20" t="s">
        <v>94</v>
      </c>
      <c r="BK367" s="227">
        <f>ROUND(I367*H367,2)</f>
        <v>0</v>
      </c>
      <c r="BL367" s="20" t="s">
        <v>151</v>
      </c>
      <c r="BM367" s="226" t="s">
        <v>887</v>
      </c>
    </row>
    <row r="368" s="2" customFormat="1">
      <c r="A368" s="41"/>
      <c r="B368" s="42"/>
      <c r="C368" s="43"/>
      <c r="D368" s="228" t="s">
        <v>153</v>
      </c>
      <c r="E368" s="43"/>
      <c r="F368" s="229" t="s">
        <v>888</v>
      </c>
      <c r="G368" s="43"/>
      <c r="H368" s="43"/>
      <c r="I368" s="230"/>
      <c r="J368" s="43"/>
      <c r="K368" s="43"/>
      <c r="L368" s="47"/>
      <c r="M368" s="231"/>
      <c r="N368" s="232"/>
      <c r="O368" s="87"/>
      <c r="P368" s="87"/>
      <c r="Q368" s="87"/>
      <c r="R368" s="87"/>
      <c r="S368" s="87"/>
      <c r="T368" s="88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T368" s="20" t="s">
        <v>153</v>
      </c>
      <c r="AU368" s="20" t="s">
        <v>142</v>
      </c>
    </row>
    <row r="369" s="15" customFormat="1">
      <c r="A369" s="15"/>
      <c r="B369" s="256"/>
      <c r="C369" s="257"/>
      <c r="D369" s="235" t="s">
        <v>155</v>
      </c>
      <c r="E369" s="258" t="s">
        <v>19</v>
      </c>
      <c r="F369" s="259" t="s">
        <v>194</v>
      </c>
      <c r="G369" s="257"/>
      <c r="H369" s="258" t="s">
        <v>19</v>
      </c>
      <c r="I369" s="260"/>
      <c r="J369" s="257"/>
      <c r="K369" s="257"/>
      <c r="L369" s="261"/>
      <c r="M369" s="262"/>
      <c r="N369" s="263"/>
      <c r="O369" s="263"/>
      <c r="P369" s="263"/>
      <c r="Q369" s="263"/>
      <c r="R369" s="263"/>
      <c r="S369" s="263"/>
      <c r="T369" s="264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5" t="s">
        <v>155</v>
      </c>
      <c r="AU369" s="265" t="s">
        <v>142</v>
      </c>
      <c r="AV369" s="15" t="s">
        <v>83</v>
      </c>
      <c r="AW369" s="15" t="s">
        <v>35</v>
      </c>
      <c r="AX369" s="15" t="s">
        <v>75</v>
      </c>
      <c r="AY369" s="265" t="s">
        <v>141</v>
      </c>
    </row>
    <row r="370" s="15" customFormat="1">
      <c r="A370" s="15"/>
      <c r="B370" s="256"/>
      <c r="C370" s="257"/>
      <c r="D370" s="235" t="s">
        <v>155</v>
      </c>
      <c r="E370" s="258" t="s">
        <v>19</v>
      </c>
      <c r="F370" s="259" t="s">
        <v>848</v>
      </c>
      <c r="G370" s="257"/>
      <c r="H370" s="258" t="s">
        <v>19</v>
      </c>
      <c r="I370" s="260"/>
      <c r="J370" s="257"/>
      <c r="K370" s="257"/>
      <c r="L370" s="261"/>
      <c r="M370" s="262"/>
      <c r="N370" s="263"/>
      <c r="O370" s="263"/>
      <c r="P370" s="263"/>
      <c r="Q370" s="263"/>
      <c r="R370" s="263"/>
      <c r="S370" s="263"/>
      <c r="T370" s="264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T370" s="265" t="s">
        <v>155</v>
      </c>
      <c r="AU370" s="265" t="s">
        <v>142</v>
      </c>
      <c r="AV370" s="15" t="s">
        <v>83</v>
      </c>
      <c r="AW370" s="15" t="s">
        <v>35</v>
      </c>
      <c r="AX370" s="15" t="s">
        <v>75</v>
      </c>
      <c r="AY370" s="265" t="s">
        <v>141</v>
      </c>
    </row>
    <row r="371" s="15" customFormat="1">
      <c r="A371" s="15"/>
      <c r="B371" s="256"/>
      <c r="C371" s="257"/>
      <c r="D371" s="235" t="s">
        <v>155</v>
      </c>
      <c r="E371" s="258" t="s">
        <v>19</v>
      </c>
      <c r="F371" s="259" t="s">
        <v>889</v>
      </c>
      <c r="G371" s="257"/>
      <c r="H371" s="258" t="s">
        <v>19</v>
      </c>
      <c r="I371" s="260"/>
      <c r="J371" s="257"/>
      <c r="K371" s="257"/>
      <c r="L371" s="261"/>
      <c r="M371" s="262"/>
      <c r="N371" s="263"/>
      <c r="O371" s="263"/>
      <c r="P371" s="263"/>
      <c r="Q371" s="263"/>
      <c r="R371" s="263"/>
      <c r="S371" s="263"/>
      <c r="T371" s="264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65" t="s">
        <v>155</v>
      </c>
      <c r="AU371" s="265" t="s">
        <v>142</v>
      </c>
      <c r="AV371" s="15" t="s">
        <v>83</v>
      </c>
      <c r="AW371" s="15" t="s">
        <v>35</v>
      </c>
      <c r="AX371" s="15" t="s">
        <v>75</v>
      </c>
      <c r="AY371" s="265" t="s">
        <v>141</v>
      </c>
    </row>
    <row r="372" s="13" customFormat="1">
      <c r="A372" s="13"/>
      <c r="B372" s="233"/>
      <c r="C372" s="234"/>
      <c r="D372" s="235" t="s">
        <v>155</v>
      </c>
      <c r="E372" s="236" t="s">
        <v>19</v>
      </c>
      <c r="F372" s="237" t="s">
        <v>890</v>
      </c>
      <c r="G372" s="234"/>
      <c r="H372" s="238">
        <v>10</v>
      </c>
      <c r="I372" s="239"/>
      <c r="J372" s="234"/>
      <c r="K372" s="234"/>
      <c r="L372" s="240"/>
      <c r="M372" s="241"/>
      <c r="N372" s="242"/>
      <c r="O372" s="242"/>
      <c r="P372" s="242"/>
      <c r="Q372" s="242"/>
      <c r="R372" s="242"/>
      <c r="S372" s="242"/>
      <c r="T372" s="24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4" t="s">
        <v>155</v>
      </c>
      <c r="AU372" s="244" t="s">
        <v>142</v>
      </c>
      <c r="AV372" s="13" t="s">
        <v>94</v>
      </c>
      <c r="AW372" s="13" t="s">
        <v>35</v>
      </c>
      <c r="AX372" s="13" t="s">
        <v>75</v>
      </c>
      <c r="AY372" s="244" t="s">
        <v>141</v>
      </c>
    </row>
    <row r="373" s="16" customFormat="1">
      <c r="A373" s="16"/>
      <c r="B373" s="266"/>
      <c r="C373" s="267"/>
      <c r="D373" s="235" t="s">
        <v>155</v>
      </c>
      <c r="E373" s="268" t="s">
        <v>19</v>
      </c>
      <c r="F373" s="269" t="s">
        <v>190</v>
      </c>
      <c r="G373" s="267"/>
      <c r="H373" s="270">
        <v>10</v>
      </c>
      <c r="I373" s="271"/>
      <c r="J373" s="267"/>
      <c r="K373" s="267"/>
      <c r="L373" s="272"/>
      <c r="M373" s="273"/>
      <c r="N373" s="274"/>
      <c r="O373" s="274"/>
      <c r="P373" s="274"/>
      <c r="Q373" s="274"/>
      <c r="R373" s="274"/>
      <c r="S373" s="274"/>
      <c r="T373" s="275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76" t="s">
        <v>155</v>
      </c>
      <c r="AU373" s="276" t="s">
        <v>142</v>
      </c>
      <c r="AV373" s="16" t="s">
        <v>142</v>
      </c>
      <c r="AW373" s="16" t="s">
        <v>35</v>
      </c>
      <c r="AX373" s="16" t="s">
        <v>75</v>
      </c>
      <c r="AY373" s="276" t="s">
        <v>141</v>
      </c>
    </row>
    <row r="374" s="15" customFormat="1">
      <c r="A374" s="15"/>
      <c r="B374" s="256"/>
      <c r="C374" s="257"/>
      <c r="D374" s="235" t="s">
        <v>155</v>
      </c>
      <c r="E374" s="258" t="s">
        <v>19</v>
      </c>
      <c r="F374" s="259" t="s">
        <v>201</v>
      </c>
      <c r="G374" s="257"/>
      <c r="H374" s="258" t="s">
        <v>19</v>
      </c>
      <c r="I374" s="260"/>
      <c r="J374" s="257"/>
      <c r="K374" s="257"/>
      <c r="L374" s="261"/>
      <c r="M374" s="262"/>
      <c r="N374" s="263"/>
      <c r="O374" s="263"/>
      <c r="P374" s="263"/>
      <c r="Q374" s="263"/>
      <c r="R374" s="263"/>
      <c r="S374" s="263"/>
      <c r="T374" s="264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5" t="s">
        <v>155</v>
      </c>
      <c r="AU374" s="265" t="s">
        <v>142</v>
      </c>
      <c r="AV374" s="15" t="s">
        <v>83</v>
      </c>
      <c r="AW374" s="15" t="s">
        <v>35</v>
      </c>
      <c r="AX374" s="15" t="s">
        <v>75</v>
      </c>
      <c r="AY374" s="265" t="s">
        <v>141</v>
      </c>
    </row>
    <row r="375" s="15" customFormat="1">
      <c r="A375" s="15"/>
      <c r="B375" s="256"/>
      <c r="C375" s="257"/>
      <c r="D375" s="235" t="s">
        <v>155</v>
      </c>
      <c r="E375" s="258" t="s">
        <v>19</v>
      </c>
      <c r="F375" s="259" t="s">
        <v>891</v>
      </c>
      <c r="G375" s="257"/>
      <c r="H375" s="258" t="s">
        <v>19</v>
      </c>
      <c r="I375" s="260"/>
      <c r="J375" s="257"/>
      <c r="K375" s="257"/>
      <c r="L375" s="261"/>
      <c r="M375" s="262"/>
      <c r="N375" s="263"/>
      <c r="O375" s="263"/>
      <c r="P375" s="263"/>
      <c r="Q375" s="263"/>
      <c r="R375" s="263"/>
      <c r="S375" s="263"/>
      <c r="T375" s="264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65" t="s">
        <v>155</v>
      </c>
      <c r="AU375" s="265" t="s">
        <v>142</v>
      </c>
      <c r="AV375" s="15" t="s">
        <v>83</v>
      </c>
      <c r="AW375" s="15" t="s">
        <v>35</v>
      </c>
      <c r="AX375" s="15" t="s">
        <v>75</v>
      </c>
      <c r="AY375" s="265" t="s">
        <v>141</v>
      </c>
    </row>
    <row r="376" s="13" customFormat="1">
      <c r="A376" s="13"/>
      <c r="B376" s="233"/>
      <c r="C376" s="234"/>
      <c r="D376" s="235" t="s">
        <v>155</v>
      </c>
      <c r="E376" s="236" t="s">
        <v>19</v>
      </c>
      <c r="F376" s="237" t="s">
        <v>892</v>
      </c>
      <c r="G376" s="234"/>
      <c r="H376" s="238">
        <v>7.4800000000000004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155</v>
      </c>
      <c r="AU376" s="244" t="s">
        <v>142</v>
      </c>
      <c r="AV376" s="13" t="s">
        <v>94</v>
      </c>
      <c r="AW376" s="13" t="s">
        <v>35</v>
      </c>
      <c r="AX376" s="13" t="s">
        <v>75</v>
      </c>
      <c r="AY376" s="244" t="s">
        <v>141</v>
      </c>
    </row>
    <row r="377" s="13" customFormat="1">
      <c r="A377" s="13"/>
      <c r="B377" s="233"/>
      <c r="C377" s="234"/>
      <c r="D377" s="235" t="s">
        <v>155</v>
      </c>
      <c r="E377" s="236" t="s">
        <v>19</v>
      </c>
      <c r="F377" s="237" t="s">
        <v>893</v>
      </c>
      <c r="G377" s="234"/>
      <c r="H377" s="238">
        <v>-1.264</v>
      </c>
      <c r="I377" s="239"/>
      <c r="J377" s="234"/>
      <c r="K377" s="234"/>
      <c r="L377" s="240"/>
      <c r="M377" s="241"/>
      <c r="N377" s="242"/>
      <c r="O377" s="242"/>
      <c r="P377" s="242"/>
      <c r="Q377" s="242"/>
      <c r="R377" s="242"/>
      <c r="S377" s="242"/>
      <c r="T377" s="24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4" t="s">
        <v>155</v>
      </c>
      <c r="AU377" s="244" t="s">
        <v>142</v>
      </c>
      <c r="AV377" s="13" t="s">
        <v>94</v>
      </c>
      <c r="AW377" s="13" t="s">
        <v>35</v>
      </c>
      <c r="AX377" s="13" t="s">
        <v>75</v>
      </c>
      <c r="AY377" s="244" t="s">
        <v>141</v>
      </c>
    </row>
    <row r="378" s="16" customFormat="1">
      <c r="A378" s="16"/>
      <c r="B378" s="266"/>
      <c r="C378" s="267"/>
      <c r="D378" s="235" t="s">
        <v>155</v>
      </c>
      <c r="E378" s="268" t="s">
        <v>19</v>
      </c>
      <c r="F378" s="269" t="s">
        <v>190</v>
      </c>
      <c r="G378" s="267"/>
      <c r="H378" s="270">
        <v>6.2160000000000002</v>
      </c>
      <c r="I378" s="271"/>
      <c r="J378" s="267"/>
      <c r="K378" s="267"/>
      <c r="L378" s="272"/>
      <c r="M378" s="273"/>
      <c r="N378" s="274"/>
      <c r="O378" s="274"/>
      <c r="P378" s="274"/>
      <c r="Q378" s="274"/>
      <c r="R378" s="274"/>
      <c r="S378" s="274"/>
      <c r="T378" s="275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T378" s="276" t="s">
        <v>155</v>
      </c>
      <c r="AU378" s="276" t="s">
        <v>142</v>
      </c>
      <c r="AV378" s="16" t="s">
        <v>142</v>
      </c>
      <c r="AW378" s="16" t="s">
        <v>35</v>
      </c>
      <c r="AX378" s="16" t="s">
        <v>75</v>
      </c>
      <c r="AY378" s="276" t="s">
        <v>141</v>
      </c>
    </row>
    <row r="379" s="14" customFormat="1">
      <c r="A379" s="14"/>
      <c r="B379" s="245"/>
      <c r="C379" s="246"/>
      <c r="D379" s="235" t="s">
        <v>155</v>
      </c>
      <c r="E379" s="247" t="s">
        <v>19</v>
      </c>
      <c r="F379" s="248" t="s">
        <v>157</v>
      </c>
      <c r="G379" s="246"/>
      <c r="H379" s="249">
        <v>16.216000000000001</v>
      </c>
      <c r="I379" s="250"/>
      <c r="J379" s="246"/>
      <c r="K379" s="246"/>
      <c r="L379" s="251"/>
      <c r="M379" s="252"/>
      <c r="N379" s="253"/>
      <c r="O379" s="253"/>
      <c r="P379" s="253"/>
      <c r="Q379" s="253"/>
      <c r="R379" s="253"/>
      <c r="S379" s="253"/>
      <c r="T379" s="25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5" t="s">
        <v>155</v>
      </c>
      <c r="AU379" s="255" t="s">
        <v>142</v>
      </c>
      <c r="AV379" s="14" t="s">
        <v>151</v>
      </c>
      <c r="AW379" s="14" t="s">
        <v>35</v>
      </c>
      <c r="AX379" s="14" t="s">
        <v>83</v>
      </c>
      <c r="AY379" s="255" t="s">
        <v>141</v>
      </c>
    </row>
    <row r="380" s="2" customFormat="1" ht="24.15" customHeight="1">
      <c r="A380" s="41"/>
      <c r="B380" s="42"/>
      <c r="C380" s="215" t="s">
        <v>444</v>
      </c>
      <c r="D380" s="215" t="s">
        <v>146</v>
      </c>
      <c r="E380" s="216" t="s">
        <v>894</v>
      </c>
      <c r="F380" s="217" t="s">
        <v>895</v>
      </c>
      <c r="G380" s="218" t="s">
        <v>259</v>
      </c>
      <c r="H380" s="219">
        <v>15.074999999999999</v>
      </c>
      <c r="I380" s="220"/>
      <c r="J380" s="221">
        <f>ROUND(I380*H380,2)</f>
        <v>0</v>
      </c>
      <c r="K380" s="217" t="s">
        <v>150</v>
      </c>
      <c r="L380" s="47"/>
      <c r="M380" s="222" t="s">
        <v>19</v>
      </c>
      <c r="N380" s="223" t="s">
        <v>47</v>
      </c>
      <c r="O380" s="87"/>
      <c r="P380" s="224">
        <f>O380*H380</f>
        <v>0</v>
      </c>
      <c r="Q380" s="224">
        <v>0.01575</v>
      </c>
      <c r="R380" s="224">
        <f>Q380*H380</f>
        <v>0.23743124999999998</v>
      </c>
      <c r="S380" s="224">
        <v>0</v>
      </c>
      <c r="T380" s="225">
        <f>S380*H380</f>
        <v>0</v>
      </c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R380" s="226" t="s">
        <v>151</v>
      </c>
      <c r="AT380" s="226" t="s">
        <v>146</v>
      </c>
      <c r="AU380" s="226" t="s">
        <v>142</v>
      </c>
      <c r="AY380" s="20" t="s">
        <v>141</v>
      </c>
      <c r="BE380" s="227">
        <f>IF(N380="základní",J380,0)</f>
        <v>0</v>
      </c>
      <c r="BF380" s="227">
        <f>IF(N380="snížená",J380,0)</f>
        <v>0</v>
      </c>
      <c r="BG380" s="227">
        <f>IF(N380="zákl. přenesená",J380,0)</f>
        <v>0</v>
      </c>
      <c r="BH380" s="227">
        <f>IF(N380="sníž. přenesená",J380,0)</f>
        <v>0</v>
      </c>
      <c r="BI380" s="227">
        <f>IF(N380="nulová",J380,0)</f>
        <v>0</v>
      </c>
      <c r="BJ380" s="20" t="s">
        <v>94</v>
      </c>
      <c r="BK380" s="227">
        <f>ROUND(I380*H380,2)</f>
        <v>0</v>
      </c>
      <c r="BL380" s="20" t="s">
        <v>151</v>
      </c>
      <c r="BM380" s="226" t="s">
        <v>896</v>
      </c>
    </row>
    <row r="381" s="2" customFormat="1">
      <c r="A381" s="41"/>
      <c r="B381" s="42"/>
      <c r="C381" s="43"/>
      <c r="D381" s="228" t="s">
        <v>153</v>
      </c>
      <c r="E381" s="43"/>
      <c r="F381" s="229" t="s">
        <v>897</v>
      </c>
      <c r="G381" s="43"/>
      <c r="H381" s="43"/>
      <c r="I381" s="230"/>
      <c r="J381" s="43"/>
      <c r="K381" s="43"/>
      <c r="L381" s="47"/>
      <c r="M381" s="231"/>
      <c r="N381" s="232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153</v>
      </c>
      <c r="AU381" s="20" t="s">
        <v>142</v>
      </c>
    </row>
    <row r="382" s="15" customFormat="1">
      <c r="A382" s="15"/>
      <c r="B382" s="256"/>
      <c r="C382" s="257"/>
      <c r="D382" s="235" t="s">
        <v>155</v>
      </c>
      <c r="E382" s="258" t="s">
        <v>19</v>
      </c>
      <c r="F382" s="259" t="s">
        <v>789</v>
      </c>
      <c r="G382" s="257"/>
      <c r="H382" s="258" t="s">
        <v>19</v>
      </c>
      <c r="I382" s="260"/>
      <c r="J382" s="257"/>
      <c r="K382" s="257"/>
      <c r="L382" s="261"/>
      <c r="M382" s="262"/>
      <c r="N382" s="263"/>
      <c r="O382" s="263"/>
      <c r="P382" s="263"/>
      <c r="Q382" s="263"/>
      <c r="R382" s="263"/>
      <c r="S382" s="263"/>
      <c r="T382" s="264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5" t="s">
        <v>155</v>
      </c>
      <c r="AU382" s="265" t="s">
        <v>142</v>
      </c>
      <c r="AV382" s="15" t="s">
        <v>83</v>
      </c>
      <c r="AW382" s="15" t="s">
        <v>35</v>
      </c>
      <c r="AX382" s="15" t="s">
        <v>75</v>
      </c>
      <c r="AY382" s="265" t="s">
        <v>141</v>
      </c>
    </row>
    <row r="383" s="15" customFormat="1">
      <c r="A383" s="15"/>
      <c r="B383" s="256"/>
      <c r="C383" s="257"/>
      <c r="D383" s="235" t="s">
        <v>155</v>
      </c>
      <c r="E383" s="258" t="s">
        <v>19</v>
      </c>
      <c r="F383" s="259" t="s">
        <v>898</v>
      </c>
      <c r="G383" s="257"/>
      <c r="H383" s="258" t="s">
        <v>19</v>
      </c>
      <c r="I383" s="260"/>
      <c r="J383" s="257"/>
      <c r="K383" s="257"/>
      <c r="L383" s="261"/>
      <c r="M383" s="262"/>
      <c r="N383" s="263"/>
      <c r="O383" s="263"/>
      <c r="P383" s="263"/>
      <c r="Q383" s="263"/>
      <c r="R383" s="263"/>
      <c r="S383" s="263"/>
      <c r="T383" s="264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65" t="s">
        <v>155</v>
      </c>
      <c r="AU383" s="265" t="s">
        <v>142</v>
      </c>
      <c r="AV383" s="15" t="s">
        <v>83</v>
      </c>
      <c r="AW383" s="15" t="s">
        <v>35</v>
      </c>
      <c r="AX383" s="15" t="s">
        <v>75</v>
      </c>
      <c r="AY383" s="265" t="s">
        <v>141</v>
      </c>
    </row>
    <row r="384" s="15" customFormat="1">
      <c r="A384" s="15"/>
      <c r="B384" s="256"/>
      <c r="C384" s="257"/>
      <c r="D384" s="235" t="s">
        <v>155</v>
      </c>
      <c r="E384" s="258" t="s">
        <v>19</v>
      </c>
      <c r="F384" s="259" t="s">
        <v>194</v>
      </c>
      <c r="G384" s="257"/>
      <c r="H384" s="258" t="s">
        <v>19</v>
      </c>
      <c r="I384" s="260"/>
      <c r="J384" s="257"/>
      <c r="K384" s="257"/>
      <c r="L384" s="261"/>
      <c r="M384" s="262"/>
      <c r="N384" s="263"/>
      <c r="O384" s="263"/>
      <c r="P384" s="263"/>
      <c r="Q384" s="263"/>
      <c r="R384" s="263"/>
      <c r="S384" s="263"/>
      <c r="T384" s="26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65" t="s">
        <v>155</v>
      </c>
      <c r="AU384" s="265" t="s">
        <v>142</v>
      </c>
      <c r="AV384" s="15" t="s">
        <v>83</v>
      </c>
      <c r="AW384" s="15" t="s">
        <v>35</v>
      </c>
      <c r="AX384" s="15" t="s">
        <v>75</v>
      </c>
      <c r="AY384" s="265" t="s">
        <v>141</v>
      </c>
    </row>
    <row r="385" s="15" customFormat="1">
      <c r="A385" s="15"/>
      <c r="B385" s="256"/>
      <c r="C385" s="257"/>
      <c r="D385" s="235" t="s">
        <v>155</v>
      </c>
      <c r="E385" s="258" t="s">
        <v>19</v>
      </c>
      <c r="F385" s="259" t="s">
        <v>869</v>
      </c>
      <c r="G385" s="257"/>
      <c r="H385" s="258" t="s">
        <v>19</v>
      </c>
      <c r="I385" s="260"/>
      <c r="J385" s="257"/>
      <c r="K385" s="257"/>
      <c r="L385" s="261"/>
      <c r="M385" s="262"/>
      <c r="N385" s="263"/>
      <c r="O385" s="263"/>
      <c r="P385" s="263"/>
      <c r="Q385" s="263"/>
      <c r="R385" s="263"/>
      <c r="S385" s="263"/>
      <c r="T385" s="264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5" t="s">
        <v>155</v>
      </c>
      <c r="AU385" s="265" t="s">
        <v>142</v>
      </c>
      <c r="AV385" s="15" t="s">
        <v>83</v>
      </c>
      <c r="AW385" s="15" t="s">
        <v>35</v>
      </c>
      <c r="AX385" s="15" t="s">
        <v>75</v>
      </c>
      <c r="AY385" s="265" t="s">
        <v>141</v>
      </c>
    </row>
    <row r="386" s="13" customFormat="1">
      <c r="A386" s="13"/>
      <c r="B386" s="233"/>
      <c r="C386" s="234"/>
      <c r="D386" s="235" t="s">
        <v>155</v>
      </c>
      <c r="E386" s="236" t="s">
        <v>19</v>
      </c>
      <c r="F386" s="237" t="s">
        <v>899</v>
      </c>
      <c r="G386" s="234"/>
      <c r="H386" s="238">
        <v>6</v>
      </c>
      <c r="I386" s="239"/>
      <c r="J386" s="234"/>
      <c r="K386" s="234"/>
      <c r="L386" s="240"/>
      <c r="M386" s="241"/>
      <c r="N386" s="242"/>
      <c r="O386" s="242"/>
      <c r="P386" s="242"/>
      <c r="Q386" s="242"/>
      <c r="R386" s="242"/>
      <c r="S386" s="242"/>
      <c r="T386" s="24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4" t="s">
        <v>155</v>
      </c>
      <c r="AU386" s="244" t="s">
        <v>142</v>
      </c>
      <c r="AV386" s="13" t="s">
        <v>94</v>
      </c>
      <c r="AW386" s="13" t="s">
        <v>35</v>
      </c>
      <c r="AX386" s="13" t="s">
        <v>75</v>
      </c>
      <c r="AY386" s="244" t="s">
        <v>141</v>
      </c>
    </row>
    <row r="387" s="13" customFormat="1">
      <c r="A387" s="13"/>
      <c r="B387" s="233"/>
      <c r="C387" s="234"/>
      <c r="D387" s="235" t="s">
        <v>155</v>
      </c>
      <c r="E387" s="236" t="s">
        <v>19</v>
      </c>
      <c r="F387" s="237" t="s">
        <v>900</v>
      </c>
      <c r="G387" s="234"/>
      <c r="H387" s="238">
        <v>-1.2</v>
      </c>
      <c r="I387" s="239"/>
      <c r="J387" s="234"/>
      <c r="K387" s="234"/>
      <c r="L387" s="240"/>
      <c r="M387" s="241"/>
      <c r="N387" s="242"/>
      <c r="O387" s="242"/>
      <c r="P387" s="242"/>
      <c r="Q387" s="242"/>
      <c r="R387" s="242"/>
      <c r="S387" s="242"/>
      <c r="T387" s="24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4" t="s">
        <v>155</v>
      </c>
      <c r="AU387" s="244" t="s">
        <v>142</v>
      </c>
      <c r="AV387" s="13" t="s">
        <v>94</v>
      </c>
      <c r="AW387" s="13" t="s">
        <v>35</v>
      </c>
      <c r="AX387" s="13" t="s">
        <v>75</v>
      </c>
      <c r="AY387" s="244" t="s">
        <v>141</v>
      </c>
    </row>
    <row r="388" s="16" customFormat="1">
      <c r="A388" s="16"/>
      <c r="B388" s="266"/>
      <c r="C388" s="267"/>
      <c r="D388" s="235" t="s">
        <v>155</v>
      </c>
      <c r="E388" s="268" t="s">
        <v>19</v>
      </c>
      <c r="F388" s="269" t="s">
        <v>190</v>
      </c>
      <c r="G388" s="267"/>
      <c r="H388" s="270">
        <v>4.7999999999999998</v>
      </c>
      <c r="I388" s="271"/>
      <c r="J388" s="267"/>
      <c r="K388" s="267"/>
      <c r="L388" s="272"/>
      <c r="M388" s="273"/>
      <c r="N388" s="274"/>
      <c r="O388" s="274"/>
      <c r="P388" s="274"/>
      <c r="Q388" s="274"/>
      <c r="R388" s="274"/>
      <c r="S388" s="274"/>
      <c r="T388" s="275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T388" s="276" t="s">
        <v>155</v>
      </c>
      <c r="AU388" s="276" t="s">
        <v>142</v>
      </c>
      <c r="AV388" s="16" t="s">
        <v>142</v>
      </c>
      <c r="AW388" s="16" t="s">
        <v>35</v>
      </c>
      <c r="AX388" s="16" t="s">
        <v>75</v>
      </c>
      <c r="AY388" s="276" t="s">
        <v>141</v>
      </c>
    </row>
    <row r="389" s="15" customFormat="1">
      <c r="A389" s="15"/>
      <c r="B389" s="256"/>
      <c r="C389" s="257"/>
      <c r="D389" s="235" t="s">
        <v>155</v>
      </c>
      <c r="E389" s="258" t="s">
        <v>19</v>
      </c>
      <c r="F389" s="259" t="s">
        <v>872</v>
      </c>
      <c r="G389" s="257"/>
      <c r="H389" s="258" t="s">
        <v>19</v>
      </c>
      <c r="I389" s="260"/>
      <c r="J389" s="257"/>
      <c r="K389" s="257"/>
      <c r="L389" s="261"/>
      <c r="M389" s="262"/>
      <c r="N389" s="263"/>
      <c r="O389" s="263"/>
      <c r="P389" s="263"/>
      <c r="Q389" s="263"/>
      <c r="R389" s="263"/>
      <c r="S389" s="263"/>
      <c r="T389" s="264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65" t="s">
        <v>155</v>
      </c>
      <c r="AU389" s="265" t="s">
        <v>142</v>
      </c>
      <c r="AV389" s="15" t="s">
        <v>83</v>
      </c>
      <c r="AW389" s="15" t="s">
        <v>35</v>
      </c>
      <c r="AX389" s="15" t="s">
        <v>75</v>
      </c>
      <c r="AY389" s="265" t="s">
        <v>141</v>
      </c>
    </row>
    <row r="390" s="13" customFormat="1">
      <c r="A390" s="13"/>
      <c r="B390" s="233"/>
      <c r="C390" s="234"/>
      <c r="D390" s="235" t="s">
        <v>155</v>
      </c>
      <c r="E390" s="236" t="s">
        <v>19</v>
      </c>
      <c r="F390" s="237" t="s">
        <v>899</v>
      </c>
      <c r="G390" s="234"/>
      <c r="H390" s="238">
        <v>6</v>
      </c>
      <c r="I390" s="239"/>
      <c r="J390" s="234"/>
      <c r="K390" s="234"/>
      <c r="L390" s="240"/>
      <c r="M390" s="241"/>
      <c r="N390" s="242"/>
      <c r="O390" s="242"/>
      <c r="P390" s="242"/>
      <c r="Q390" s="242"/>
      <c r="R390" s="242"/>
      <c r="S390" s="242"/>
      <c r="T390" s="24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4" t="s">
        <v>155</v>
      </c>
      <c r="AU390" s="244" t="s">
        <v>142</v>
      </c>
      <c r="AV390" s="13" t="s">
        <v>94</v>
      </c>
      <c r="AW390" s="13" t="s">
        <v>35</v>
      </c>
      <c r="AX390" s="13" t="s">
        <v>75</v>
      </c>
      <c r="AY390" s="244" t="s">
        <v>141</v>
      </c>
    </row>
    <row r="391" s="13" customFormat="1">
      <c r="A391" s="13"/>
      <c r="B391" s="233"/>
      <c r="C391" s="234"/>
      <c r="D391" s="235" t="s">
        <v>155</v>
      </c>
      <c r="E391" s="236" t="s">
        <v>19</v>
      </c>
      <c r="F391" s="237" t="s">
        <v>900</v>
      </c>
      <c r="G391" s="234"/>
      <c r="H391" s="238">
        <v>-1.2</v>
      </c>
      <c r="I391" s="239"/>
      <c r="J391" s="234"/>
      <c r="K391" s="234"/>
      <c r="L391" s="240"/>
      <c r="M391" s="241"/>
      <c r="N391" s="242"/>
      <c r="O391" s="242"/>
      <c r="P391" s="242"/>
      <c r="Q391" s="242"/>
      <c r="R391" s="242"/>
      <c r="S391" s="242"/>
      <c r="T391" s="24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4" t="s">
        <v>155</v>
      </c>
      <c r="AU391" s="244" t="s">
        <v>142</v>
      </c>
      <c r="AV391" s="13" t="s">
        <v>94</v>
      </c>
      <c r="AW391" s="13" t="s">
        <v>35</v>
      </c>
      <c r="AX391" s="13" t="s">
        <v>75</v>
      </c>
      <c r="AY391" s="244" t="s">
        <v>141</v>
      </c>
    </row>
    <row r="392" s="16" customFormat="1">
      <c r="A392" s="16"/>
      <c r="B392" s="266"/>
      <c r="C392" s="267"/>
      <c r="D392" s="235" t="s">
        <v>155</v>
      </c>
      <c r="E392" s="268" t="s">
        <v>19</v>
      </c>
      <c r="F392" s="269" t="s">
        <v>190</v>
      </c>
      <c r="G392" s="267"/>
      <c r="H392" s="270">
        <v>4.7999999999999998</v>
      </c>
      <c r="I392" s="271"/>
      <c r="J392" s="267"/>
      <c r="K392" s="267"/>
      <c r="L392" s="272"/>
      <c r="M392" s="273"/>
      <c r="N392" s="274"/>
      <c r="O392" s="274"/>
      <c r="P392" s="274"/>
      <c r="Q392" s="274"/>
      <c r="R392" s="274"/>
      <c r="S392" s="274"/>
      <c r="T392" s="275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76" t="s">
        <v>155</v>
      </c>
      <c r="AU392" s="276" t="s">
        <v>142</v>
      </c>
      <c r="AV392" s="16" t="s">
        <v>142</v>
      </c>
      <c r="AW392" s="16" t="s">
        <v>35</v>
      </c>
      <c r="AX392" s="16" t="s">
        <v>75</v>
      </c>
      <c r="AY392" s="276" t="s">
        <v>141</v>
      </c>
    </row>
    <row r="393" s="15" customFormat="1">
      <c r="A393" s="15"/>
      <c r="B393" s="256"/>
      <c r="C393" s="257"/>
      <c r="D393" s="235" t="s">
        <v>155</v>
      </c>
      <c r="E393" s="258" t="s">
        <v>19</v>
      </c>
      <c r="F393" s="259" t="s">
        <v>873</v>
      </c>
      <c r="G393" s="257"/>
      <c r="H393" s="258" t="s">
        <v>19</v>
      </c>
      <c r="I393" s="260"/>
      <c r="J393" s="257"/>
      <c r="K393" s="257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155</v>
      </c>
      <c r="AU393" s="265" t="s">
        <v>142</v>
      </c>
      <c r="AV393" s="15" t="s">
        <v>83</v>
      </c>
      <c r="AW393" s="15" t="s">
        <v>35</v>
      </c>
      <c r="AX393" s="15" t="s">
        <v>75</v>
      </c>
      <c r="AY393" s="265" t="s">
        <v>141</v>
      </c>
    </row>
    <row r="394" s="13" customFormat="1">
      <c r="A394" s="13"/>
      <c r="B394" s="233"/>
      <c r="C394" s="234"/>
      <c r="D394" s="235" t="s">
        <v>155</v>
      </c>
      <c r="E394" s="236" t="s">
        <v>19</v>
      </c>
      <c r="F394" s="237" t="s">
        <v>901</v>
      </c>
      <c r="G394" s="234"/>
      <c r="H394" s="238">
        <v>7.4249999999999998</v>
      </c>
      <c r="I394" s="239"/>
      <c r="J394" s="234"/>
      <c r="K394" s="234"/>
      <c r="L394" s="240"/>
      <c r="M394" s="241"/>
      <c r="N394" s="242"/>
      <c r="O394" s="242"/>
      <c r="P394" s="242"/>
      <c r="Q394" s="242"/>
      <c r="R394" s="242"/>
      <c r="S394" s="242"/>
      <c r="T394" s="24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4" t="s">
        <v>155</v>
      </c>
      <c r="AU394" s="244" t="s">
        <v>142</v>
      </c>
      <c r="AV394" s="13" t="s">
        <v>94</v>
      </c>
      <c r="AW394" s="13" t="s">
        <v>35</v>
      </c>
      <c r="AX394" s="13" t="s">
        <v>75</v>
      </c>
      <c r="AY394" s="244" t="s">
        <v>141</v>
      </c>
    </row>
    <row r="395" s="13" customFormat="1">
      <c r="A395" s="13"/>
      <c r="B395" s="233"/>
      <c r="C395" s="234"/>
      <c r="D395" s="235" t="s">
        <v>155</v>
      </c>
      <c r="E395" s="236" t="s">
        <v>19</v>
      </c>
      <c r="F395" s="237" t="s">
        <v>902</v>
      </c>
      <c r="G395" s="234"/>
      <c r="H395" s="238">
        <v>-1.3500000000000001</v>
      </c>
      <c r="I395" s="239"/>
      <c r="J395" s="234"/>
      <c r="K395" s="234"/>
      <c r="L395" s="240"/>
      <c r="M395" s="241"/>
      <c r="N395" s="242"/>
      <c r="O395" s="242"/>
      <c r="P395" s="242"/>
      <c r="Q395" s="242"/>
      <c r="R395" s="242"/>
      <c r="S395" s="242"/>
      <c r="T395" s="24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4" t="s">
        <v>155</v>
      </c>
      <c r="AU395" s="244" t="s">
        <v>142</v>
      </c>
      <c r="AV395" s="13" t="s">
        <v>94</v>
      </c>
      <c r="AW395" s="13" t="s">
        <v>35</v>
      </c>
      <c r="AX395" s="13" t="s">
        <v>75</v>
      </c>
      <c r="AY395" s="244" t="s">
        <v>141</v>
      </c>
    </row>
    <row r="396" s="13" customFormat="1">
      <c r="A396" s="13"/>
      <c r="B396" s="233"/>
      <c r="C396" s="234"/>
      <c r="D396" s="235" t="s">
        <v>155</v>
      </c>
      <c r="E396" s="236" t="s">
        <v>19</v>
      </c>
      <c r="F396" s="237" t="s">
        <v>903</v>
      </c>
      <c r="G396" s="234"/>
      <c r="H396" s="238">
        <v>-3.6000000000000001</v>
      </c>
      <c r="I396" s="239"/>
      <c r="J396" s="234"/>
      <c r="K396" s="234"/>
      <c r="L396" s="240"/>
      <c r="M396" s="241"/>
      <c r="N396" s="242"/>
      <c r="O396" s="242"/>
      <c r="P396" s="242"/>
      <c r="Q396" s="242"/>
      <c r="R396" s="242"/>
      <c r="S396" s="242"/>
      <c r="T396" s="24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4" t="s">
        <v>155</v>
      </c>
      <c r="AU396" s="244" t="s">
        <v>142</v>
      </c>
      <c r="AV396" s="13" t="s">
        <v>94</v>
      </c>
      <c r="AW396" s="13" t="s">
        <v>35</v>
      </c>
      <c r="AX396" s="13" t="s">
        <v>75</v>
      </c>
      <c r="AY396" s="244" t="s">
        <v>141</v>
      </c>
    </row>
    <row r="397" s="16" customFormat="1">
      <c r="A397" s="16"/>
      <c r="B397" s="266"/>
      <c r="C397" s="267"/>
      <c r="D397" s="235" t="s">
        <v>155</v>
      </c>
      <c r="E397" s="268" t="s">
        <v>19</v>
      </c>
      <c r="F397" s="269" t="s">
        <v>190</v>
      </c>
      <c r="G397" s="267"/>
      <c r="H397" s="270">
        <v>2.4750000000000001</v>
      </c>
      <c r="I397" s="271"/>
      <c r="J397" s="267"/>
      <c r="K397" s="267"/>
      <c r="L397" s="272"/>
      <c r="M397" s="273"/>
      <c r="N397" s="274"/>
      <c r="O397" s="274"/>
      <c r="P397" s="274"/>
      <c r="Q397" s="274"/>
      <c r="R397" s="274"/>
      <c r="S397" s="274"/>
      <c r="T397" s="275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T397" s="276" t="s">
        <v>155</v>
      </c>
      <c r="AU397" s="276" t="s">
        <v>142</v>
      </c>
      <c r="AV397" s="16" t="s">
        <v>142</v>
      </c>
      <c r="AW397" s="16" t="s">
        <v>35</v>
      </c>
      <c r="AX397" s="16" t="s">
        <v>75</v>
      </c>
      <c r="AY397" s="276" t="s">
        <v>141</v>
      </c>
    </row>
    <row r="398" s="15" customFormat="1">
      <c r="A398" s="15"/>
      <c r="B398" s="256"/>
      <c r="C398" s="257"/>
      <c r="D398" s="235" t="s">
        <v>155</v>
      </c>
      <c r="E398" s="258" t="s">
        <v>19</v>
      </c>
      <c r="F398" s="259" t="s">
        <v>876</v>
      </c>
      <c r="G398" s="257"/>
      <c r="H398" s="258" t="s">
        <v>19</v>
      </c>
      <c r="I398" s="260"/>
      <c r="J398" s="257"/>
      <c r="K398" s="257"/>
      <c r="L398" s="261"/>
      <c r="M398" s="262"/>
      <c r="N398" s="263"/>
      <c r="O398" s="263"/>
      <c r="P398" s="263"/>
      <c r="Q398" s="263"/>
      <c r="R398" s="263"/>
      <c r="S398" s="263"/>
      <c r="T398" s="264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5" t="s">
        <v>155</v>
      </c>
      <c r="AU398" s="265" t="s">
        <v>142</v>
      </c>
      <c r="AV398" s="15" t="s">
        <v>83</v>
      </c>
      <c r="AW398" s="15" t="s">
        <v>35</v>
      </c>
      <c r="AX398" s="15" t="s">
        <v>75</v>
      </c>
      <c r="AY398" s="265" t="s">
        <v>141</v>
      </c>
    </row>
    <row r="399" s="13" customFormat="1">
      <c r="A399" s="13"/>
      <c r="B399" s="233"/>
      <c r="C399" s="234"/>
      <c r="D399" s="235" t="s">
        <v>155</v>
      </c>
      <c r="E399" s="236" t="s">
        <v>19</v>
      </c>
      <c r="F399" s="237" t="s">
        <v>904</v>
      </c>
      <c r="G399" s="234"/>
      <c r="H399" s="238">
        <v>4.2000000000000002</v>
      </c>
      <c r="I399" s="239"/>
      <c r="J399" s="234"/>
      <c r="K399" s="234"/>
      <c r="L399" s="240"/>
      <c r="M399" s="241"/>
      <c r="N399" s="242"/>
      <c r="O399" s="242"/>
      <c r="P399" s="242"/>
      <c r="Q399" s="242"/>
      <c r="R399" s="242"/>
      <c r="S399" s="242"/>
      <c r="T399" s="24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4" t="s">
        <v>155</v>
      </c>
      <c r="AU399" s="244" t="s">
        <v>142</v>
      </c>
      <c r="AV399" s="13" t="s">
        <v>94</v>
      </c>
      <c r="AW399" s="13" t="s">
        <v>35</v>
      </c>
      <c r="AX399" s="13" t="s">
        <v>75</v>
      </c>
      <c r="AY399" s="244" t="s">
        <v>141</v>
      </c>
    </row>
    <row r="400" s="13" customFormat="1">
      <c r="A400" s="13"/>
      <c r="B400" s="233"/>
      <c r="C400" s="234"/>
      <c r="D400" s="235" t="s">
        <v>155</v>
      </c>
      <c r="E400" s="236" t="s">
        <v>19</v>
      </c>
      <c r="F400" s="237" t="s">
        <v>900</v>
      </c>
      <c r="G400" s="234"/>
      <c r="H400" s="238">
        <v>-1.2</v>
      </c>
      <c r="I400" s="239"/>
      <c r="J400" s="234"/>
      <c r="K400" s="234"/>
      <c r="L400" s="240"/>
      <c r="M400" s="241"/>
      <c r="N400" s="242"/>
      <c r="O400" s="242"/>
      <c r="P400" s="242"/>
      <c r="Q400" s="242"/>
      <c r="R400" s="242"/>
      <c r="S400" s="242"/>
      <c r="T400" s="24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4" t="s">
        <v>155</v>
      </c>
      <c r="AU400" s="244" t="s">
        <v>142</v>
      </c>
      <c r="AV400" s="13" t="s">
        <v>94</v>
      </c>
      <c r="AW400" s="13" t="s">
        <v>35</v>
      </c>
      <c r="AX400" s="13" t="s">
        <v>75</v>
      </c>
      <c r="AY400" s="244" t="s">
        <v>141</v>
      </c>
    </row>
    <row r="401" s="16" customFormat="1">
      <c r="A401" s="16"/>
      <c r="B401" s="266"/>
      <c r="C401" s="267"/>
      <c r="D401" s="235" t="s">
        <v>155</v>
      </c>
      <c r="E401" s="268" t="s">
        <v>19</v>
      </c>
      <c r="F401" s="269" t="s">
        <v>190</v>
      </c>
      <c r="G401" s="267"/>
      <c r="H401" s="270">
        <v>3</v>
      </c>
      <c r="I401" s="271"/>
      <c r="J401" s="267"/>
      <c r="K401" s="267"/>
      <c r="L401" s="272"/>
      <c r="M401" s="273"/>
      <c r="N401" s="274"/>
      <c r="O401" s="274"/>
      <c r="P401" s="274"/>
      <c r="Q401" s="274"/>
      <c r="R401" s="274"/>
      <c r="S401" s="274"/>
      <c r="T401" s="275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76" t="s">
        <v>155</v>
      </c>
      <c r="AU401" s="276" t="s">
        <v>142</v>
      </c>
      <c r="AV401" s="16" t="s">
        <v>142</v>
      </c>
      <c r="AW401" s="16" t="s">
        <v>35</v>
      </c>
      <c r="AX401" s="16" t="s">
        <v>75</v>
      </c>
      <c r="AY401" s="276" t="s">
        <v>141</v>
      </c>
    </row>
    <row r="402" s="14" customFormat="1">
      <c r="A402" s="14"/>
      <c r="B402" s="245"/>
      <c r="C402" s="246"/>
      <c r="D402" s="235" t="s">
        <v>155</v>
      </c>
      <c r="E402" s="247" t="s">
        <v>19</v>
      </c>
      <c r="F402" s="248" t="s">
        <v>157</v>
      </c>
      <c r="G402" s="246"/>
      <c r="H402" s="249">
        <v>15.074999999999999</v>
      </c>
      <c r="I402" s="250"/>
      <c r="J402" s="246"/>
      <c r="K402" s="246"/>
      <c r="L402" s="251"/>
      <c r="M402" s="252"/>
      <c r="N402" s="253"/>
      <c r="O402" s="253"/>
      <c r="P402" s="253"/>
      <c r="Q402" s="253"/>
      <c r="R402" s="253"/>
      <c r="S402" s="253"/>
      <c r="T402" s="25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5" t="s">
        <v>155</v>
      </c>
      <c r="AU402" s="255" t="s">
        <v>142</v>
      </c>
      <c r="AV402" s="14" t="s">
        <v>151</v>
      </c>
      <c r="AW402" s="14" t="s">
        <v>35</v>
      </c>
      <c r="AX402" s="14" t="s">
        <v>83</v>
      </c>
      <c r="AY402" s="255" t="s">
        <v>141</v>
      </c>
    </row>
    <row r="403" s="2" customFormat="1" ht="24.15" customHeight="1">
      <c r="A403" s="41"/>
      <c r="B403" s="42"/>
      <c r="C403" s="215" t="s">
        <v>450</v>
      </c>
      <c r="D403" s="215" t="s">
        <v>146</v>
      </c>
      <c r="E403" s="216" t="s">
        <v>905</v>
      </c>
      <c r="F403" s="217" t="s">
        <v>906</v>
      </c>
      <c r="G403" s="218" t="s">
        <v>259</v>
      </c>
      <c r="H403" s="219">
        <v>54.634</v>
      </c>
      <c r="I403" s="220"/>
      <c r="J403" s="221">
        <f>ROUND(I403*H403,2)</f>
        <v>0</v>
      </c>
      <c r="K403" s="217" t="s">
        <v>150</v>
      </c>
      <c r="L403" s="47"/>
      <c r="M403" s="222" t="s">
        <v>19</v>
      </c>
      <c r="N403" s="223" t="s">
        <v>47</v>
      </c>
      <c r="O403" s="87"/>
      <c r="P403" s="224">
        <f>O403*H403</f>
        <v>0</v>
      </c>
      <c r="Q403" s="224">
        <v>0.018380000000000001</v>
      </c>
      <c r="R403" s="224">
        <f>Q403*H403</f>
        <v>1.00417292</v>
      </c>
      <c r="S403" s="224">
        <v>0</v>
      </c>
      <c r="T403" s="225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26" t="s">
        <v>151</v>
      </c>
      <c r="AT403" s="226" t="s">
        <v>146</v>
      </c>
      <c r="AU403" s="226" t="s">
        <v>142</v>
      </c>
      <c r="AY403" s="20" t="s">
        <v>141</v>
      </c>
      <c r="BE403" s="227">
        <f>IF(N403="základní",J403,0)</f>
        <v>0</v>
      </c>
      <c r="BF403" s="227">
        <f>IF(N403="snížená",J403,0)</f>
        <v>0</v>
      </c>
      <c r="BG403" s="227">
        <f>IF(N403="zákl. přenesená",J403,0)</f>
        <v>0</v>
      </c>
      <c r="BH403" s="227">
        <f>IF(N403="sníž. přenesená",J403,0)</f>
        <v>0</v>
      </c>
      <c r="BI403" s="227">
        <f>IF(N403="nulová",J403,0)</f>
        <v>0</v>
      </c>
      <c r="BJ403" s="20" t="s">
        <v>94</v>
      </c>
      <c r="BK403" s="227">
        <f>ROUND(I403*H403,2)</f>
        <v>0</v>
      </c>
      <c r="BL403" s="20" t="s">
        <v>151</v>
      </c>
      <c r="BM403" s="226" t="s">
        <v>907</v>
      </c>
    </row>
    <row r="404" s="2" customFormat="1">
      <c r="A404" s="41"/>
      <c r="B404" s="42"/>
      <c r="C404" s="43"/>
      <c r="D404" s="228" t="s">
        <v>153</v>
      </c>
      <c r="E404" s="43"/>
      <c r="F404" s="229" t="s">
        <v>908</v>
      </c>
      <c r="G404" s="43"/>
      <c r="H404" s="43"/>
      <c r="I404" s="230"/>
      <c r="J404" s="43"/>
      <c r="K404" s="43"/>
      <c r="L404" s="47"/>
      <c r="M404" s="231"/>
      <c r="N404" s="232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153</v>
      </c>
      <c r="AU404" s="20" t="s">
        <v>142</v>
      </c>
    </row>
    <row r="405" s="15" customFormat="1">
      <c r="A405" s="15"/>
      <c r="B405" s="256"/>
      <c r="C405" s="257"/>
      <c r="D405" s="235" t="s">
        <v>155</v>
      </c>
      <c r="E405" s="258" t="s">
        <v>19</v>
      </c>
      <c r="F405" s="259" t="s">
        <v>789</v>
      </c>
      <c r="G405" s="257"/>
      <c r="H405" s="258" t="s">
        <v>19</v>
      </c>
      <c r="I405" s="260"/>
      <c r="J405" s="257"/>
      <c r="K405" s="257"/>
      <c r="L405" s="261"/>
      <c r="M405" s="262"/>
      <c r="N405" s="263"/>
      <c r="O405" s="263"/>
      <c r="P405" s="263"/>
      <c r="Q405" s="263"/>
      <c r="R405" s="263"/>
      <c r="S405" s="263"/>
      <c r="T405" s="26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65" t="s">
        <v>155</v>
      </c>
      <c r="AU405" s="265" t="s">
        <v>142</v>
      </c>
      <c r="AV405" s="15" t="s">
        <v>83</v>
      </c>
      <c r="AW405" s="15" t="s">
        <v>35</v>
      </c>
      <c r="AX405" s="15" t="s">
        <v>75</v>
      </c>
      <c r="AY405" s="265" t="s">
        <v>141</v>
      </c>
    </row>
    <row r="406" s="15" customFormat="1">
      <c r="A406" s="15"/>
      <c r="B406" s="256"/>
      <c r="C406" s="257"/>
      <c r="D406" s="235" t="s">
        <v>155</v>
      </c>
      <c r="E406" s="258" t="s">
        <v>19</v>
      </c>
      <c r="F406" s="259" t="s">
        <v>866</v>
      </c>
      <c r="G406" s="257"/>
      <c r="H406" s="258" t="s">
        <v>19</v>
      </c>
      <c r="I406" s="260"/>
      <c r="J406" s="257"/>
      <c r="K406" s="257"/>
      <c r="L406" s="261"/>
      <c r="M406" s="262"/>
      <c r="N406" s="263"/>
      <c r="O406" s="263"/>
      <c r="P406" s="263"/>
      <c r="Q406" s="263"/>
      <c r="R406" s="263"/>
      <c r="S406" s="263"/>
      <c r="T406" s="264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5" t="s">
        <v>155</v>
      </c>
      <c r="AU406" s="265" t="s">
        <v>142</v>
      </c>
      <c r="AV406" s="15" t="s">
        <v>83</v>
      </c>
      <c r="AW406" s="15" t="s">
        <v>35</v>
      </c>
      <c r="AX406" s="15" t="s">
        <v>75</v>
      </c>
      <c r="AY406" s="265" t="s">
        <v>141</v>
      </c>
    </row>
    <row r="407" s="15" customFormat="1">
      <c r="A407" s="15"/>
      <c r="B407" s="256"/>
      <c r="C407" s="257"/>
      <c r="D407" s="235" t="s">
        <v>155</v>
      </c>
      <c r="E407" s="258" t="s">
        <v>19</v>
      </c>
      <c r="F407" s="259" t="s">
        <v>194</v>
      </c>
      <c r="G407" s="257"/>
      <c r="H407" s="258" t="s">
        <v>19</v>
      </c>
      <c r="I407" s="260"/>
      <c r="J407" s="257"/>
      <c r="K407" s="257"/>
      <c r="L407" s="261"/>
      <c r="M407" s="262"/>
      <c r="N407" s="263"/>
      <c r="O407" s="263"/>
      <c r="P407" s="263"/>
      <c r="Q407" s="263"/>
      <c r="R407" s="263"/>
      <c r="S407" s="263"/>
      <c r="T407" s="264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65" t="s">
        <v>155</v>
      </c>
      <c r="AU407" s="265" t="s">
        <v>142</v>
      </c>
      <c r="AV407" s="15" t="s">
        <v>83</v>
      </c>
      <c r="AW407" s="15" t="s">
        <v>35</v>
      </c>
      <c r="AX407" s="15" t="s">
        <v>75</v>
      </c>
      <c r="AY407" s="265" t="s">
        <v>141</v>
      </c>
    </row>
    <row r="408" s="15" customFormat="1">
      <c r="A408" s="15"/>
      <c r="B408" s="256"/>
      <c r="C408" s="257"/>
      <c r="D408" s="235" t="s">
        <v>155</v>
      </c>
      <c r="E408" s="258" t="s">
        <v>19</v>
      </c>
      <c r="F408" s="259" t="s">
        <v>197</v>
      </c>
      <c r="G408" s="257"/>
      <c r="H408" s="258" t="s">
        <v>19</v>
      </c>
      <c r="I408" s="260"/>
      <c r="J408" s="257"/>
      <c r="K408" s="257"/>
      <c r="L408" s="261"/>
      <c r="M408" s="262"/>
      <c r="N408" s="263"/>
      <c r="O408" s="263"/>
      <c r="P408" s="263"/>
      <c r="Q408" s="263"/>
      <c r="R408" s="263"/>
      <c r="S408" s="263"/>
      <c r="T408" s="26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65" t="s">
        <v>155</v>
      </c>
      <c r="AU408" s="265" t="s">
        <v>142</v>
      </c>
      <c r="AV408" s="15" t="s">
        <v>83</v>
      </c>
      <c r="AW408" s="15" t="s">
        <v>35</v>
      </c>
      <c r="AX408" s="15" t="s">
        <v>75</v>
      </c>
      <c r="AY408" s="265" t="s">
        <v>141</v>
      </c>
    </row>
    <row r="409" s="13" customFormat="1">
      <c r="A409" s="13"/>
      <c r="B409" s="233"/>
      <c r="C409" s="234"/>
      <c r="D409" s="235" t="s">
        <v>155</v>
      </c>
      <c r="E409" s="236" t="s">
        <v>19</v>
      </c>
      <c r="F409" s="237" t="s">
        <v>867</v>
      </c>
      <c r="G409" s="234"/>
      <c r="H409" s="238">
        <v>13.965</v>
      </c>
      <c r="I409" s="239"/>
      <c r="J409" s="234"/>
      <c r="K409" s="234"/>
      <c r="L409" s="240"/>
      <c r="M409" s="241"/>
      <c r="N409" s="242"/>
      <c r="O409" s="242"/>
      <c r="P409" s="242"/>
      <c r="Q409" s="242"/>
      <c r="R409" s="242"/>
      <c r="S409" s="242"/>
      <c r="T409" s="24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4" t="s">
        <v>155</v>
      </c>
      <c r="AU409" s="244" t="s">
        <v>142</v>
      </c>
      <c r="AV409" s="13" t="s">
        <v>94</v>
      </c>
      <c r="AW409" s="13" t="s">
        <v>35</v>
      </c>
      <c r="AX409" s="13" t="s">
        <v>75</v>
      </c>
      <c r="AY409" s="244" t="s">
        <v>141</v>
      </c>
    </row>
    <row r="410" s="13" customFormat="1">
      <c r="A410" s="13"/>
      <c r="B410" s="233"/>
      <c r="C410" s="234"/>
      <c r="D410" s="235" t="s">
        <v>155</v>
      </c>
      <c r="E410" s="236" t="s">
        <v>19</v>
      </c>
      <c r="F410" s="237" t="s">
        <v>868</v>
      </c>
      <c r="G410" s="234"/>
      <c r="H410" s="238">
        <v>-2.0249999999999999</v>
      </c>
      <c r="I410" s="239"/>
      <c r="J410" s="234"/>
      <c r="K410" s="234"/>
      <c r="L410" s="240"/>
      <c r="M410" s="241"/>
      <c r="N410" s="242"/>
      <c r="O410" s="242"/>
      <c r="P410" s="242"/>
      <c r="Q410" s="242"/>
      <c r="R410" s="242"/>
      <c r="S410" s="242"/>
      <c r="T410" s="24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4" t="s">
        <v>155</v>
      </c>
      <c r="AU410" s="244" t="s">
        <v>142</v>
      </c>
      <c r="AV410" s="13" t="s">
        <v>94</v>
      </c>
      <c r="AW410" s="13" t="s">
        <v>35</v>
      </c>
      <c r="AX410" s="13" t="s">
        <v>75</v>
      </c>
      <c r="AY410" s="244" t="s">
        <v>141</v>
      </c>
    </row>
    <row r="411" s="16" customFormat="1">
      <c r="A411" s="16"/>
      <c r="B411" s="266"/>
      <c r="C411" s="267"/>
      <c r="D411" s="235" t="s">
        <v>155</v>
      </c>
      <c r="E411" s="268" t="s">
        <v>19</v>
      </c>
      <c r="F411" s="269" t="s">
        <v>190</v>
      </c>
      <c r="G411" s="267"/>
      <c r="H411" s="270">
        <v>11.94</v>
      </c>
      <c r="I411" s="271"/>
      <c r="J411" s="267"/>
      <c r="K411" s="267"/>
      <c r="L411" s="272"/>
      <c r="M411" s="273"/>
      <c r="N411" s="274"/>
      <c r="O411" s="274"/>
      <c r="P411" s="274"/>
      <c r="Q411" s="274"/>
      <c r="R411" s="274"/>
      <c r="S411" s="274"/>
      <c r="T411" s="275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T411" s="276" t="s">
        <v>155</v>
      </c>
      <c r="AU411" s="276" t="s">
        <v>142</v>
      </c>
      <c r="AV411" s="16" t="s">
        <v>142</v>
      </c>
      <c r="AW411" s="16" t="s">
        <v>35</v>
      </c>
      <c r="AX411" s="16" t="s">
        <v>75</v>
      </c>
      <c r="AY411" s="276" t="s">
        <v>141</v>
      </c>
    </row>
    <row r="412" s="15" customFormat="1">
      <c r="A412" s="15"/>
      <c r="B412" s="256"/>
      <c r="C412" s="257"/>
      <c r="D412" s="235" t="s">
        <v>155</v>
      </c>
      <c r="E412" s="258" t="s">
        <v>19</v>
      </c>
      <c r="F412" s="259" t="s">
        <v>869</v>
      </c>
      <c r="G412" s="257"/>
      <c r="H412" s="258" t="s">
        <v>19</v>
      </c>
      <c r="I412" s="260"/>
      <c r="J412" s="257"/>
      <c r="K412" s="257"/>
      <c r="L412" s="261"/>
      <c r="M412" s="262"/>
      <c r="N412" s="263"/>
      <c r="O412" s="263"/>
      <c r="P412" s="263"/>
      <c r="Q412" s="263"/>
      <c r="R412" s="263"/>
      <c r="S412" s="263"/>
      <c r="T412" s="264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65" t="s">
        <v>155</v>
      </c>
      <c r="AU412" s="265" t="s">
        <v>142</v>
      </c>
      <c r="AV412" s="15" t="s">
        <v>83</v>
      </c>
      <c r="AW412" s="15" t="s">
        <v>35</v>
      </c>
      <c r="AX412" s="15" t="s">
        <v>75</v>
      </c>
      <c r="AY412" s="265" t="s">
        <v>141</v>
      </c>
    </row>
    <row r="413" s="13" customFormat="1">
      <c r="A413" s="13"/>
      <c r="B413" s="233"/>
      <c r="C413" s="234"/>
      <c r="D413" s="235" t="s">
        <v>155</v>
      </c>
      <c r="E413" s="236" t="s">
        <v>19</v>
      </c>
      <c r="F413" s="237" t="s">
        <v>909</v>
      </c>
      <c r="G413" s="234"/>
      <c r="H413" s="238">
        <v>8.6999999999999993</v>
      </c>
      <c r="I413" s="239"/>
      <c r="J413" s="234"/>
      <c r="K413" s="234"/>
      <c r="L413" s="240"/>
      <c r="M413" s="241"/>
      <c r="N413" s="242"/>
      <c r="O413" s="242"/>
      <c r="P413" s="242"/>
      <c r="Q413" s="242"/>
      <c r="R413" s="242"/>
      <c r="S413" s="242"/>
      <c r="T413" s="24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4" t="s">
        <v>155</v>
      </c>
      <c r="AU413" s="244" t="s">
        <v>142</v>
      </c>
      <c r="AV413" s="13" t="s">
        <v>94</v>
      </c>
      <c r="AW413" s="13" t="s">
        <v>35</v>
      </c>
      <c r="AX413" s="13" t="s">
        <v>75</v>
      </c>
      <c r="AY413" s="244" t="s">
        <v>141</v>
      </c>
    </row>
    <row r="414" s="13" customFormat="1">
      <c r="A414" s="13"/>
      <c r="B414" s="233"/>
      <c r="C414" s="234"/>
      <c r="D414" s="235" t="s">
        <v>155</v>
      </c>
      <c r="E414" s="236" t="s">
        <v>19</v>
      </c>
      <c r="F414" s="237" t="s">
        <v>910</v>
      </c>
      <c r="G414" s="234"/>
      <c r="H414" s="238">
        <v>-0.59999999999999998</v>
      </c>
      <c r="I414" s="239"/>
      <c r="J414" s="234"/>
      <c r="K414" s="234"/>
      <c r="L414" s="240"/>
      <c r="M414" s="241"/>
      <c r="N414" s="242"/>
      <c r="O414" s="242"/>
      <c r="P414" s="242"/>
      <c r="Q414" s="242"/>
      <c r="R414" s="242"/>
      <c r="S414" s="242"/>
      <c r="T414" s="24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4" t="s">
        <v>155</v>
      </c>
      <c r="AU414" s="244" t="s">
        <v>142</v>
      </c>
      <c r="AV414" s="13" t="s">
        <v>94</v>
      </c>
      <c r="AW414" s="13" t="s">
        <v>35</v>
      </c>
      <c r="AX414" s="13" t="s">
        <v>75</v>
      </c>
      <c r="AY414" s="244" t="s">
        <v>141</v>
      </c>
    </row>
    <row r="415" s="16" customFormat="1">
      <c r="A415" s="16"/>
      <c r="B415" s="266"/>
      <c r="C415" s="267"/>
      <c r="D415" s="235" t="s">
        <v>155</v>
      </c>
      <c r="E415" s="268" t="s">
        <v>19</v>
      </c>
      <c r="F415" s="269" t="s">
        <v>190</v>
      </c>
      <c r="G415" s="267"/>
      <c r="H415" s="270">
        <v>8.0999999999999996</v>
      </c>
      <c r="I415" s="271"/>
      <c r="J415" s="267"/>
      <c r="K415" s="267"/>
      <c r="L415" s="272"/>
      <c r="M415" s="273"/>
      <c r="N415" s="274"/>
      <c r="O415" s="274"/>
      <c r="P415" s="274"/>
      <c r="Q415" s="274"/>
      <c r="R415" s="274"/>
      <c r="S415" s="274"/>
      <c r="T415" s="275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T415" s="276" t="s">
        <v>155</v>
      </c>
      <c r="AU415" s="276" t="s">
        <v>142</v>
      </c>
      <c r="AV415" s="16" t="s">
        <v>142</v>
      </c>
      <c r="AW415" s="16" t="s">
        <v>35</v>
      </c>
      <c r="AX415" s="16" t="s">
        <v>75</v>
      </c>
      <c r="AY415" s="276" t="s">
        <v>141</v>
      </c>
    </row>
    <row r="416" s="15" customFormat="1">
      <c r="A416" s="15"/>
      <c r="B416" s="256"/>
      <c r="C416" s="257"/>
      <c r="D416" s="235" t="s">
        <v>155</v>
      </c>
      <c r="E416" s="258" t="s">
        <v>19</v>
      </c>
      <c r="F416" s="259" t="s">
        <v>872</v>
      </c>
      <c r="G416" s="257"/>
      <c r="H416" s="258" t="s">
        <v>19</v>
      </c>
      <c r="I416" s="260"/>
      <c r="J416" s="257"/>
      <c r="K416" s="257"/>
      <c r="L416" s="261"/>
      <c r="M416" s="262"/>
      <c r="N416" s="263"/>
      <c r="O416" s="263"/>
      <c r="P416" s="263"/>
      <c r="Q416" s="263"/>
      <c r="R416" s="263"/>
      <c r="S416" s="263"/>
      <c r="T416" s="264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65" t="s">
        <v>155</v>
      </c>
      <c r="AU416" s="265" t="s">
        <v>142</v>
      </c>
      <c r="AV416" s="15" t="s">
        <v>83</v>
      </c>
      <c r="AW416" s="15" t="s">
        <v>35</v>
      </c>
      <c r="AX416" s="15" t="s">
        <v>75</v>
      </c>
      <c r="AY416" s="265" t="s">
        <v>141</v>
      </c>
    </row>
    <row r="417" s="13" customFormat="1">
      <c r="A417" s="13"/>
      <c r="B417" s="233"/>
      <c r="C417" s="234"/>
      <c r="D417" s="235" t="s">
        <v>155</v>
      </c>
      <c r="E417" s="236" t="s">
        <v>19</v>
      </c>
      <c r="F417" s="237" t="s">
        <v>909</v>
      </c>
      <c r="G417" s="234"/>
      <c r="H417" s="238">
        <v>8.6999999999999993</v>
      </c>
      <c r="I417" s="239"/>
      <c r="J417" s="234"/>
      <c r="K417" s="234"/>
      <c r="L417" s="240"/>
      <c r="M417" s="241"/>
      <c r="N417" s="242"/>
      <c r="O417" s="242"/>
      <c r="P417" s="242"/>
      <c r="Q417" s="242"/>
      <c r="R417" s="242"/>
      <c r="S417" s="242"/>
      <c r="T417" s="24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4" t="s">
        <v>155</v>
      </c>
      <c r="AU417" s="244" t="s">
        <v>142</v>
      </c>
      <c r="AV417" s="13" t="s">
        <v>94</v>
      </c>
      <c r="AW417" s="13" t="s">
        <v>35</v>
      </c>
      <c r="AX417" s="13" t="s">
        <v>75</v>
      </c>
      <c r="AY417" s="244" t="s">
        <v>141</v>
      </c>
    </row>
    <row r="418" s="13" customFormat="1">
      <c r="A418" s="13"/>
      <c r="B418" s="233"/>
      <c r="C418" s="234"/>
      <c r="D418" s="235" t="s">
        <v>155</v>
      </c>
      <c r="E418" s="236" t="s">
        <v>19</v>
      </c>
      <c r="F418" s="237" t="s">
        <v>910</v>
      </c>
      <c r="G418" s="234"/>
      <c r="H418" s="238">
        <v>-0.59999999999999998</v>
      </c>
      <c r="I418" s="239"/>
      <c r="J418" s="234"/>
      <c r="K418" s="234"/>
      <c r="L418" s="240"/>
      <c r="M418" s="241"/>
      <c r="N418" s="242"/>
      <c r="O418" s="242"/>
      <c r="P418" s="242"/>
      <c r="Q418" s="242"/>
      <c r="R418" s="242"/>
      <c r="S418" s="242"/>
      <c r="T418" s="24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4" t="s">
        <v>155</v>
      </c>
      <c r="AU418" s="244" t="s">
        <v>142</v>
      </c>
      <c r="AV418" s="13" t="s">
        <v>94</v>
      </c>
      <c r="AW418" s="13" t="s">
        <v>35</v>
      </c>
      <c r="AX418" s="13" t="s">
        <v>75</v>
      </c>
      <c r="AY418" s="244" t="s">
        <v>141</v>
      </c>
    </row>
    <row r="419" s="16" customFormat="1">
      <c r="A419" s="16"/>
      <c r="B419" s="266"/>
      <c r="C419" s="267"/>
      <c r="D419" s="235" t="s">
        <v>155</v>
      </c>
      <c r="E419" s="268" t="s">
        <v>19</v>
      </c>
      <c r="F419" s="269" t="s">
        <v>190</v>
      </c>
      <c r="G419" s="267"/>
      <c r="H419" s="270">
        <v>8.0999999999999996</v>
      </c>
      <c r="I419" s="271"/>
      <c r="J419" s="267"/>
      <c r="K419" s="267"/>
      <c r="L419" s="272"/>
      <c r="M419" s="273"/>
      <c r="N419" s="274"/>
      <c r="O419" s="274"/>
      <c r="P419" s="274"/>
      <c r="Q419" s="274"/>
      <c r="R419" s="274"/>
      <c r="S419" s="274"/>
      <c r="T419" s="275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76" t="s">
        <v>155</v>
      </c>
      <c r="AU419" s="276" t="s">
        <v>142</v>
      </c>
      <c r="AV419" s="16" t="s">
        <v>142</v>
      </c>
      <c r="AW419" s="16" t="s">
        <v>35</v>
      </c>
      <c r="AX419" s="16" t="s">
        <v>75</v>
      </c>
      <c r="AY419" s="276" t="s">
        <v>141</v>
      </c>
    </row>
    <row r="420" s="15" customFormat="1">
      <c r="A420" s="15"/>
      <c r="B420" s="256"/>
      <c r="C420" s="257"/>
      <c r="D420" s="235" t="s">
        <v>155</v>
      </c>
      <c r="E420" s="258" t="s">
        <v>19</v>
      </c>
      <c r="F420" s="259" t="s">
        <v>873</v>
      </c>
      <c r="G420" s="257"/>
      <c r="H420" s="258" t="s">
        <v>19</v>
      </c>
      <c r="I420" s="260"/>
      <c r="J420" s="257"/>
      <c r="K420" s="257"/>
      <c r="L420" s="261"/>
      <c r="M420" s="262"/>
      <c r="N420" s="263"/>
      <c r="O420" s="263"/>
      <c r="P420" s="263"/>
      <c r="Q420" s="263"/>
      <c r="R420" s="263"/>
      <c r="S420" s="263"/>
      <c r="T420" s="264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65" t="s">
        <v>155</v>
      </c>
      <c r="AU420" s="265" t="s">
        <v>142</v>
      </c>
      <c r="AV420" s="15" t="s">
        <v>83</v>
      </c>
      <c r="AW420" s="15" t="s">
        <v>35</v>
      </c>
      <c r="AX420" s="15" t="s">
        <v>75</v>
      </c>
      <c r="AY420" s="265" t="s">
        <v>141</v>
      </c>
    </row>
    <row r="421" s="13" customFormat="1">
      <c r="A421" s="13"/>
      <c r="B421" s="233"/>
      <c r="C421" s="234"/>
      <c r="D421" s="235" t="s">
        <v>155</v>
      </c>
      <c r="E421" s="236" t="s">
        <v>19</v>
      </c>
      <c r="F421" s="237" t="s">
        <v>911</v>
      </c>
      <c r="G421" s="234"/>
      <c r="H421" s="238">
        <v>10.766</v>
      </c>
      <c r="I421" s="239"/>
      <c r="J421" s="234"/>
      <c r="K421" s="234"/>
      <c r="L421" s="240"/>
      <c r="M421" s="241"/>
      <c r="N421" s="242"/>
      <c r="O421" s="242"/>
      <c r="P421" s="242"/>
      <c r="Q421" s="242"/>
      <c r="R421" s="242"/>
      <c r="S421" s="242"/>
      <c r="T421" s="24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4" t="s">
        <v>155</v>
      </c>
      <c r="AU421" s="244" t="s">
        <v>142</v>
      </c>
      <c r="AV421" s="13" t="s">
        <v>94</v>
      </c>
      <c r="AW421" s="13" t="s">
        <v>35</v>
      </c>
      <c r="AX421" s="13" t="s">
        <v>75</v>
      </c>
      <c r="AY421" s="244" t="s">
        <v>141</v>
      </c>
    </row>
    <row r="422" s="13" customFormat="1">
      <c r="A422" s="13"/>
      <c r="B422" s="233"/>
      <c r="C422" s="234"/>
      <c r="D422" s="235" t="s">
        <v>155</v>
      </c>
      <c r="E422" s="236" t="s">
        <v>19</v>
      </c>
      <c r="F422" s="237" t="s">
        <v>912</v>
      </c>
      <c r="G422" s="234"/>
      <c r="H422" s="238">
        <v>-0.67500000000000004</v>
      </c>
      <c r="I422" s="239"/>
      <c r="J422" s="234"/>
      <c r="K422" s="234"/>
      <c r="L422" s="240"/>
      <c r="M422" s="241"/>
      <c r="N422" s="242"/>
      <c r="O422" s="242"/>
      <c r="P422" s="242"/>
      <c r="Q422" s="242"/>
      <c r="R422" s="242"/>
      <c r="S422" s="242"/>
      <c r="T422" s="24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4" t="s">
        <v>155</v>
      </c>
      <c r="AU422" s="244" t="s">
        <v>142</v>
      </c>
      <c r="AV422" s="13" t="s">
        <v>94</v>
      </c>
      <c r="AW422" s="13" t="s">
        <v>35</v>
      </c>
      <c r="AX422" s="13" t="s">
        <v>75</v>
      </c>
      <c r="AY422" s="244" t="s">
        <v>141</v>
      </c>
    </row>
    <row r="423" s="13" customFormat="1">
      <c r="A423" s="13"/>
      <c r="B423" s="233"/>
      <c r="C423" s="234"/>
      <c r="D423" s="235" t="s">
        <v>155</v>
      </c>
      <c r="E423" s="236" t="s">
        <v>19</v>
      </c>
      <c r="F423" s="237" t="s">
        <v>913</v>
      </c>
      <c r="G423" s="234"/>
      <c r="H423" s="238">
        <v>-1.8</v>
      </c>
      <c r="I423" s="239"/>
      <c r="J423" s="234"/>
      <c r="K423" s="234"/>
      <c r="L423" s="240"/>
      <c r="M423" s="241"/>
      <c r="N423" s="242"/>
      <c r="O423" s="242"/>
      <c r="P423" s="242"/>
      <c r="Q423" s="242"/>
      <c r="R423" s="242"/>
      <c r="S423" s="242"/>
      <c r="T423" s="24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4" t="s">
        <v>155</v>
      </c>
      <c r="AU423" s="244" t="s">
        <v>142</v>
      </c>
      <c r="AV423" s="13" t="s">
        <v>94</v>
      </c>
      <c r="AW423" s="13" t="s">
        <v>35</v>
      </c>
      <c r="AX423" s="13" t="s">
        <v>75</v>
      </c>
      <c r="AY423" s="244" t="s">
        <v>141</v>
      </c>
    </row>
    <row r="424" s="16" customFormat="1">
      <c r="A424" s="16"/>
      <c r="B424" s="266"/>
      <c r="C424" s="267"/>
      <c r="D424" s="235" t="s">
        <v>155</v>
      </c>
      <c r="E424" s="268" t="s">
        <v>19</v>
      </c>
      <c r="F424" s="269" t="s">
        <v>190</v>
      </c>
      <c r="G424" s="267"/>
      <c r="H424" s="270">
        <v>8.2910000000000004</v>
      </c>
      <c r="I424" s="271"/>
      <c r="J424" s="267"/>
      <c r="K424" s="267"/>
      <c r="L424" s="272"/>
      <c r="M424" s="273"/>
      <c r="N424" s="274"/>
      <c r="O424" s="274"/>
      <c r="P424" s="274"/>
      <c r="Q424" s="274"/>
      <c r="R424" s="274"/>
      <c r="S424" s="274"/>
      <c r="T424" s="275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T424" s="276" t="s">
        <v>155</v>
      </c>
      <c r="AU424" s="276" t="s">
        <v>142</v>
      </c>
      <c r="AV424" s="16" t="s">
        <v>142</v>
      </c>
      <c r="AW424" s="16" t="s">
        <v>35</v>
      </c>
      <c r="AX424" s="16" t="s">
        <v>75</v>
      </c>
      <c r="AY424" s="276" t="s">
        <v>141</v>
      </c>
    </row>
    <row r="425" s="15" customFormat="1">
      <c r="A425" s="15"/>
      <c r="B425" s="256"/>
      <c r="C425" s="257"/>
      <c r="D425" s="235" t="s">
        <v>155</v>
      </c>
      <c r="E425" s="258" t="s">
        <v>19</v>
      </c>
      <c r="F425" s="259" t="s">
        <v>876</v>
      </c>
      <c r="G425" s="257"/>
      <c r="H425" s="258" t="s">
        <v>19</v>
      </c>
      <c r="I425" s="260"/>
      <c r="J425" s="257"/>
      <c r="K425" s="257"/>
      <c r="L425" s="261"/>
      <c r="M425" s="262"/>
      <c r="N425" s="263"/>
      <c r="O425" s="263"/>
      <c r="P425" s="263"/>
      <c r="Q425" s="263"/>
      <c r="R425" s="263"/>
      <c r="S425" s="263"/>
      <c r="T425" s="264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65" t="s">
        <v>155</v>
      </c>
      <c r="AU425" s="265" t="s">
        <v>142</v>
      </c>
      <c r="AV425" s="15" t="s">
        <v>83</v>
      </c>
      <c r="AW425" s="15" t="s">
        <v>35</v>
      </c>
      <c r="AX425" s="15" t="s">
        <v>75</v>
      </c>
      <c r="AY425" s="265" t="s">
        <v>141</v>
      </c>
    </row>
    <row r="426" s="13" customFormat="1">
      <c r="A426" s="13"/>
      <c r="B426" s="233"/>
      <c r="C426" s="234"/>
      <c r="D426" s="235" t="s">
        <v>155</v>
      </c>
      <c r="E426" s="236" t="s">
        <v>19</v>
      </c>
      <c r="F426" s="237" t="s">
        <v>914</v>
      </c>
      <c r="G426" s="234"/>
      <c r="H426" s="238">
        <v>6.0899999999999999</v>
      </c>
      <c r="I426" s="239"/>
      <c r="J426" s="234"/>
      <c r="K426" s="234"/>
      <c r="L426" s="240"/>
      <c r="M426" s="241"/>
      <c r="N426" s="242"/>
      <c r="O426" s="242"/>
      <c r="P426" s="242"/>
      <c r="Q426" s="242"/>
      <c r="R426" s="242"/>
      <c r="S426" s="242"/>
      <c r="T426" s="24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4" t="s">
        <v>155</v>
      </c>
      <c r="AU426" s="244" t="s">
        <v>142</v>
      </c>
      <c r="AV426" s="13" t="s">
        <v>94</v>
      </c>
      <c r="AW426" s="13" t="s">
        <v>35</v>
      </c>
      <c r="AX426" s="13" t="s">
        <v>75</v>
      </c>
      <c r="AY426" s="244" t="s">
        <v>141</v>
      </c>
    </row>
    <row r="427" s="13" customFormat="1">
      <c r="A427" s="13"/>
      <c r="B427" s="233"/>
      <c r="C427" s="234"/>
      <c r="D427" s="235" t="s">
        <v>155</v>
      </c>
      <c r="E427" s="236" t="s">
        <v>19</v>
      </c>
      <c r="F427" s="237" t="s">
        <v>910</v>
      </c>
      <c r="G427" s="234"/>
      <c r="H427" s="238">
        <v>-0.59999999999999998</v>
      </c>
      <c r="I427" s="239"/>
      <c r="J427" s="234"/>
      <c r="K427" s="234"/>
      <c r="L427" s="240"/>
      <c r="M427" s="241"/>
      <c r="N427" s="242"/>
      <c r="O427" s="242"/>
      <c r="P427" s="242"/>
      <c r="Q427" s="242"/>
      <c r="R427" s="242"/>
      <c r="S427" s="242"/>
      <c r="T427" s="24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4" t="s">
        <v>155</v>
      </c>
      <c r="AU427" s="244" t="s">
        <v>142</v>
      </c>
      <c r="AV427" s="13" t="s">
        <v>94</v>
      </c>
      <c r="AW427" s="13" t="s">
        <v>35</v>
      </c>
      <c r="AX427" s="13" t="s">
        <v>75</v>
      </c>
      <c r="AY427" s="244" t="s">
        <v>141</v>
      </c>
    </row>
    <row r="428" s="16" customFormat="1">
      <c r="A428" s="16"/>
      <c r="B428" s="266"/>
      <c r="C428" s="267"/>
      <c r="D428" s="235" t="s">
        <v>155</v>
      </c>
      <c r="E428" s="268" t="s">
        <v>19</v>
      </c>
      <c r="F428" s="269" t="s">
        <v>190</v>
      </c>
      <c r="G428" s="267"/>
      <c r="H428" s="270">
        <v>5.4900000000000002</v>
      </c>
      <c r="I428" s="271"/>
      <c r="J428" s="267"/>
      <c r="K428" s="267"/>
      <c r="L428" s="272"/>
      <c r="M428" s="273"/>
      <c r="N428" s="274"/>
      <c r="O428" s="274"/>
      <c r="P428" s="274"/>
      <c r="Q428" s="274"/>
      <c r="R428" s="274"/>
      <c r="S428" s="274"/>
      <c r="T428" s="275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76" t="s">
        <v>155</v>
      </c>
      <c r="AU428" s="276" t="s">
        <v>142</v>
      </c>
      <c r="AV428" s="16" t="s">
        <v>142</v>
      </c>
      <c r="AW428" s="16" t="s">
        <v>35</v>
      </c>
      <c r="AX428" s="16" t="s">
        <v>75</v>
      </c>
      <c r="AY428" s="276" t="s">
        <v>141</v>
      </c>
    </row>
    <row r="429" s="14" customFormat="1">
      <c r="A429" s="14"/>
      <c r="B429" s="245"/>
      <c r="C429" s="246"/>
      <c r="D429" s="235" t="s">
        <v>155</v>
      </c>
      <c r="E429" s="247" t="s">
        <v>19</v>
      </c>
      <c r="F429" s="248" t="s">
        <v>157</v>
      </c>
      <c r="G429" s="246"/>
      <c r="H429" s="249">
        <v>41.920999999999999</v>
      </c>
      <c r="I429" s="250"/>
      <c r="J429" s="246"/>
      <c r="K429" s="246"/>
      <c r="L429" s="251"/>
      <c r="M429" s="252"/>
      <c r="N429" s="253"/>
      <c r="O429" s="253"/>
      <c r="P429" s="253"/>
      <c r="Q429" s="253"/>
      <c r="R429" s="253"/>
      <c r="S429" s="253"/>
      <c r="T429" s="25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5" t="s">
        <v>155</v>
      </c>
      <c r="AU429" s="255" t="s">
        <v>142</v>
      </c>
      <c r="AV429" s="14" t="s">
        <v>151</v>
      </c>
      <c r="AW429" s="14" t="s">
        <v>35</v>
      </c>
      <c r="AX429" s="14" t="s">
        <v>75</v>
      </c>
      <c r="AY429" s="255" t="s">
        <v>141</v>
      </c>
    </row>
    <row r="430" s="15" customFormat="1">
      <c r="A430" s="15"/>
      <c r="B430" s="256"/>
      <c r="C430" s="257"/>
      <c r="D430" s="235" t="s">
        <v>155</v>
      </c>
      <c r="E430" s="258" t="s">
        <v>19</v>
      </c>
      <c r="F430" s="259" t="s">
        <v>201</v>
      </c>
      <c r="G430" s="257"/>
      <c r="H430" s="258" t="s">
        <v>19</v>
      </c>
      <c r="I430" s="260"/>
      <c r="J430" s="257"/>
      <c r="K430" s="257"/>
      <c r="L430" s="261"/>
      <c r="M430" s="262"/>
      <c r="N430" s="263"/>
      <c r="O430" s="263"/>
      <c r="P430" s="263"/>
      <c r="Q430" s="263"/>
      <c r="R430" s="263"/>
      <c r="S430" s="263"/>
      <c r="T430" s="264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5" t="s">
        <v>155</v>
      </c>
      <c r="AU430" s="265" t="s">
        <v>142</v>
      </c>
      <c r="AV430" s="15" t="s">
        <v>83</v>
      </c>
      <c r="AW430" s="15" t="s">
        <v>35</v>
      </c>
      <c r="AX430" s="15" t="s">
        <v>75</v>
      </c>
      <c r="AY430" s="265" t="s">
        <v>141</v>
      </c>
    </row>
    <row r="431" s="15" customFormat="1">
      <c r="A431" s="15"/>
      <c r="B431" s="256"/>
      <c r="C431" s="257"/>
      <c r="D431" s="235" t="s">
        <v>155</v>
      </c>
      <c r="E431" s="258" t="s">
        <v>19</v>
      </c>
      <c r="F431" s="259" t="s">
        <v>878</v>
      </c>
      <c r="G431" s="257"/>
      <c r="H431" s="258" t="s">
        <v>19</v>
      </c>
      <c r="I431" s="260"/>
      <c r="J431" s="257"/>
      <c r="K431" s="257"/>
      <c r="L431" s="261"/>
      <c r="M431" s="262"/>
      <c r="N431" s="263"/>
      <c r="O431" s="263"/>
      <c r="P431" s="263"/>
      <c r="Q431" s="263"/>
      <c r="R431" s="263"/>
      <c r="S431" s="263"/>
      <c r="T431" s="264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65" t="s">
        <v>155</v>
      </c>
      <c r="AU431" s="265" t="s">
        <v>142</v>
      </c>
      <c r="AV431" s="15" t="s">
        <v>83</v>
      </c>
      <c r="AW431" s="15" t="s">
        <v>35</v>
      </c>
      <c r="AX431" s="15" t="s">
        <v>75</v>
      </c>
      <c r="AY431" s="265" t="s">
        <v>141</v>
      </c>
    </row>
    <row r="432" s="13" customFormat="1">
      <c r="A432" s="13"/>
      <c r="B432" s="233"/>
      <c r="C432" s="234"/>
      <c r="D432" s="235" t="s">
        <v>155</v>
      </c>
      <c r="E432" s="236" t="s">
        <v>19</v>
      </c>
      <c r="F432" s="237" t="s">
        <v>879</v>
      </c>
      <c r="G432" s="234"/>
      <c r="H432" s="238">
        <v>1.917</v>
      </c>
      <c r="I432" s="239"/>
      <c r="J432" s="234"/>
      <c r="K432" s="234"/>
      <c r="L432" s="240"/>
      <c r="M432" s="241"/>
      <c r="N432" s="242"/>
      <c r="O432" s="242"/>
      <c r="P432" s="242"/>
      <c r="Q432" s="242"/>
      <c r="R432" s="242"/>
      <c r="S432" s="242"/>
      <c r="T432" s="24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4" t="s">
        <v>155</v>
      </c>
      <c r="AU432" s="244" t="s">
        <v>142</v>
      </c>
      <c r="AV432" s="13" t="s">
        <v>94</v>
      </c>
      <c r="AW432" s="13" t="s">
        <v>35</v>
      </c>
      <c r="AX432" s="13" t="s">
        <v>75</v>
      </c>
      <c r="AY432" s="244" t="s">
        <v>141</v>
      </c>
    </row>
    <row r="433" s="13" customFormat="1">
      <c r="A433" s="13"/>
      <c r="B433" s="233"/>
      <c r="C433" s="234"/>
      <c r="D433" s="235" t="s">
        <v>155</v>
      </c>
      <c r="E433" s="236" t="s">
        <v>19</v>
      </c>
      <c r="F433" s="237" t="s">
        <v>880</v>
      </c>
      <c r="G433" s="234"/>
      <c r="H433" s="238">
        <v>9.6890000000000001</v>
      </c>
      <c r="I433" s="239"/>
      <c r="J433" s="234"/>
      <c r="K433" s="234"/>
      <c r="L433" s="240"/>
      <c r="M433" s="241"/>
      <c r="N433" s="242"/>
      <c r="O433" s="242"/>
      <c r="P433" s="242"/>
      <c r="Q433" s="242"/>
      <c r="R433" s="242"/>
      <c r="S433" s="242"/>
      <c r="T433" s="24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4" t="s">
        <v>155</v>
      </c>
      <c r="AU433" s="244" t="s">
        <v>142</v>
      </c>
      <c r="AV433" s="13" t="s">
        <v>94</v>
      </c>
      <c r="AW433" s="13" t="s">
        <v>35</v>
      </c>
      <c r="AX433" s="13" t="s">
        <v>75</v>
      </c>
      <c r="AY433" s="244" t="s">
        <v>141</v>
      </c>
    </row>
    <row r="434" s="13" customFormat="1">
      <c r="A434" s="13"/>
      <c r="B434" s="233"/>
      <c r="C434" s="234"/>
      <c r="D434" s="235" t="s">
        <v>155</v>
      </c>
      <c r="E434" s="236" t="s">
        <v>19</v>
      </c>
      <c r="F434" s="237" t="s">
        <v>881</v>
      </c>
      <c r="G434" s="234"/>
      <c r="H434" s="238">
        <v>-2.1299999999999999</v>
      </c>
      <c r="I434" s="239"/>
      <c r="J434" s="234"/>
      <c r="K434" s="234"/>
      <c r="L434" s="240"/>
      <c r="M434" s="241"/>
      <c r="N434" s="242"/>
      <c r="O434" s="242"/>
      <c r="P434" s="242"/>
      <c r="Q434" s="242"/>
      <c r="R434" s="242"/>
      <c r="S434" s="242"/>
      <c r="T434" s="24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4" t="s">
        <v>155</v>
      </c>
      <c r="AU434" s="244" t="s">
        <v>142</v>
      </c>
      <c r="AV434" s="13" t="s">
        <v>94</v>
      </c>
      <c r="AW434" s="13" t="s">
        <v>35</v>
      </c>
      <c r="AX434" s="13" t="s">
        <v>75</v>
      </c>
      <c r="AY434" s="244" t="s">
        <v>141</v>
      </c>
    </row>
    <row r="435" s="16" customFormat="1">
      <c r="A435" s="16"/>
      <c r="B435" s="266"/>
      <c r="C435" s="267"/>
      <c r="D435" s="235" t="s">
        <v>155</v>
      </c>
      <c r="E435" s="268" t="s">
        <v>19</v>
      </c>
      <c r="F435" s="269" t="s">
        <v>190</v>
      </c>
      <c r="G435" s="267"/>
      <c r="H435" s="270">
        <v>9.4760000000000009</v>
      </c>
      <c r="I435" s="271"/>
      <c r="J435" s="267"/>
      <c r="K435" s="267"/>
      <c r="L435" s="272"/>
      <c r="M435" s="273"/>
      <c r="N435" s="274"/>
      <c r="O435" s="274"/>
      <c r="P435" s="274"/>
      <c r="Q435" s="274"/>
      <c r="R435" s="274"/>
      <c r="S435" s="274"/>
      <c r="T435" s="275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T435" s="276" t="s">
        <v>155</v>
      </c>
      <c r="AU435" s="276" t="s">
        <v>142</v>
      </c>
      <c r="AV435" s="16" t="s">
        <v>142</v>
      </c>
      <c r="AW435" s="16" t="s">
        <v>35</v>
      </c>
      <c r="AX435" s="16" t="s">
        <v>75</v>
      </c>
      <c r="AY435" s="276" t="s">
        <v>141</v>
      </c>
    </row>
    <row r="436" s="15" customFormat="1">
      <c r="A436" s="15"/>
      <c r="B436" s="256"/>
      <c r="C436" s="257"/>
      <c r="D436" s="235" t="s">
        <v>155</v>
      </c>
      <c r="E436" s="258" t="s">
        <v>19</v>
      </c>
      <c r="F436" s="259" t="s">
        <v>882</v>
      </c>
      <c r="G436" s="257"/>
      <c r="H436" s="258" t="s">
        <v>19</v>
      </c>
      <c r="I436" s="260"/>
      <c r="J436" s="257"/>
      <c r="K436" s="257"/>
      <c r="L436" s="261"/>
      <c r="M436" s="262"/>
      <c r="N436" s="263"/>
      <c r="O436" s="263"/>
      <c r="P436" s="263"/>
      <c r="Q436" s="263"/>
      <c r="R436" s="263"/>
      <c r="S436" s="263"/>
      <c r="T436" s="264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65" t="s">
        <v>155</v>
      </c>
      <c r="AU436" s="265" t="s">
        <v>142</v>
      </c>
      <c r="AV436" s="15" t="s">
        <v>83</v>
      </c>
      <c r="AW436" s="15" t="s">
        <v>35</v>
      </c>
      <c r="AX436" s="15" t="s">
        <v>75</v>
      </c>
      <c r="AY436" s="265" t="s">
        <v>141</v>
      </c>
    </row>
    <row r="437" s="13" customFormat="1">
      <c r="A437" s="13"/>
      <c r="B437" s="233"/>
      <c r="C437" s="234"/>
      <c r="D437" s="235" t="s">
        <v>155</v>
      </c>
      <c r="E437" s="236" t="s">
        <v>19</v>
      </c>
      <c r="F437" s="237" t="s">
        <v>879</v>
      </c>
      <c r="G437" s="234"/>
      <c r="H437" s="238">
        <v>1.917</v>
      </c>
      <c r="I437" s="239"/>
      <c r="J437" s="234"/>
      <c r="K437" s="234"/>
      <c r="L437" s="240"/>
      <c r="M437" s="241"/>
      <c r="N437" s="242"/>
      <c r="O437" s="242"/>
      <c r="P437" s="242"/>
      <c r="Q437" s="242"/>
      <c r="R437" s="242"/>
      <c r="S437" s="242"/>
      <c r="T437" s="24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4" t="s">
        <v>155</v>
      </c>
      <c r="AU437" s="244" t="s">
        <v>142</v>
      </c>
      <c r="AV437" s="13" t="s">
        <v>94</v>
      </c>
      <c r="AW437" s="13" t="s">
        <v>35</v>
      </c>
      <c r="AX437" s="13" t="s">
        <v>75</v>
      </c>
      <c r="AY437" s="244" t="s">
        <v>141</v>
      </c>
    </row>
    <row r="438" s="13" customFormat="1">
      <c r="A438" s="13"/>
      <c r="B438" s="233"/>
      <c r="C438" s="234"/>
      <c r="D438" s="235" t="s">
        <v>155</v>
      </c>
      <c r="E438" s="236" t="s">
        <v>19</v>
      </c>
      <c r="F438" s="237" t="s">
        <v>883</v>
      </c>
      <c r="G438" s="234"/>
      <c r="H438" s="238">
        <v>1.3200000000000001</v>
      </c>
      <c r="I438" s="239"/>
      <c r="J438" s="234"/>
      <c r="K438" s="234"/>
      <c r="L438" s="240"/>
      <c r="M438" s="241"/>
      <c r="N438" s="242"/>
      <c r="O438" s="242"/>
      <c r="P438" s="242"/>
      <c r="Q438" s="242"/>
      <c r="R438" s="242"/>
      <c r="S438" s="242"/>
      <c r="T438" s="24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4" t="s">
        <v>155</v>
      </c>
      <c r="AU438" s="244" t="s">
        <v>142</v>
      </c>
      <c r="AV438" s="13" t="s">
        <v>94</v>
      </c>
      <c r="AW438" s="13" t="s">
        <v>35</v>
      </c>
      <c r="AX438" s="13" t="s">
        <v>75</v>
      </c>
      <c r="AY438" s="244" t="s">
        <v>141</v>
      </c>
    </row>
    <row r="439" s="16" customFormat="1">
      <c r="A439" s="16"/>
      <c r="B439" s="266"/>
      <c r="C439" s="267"/>
      <c r="D439" s="235" t="s">
        <v>155</v>
      </c>
      <c r="E439" s="268" t="s">
        <v>19</v>
      </c>
      <c r="F439" s="269" t="s">
        <v>190</v>
      </c>
      <c r="G439" s="267"/>
      <c r="H439" s="270">
        <v>3.2370000000000001</v>
      </c>
      <c r="I439" s="271"/>
      <c r="J439" s="267"/>
      <c r="K439" s="267"/>
      <c r="L439" s="272"/>
      <c r="M439" s="273"/>
      <c r="N439" s="274"/>
      <c r="O439" s="274"/>
      <c r="P439" s="274"/>
      <c r="Q439" s="274"/>
      <c r="R439" s="274"/>
      <c r="S439" s="274"/>
      <c r="T439" s="275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76" t="s">
        <v>155</v>
      </c>
      <c r="AU439" s="276" t="s">
        <v>142</v>
      </c>
      <c r="AV439" s="16" t="s">
        <v>142</v>
      </c>
      <c r="AW439" s="16" t="s">
        <v>35</v>
      </c>
      <c r="AX439" s="16" t="s">
        <v>75</v>
      </c>
      <c r="AY439" s="276" t="s">
        <v>141</v>
      </c>
    </row>
    <row r="440" s="14" customFormat="1">
      <c r="A440" s="14"/>
      <c r="B440" s="245"/>
      <c r="C440" s="246"/>
      <c r="D440" s="235" t="s">
        <v>155</v>
      </c>
      <c r="E440" s="247" t="s">
        <v>19</v>
      </c>
      <c r="F440" s="248" t="s">
        <v>157</v>
      </c>
      <c r="G440" s="246"/>
      <c r="H440" s="249">
        <v>12.712999999999999</v>
      </c>
      <c r="I440" s="250"/>
      <c r="J440" s="246"/>
      <c r="K440" s="246"/>
      <c r="L440" s="251"/>
      <c r="M440" s="252"/>
      <c r="N440" s="253"/>
      <c r="O440" s="253"/>
      <c r="P440" s="253"/>
      <c r="Q440" s="253"/>
      <c r="R440" s="253"/>
      <c r="S440" s="253"/>
      <c r="T440" s="25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5" t="s">
        <v>155</v>
      </c>
      <c r="AU440" s="255" t="s">
        <v>142</v>
      </c>
      <c r="AV440" s="14" t="s">
        <v>151</v>
      </c>
      <c r="AW440" s="14" t="s">
        <v>35</v>
      </c>
      <c r="AX440" s="14" t="s">
        <v>75</v>
      </c>
      <c r="AY440" s="255" t="s">
        <v>141</v>
      </c>
    </row>
    <row r="441" s="13" customFormat="1">
      <c r="A441" s="13"/>
      <c r="B441" s="233"/>
      <c r="C441" s="234"/>
      <c r="D441" s="235" t="s">
        <v>155</v>
      </c>
      <c r="E441" s="236" t="s">
        <v>19</v>
      </c>
      <c r="F441" s="237" t="s">
        <v>915</v>
      </c>
      <c r="G441" s="234"/>
      <c r="H441" s="238">
        <v>54.634</v>
      </c>
      <c r="I441" s="239"/>
      <c r="J441" s="234"/>
      <c r="K441" s="234"/>
      <c r="L441" s="240"/>
      <c r="M441" s="241"/>
      <c r="N441" s="242"/>
      <c r="O441" s="242"/>
      <c r="P441" s="242"/>
      <c r="Q441" s="242"/>
      <c r="R441" s="242"/>
      <c r="S441" s="242"/>
      <c r="T441" s="24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4" t="s">
        <v>155</v>
      </c>
      <c r="AU441" s="244" t="s">
        <v>142</v>
      </c>
      <c r="AV441" s="13" t="s">
        <v>94</v>
      </c>
      <c r="AW441" s="13" t="s">
        <v>35</v>
      </c>
      <c r="AX441" s="13" t="s">
        <v>75</v>
      </c>
      <c r="AY441" s="244" t="s">
        <v>141</v>
      </c>
    </row>
    <row r="442" s="14" customFormat="1">
      <c r="A442" s="14"/>
      <c r="B442" s="245"/>
      <c r="C442" s="246"/>
      <c r="D442" s="235" t="s">
        <v>155</v>
      </c>
      <c r="E442" s="247" t="s">
        <v>19</v>
      </c>
      <c r="F442" s="248" t="s">
        <v>157</v>
      </c>
      <c r="G442" s="246"/>
      <c r="H442" s="249">
        <v>54.634</v>
      </c>
      <c r="I442" s="250"/>
      <c r="J442" s="246"/>
      <c r="K442" s="246"/>
      <c r="L442" s="251"/>
      <c r="M442" s="252"/>
      <c r="N442" s="253"/>
      <c r="O442" s="253"/>
      <c r="P442" s="253"/>
      <c r="Q442" s="253"/>
      <c r="R442" s="253"/>
      <c r="S442" s="253"/>
      <c r="T442" s="25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5" t="s">
        <v>155</v>
      </c>
      <c r="AU442" s="255" t="s">
        <v>142</v>
      </c>
      <c r="AV442" s="14" t="s">
        <v>151</v>
      </c>
      <c r="AW442" s="14" t="s">
        <v>35</v>
      </c>
      <c r="AX442" s="14" t="s">
        <v>83</v>
      </c>
      <c r="AY442" s="255" t="s">
        <v>141</v>
      </c>
    </row>
    <row r="443" s="2" customFormat="1" ht="24.15" customHeight="1">
      <c r="A443" s="41"/>
      <c r="B443" s="42"/>
      <c r="C443" s="215" t="s">
        <v>455</v>
      </c>
      <c r="D443" s="215" t="s">
        <v>146</v>
      </c>
      <c r="E443" s="216" t="s">
        <v>916</v>
      </c>
      <c r="F443" s="217" t="s">
        <v>917</v>
      </c>
      <c r="G443" s="218" t="s">
        <v>259</v>
      </c>
      <c r="H443" s="219">
        <v>621.63099999999997</v>
      </c>
      <c r="I443" s="220"/>
      <c r="J443" s="221">
        <f>ROUND(I443*H443,2)</f>
        <v>0</v>
      </c>
      <c r="K443" s="217" t="s">
        <v>150</v>
      </c>
      <c r="L443" s="47"/>
      <c r="M443" s="222" t="s">
        <v>19</v>
      </c>
      <c r="N443" s="223" t="s">
        <v>47</v>
      </c>
      <c r="O443" s="87"/>
      <c r="P443" s="224">
        <f>O443*H443</f>
        <v>0</v>
      </c>
      <c r="Q443" s="224">
        <v>0.0057099999999999998</v>
      </c>
      <c r="R443" s="224">
        <f>Q443*H443</f>
        <v>3.5495130099999996</v>
      </c>
      <c r="S443" s="224">
        <v>0</v>
      </c>
      <c r="T443" s="225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26" t="s">
        <v>151</v>
      </c>
      <c r="AT443" s="226" t="s">
        <v>146</v>
      </c>
      <c r="AU443" s="226" t="s">
        <v>142</v>
      </c>
      <c r="AY443" s="20" t="s">
        <v>141</v>
      </c>
      <c r="BE443" s="227">
        <f>IF(N443="základní",J443,0)</f>
        <v>0</v>
      </c>
      <c r="BF443" s="227">
        <f>IF(N443="snížená",J443,0)</f>
        <v>0</v>
      </c>
      <c r="BG443" s="227">
        <f>IF(N443="zákl. přenesená",J443,0)</f>
        <v>0</v>
      </c>
      <c r="BH443" s="227">
        <f>IF(N443="sníž. přenesená",J443,0)</f>
        <v>0</v>
      </c>
      <c r="BI443" s="227">
        <f>IF(N443="nulová",J443,0)</f>
        <v>0</v>
      </c>
      <c r="BJ443" s="20" t="s">
        <v>94</v>
      </c>
      <c r="BK443" s="227">
        <f>ROUND(I443*H443,2)</f>
        <v>0</v>
      </c>
      <c r="BL443" s="20" t="s">
        <v>151</v>
      </c>
      <c r="BM443" s="226" t="s">
        <v>918</v>
      </c>
    </row>
    <row r="444" s="2" customFormat="1">
      <c r="A444" s="41"/>
      <c r="B444" s="42"/>
      <c r="C444" s="43"/>
      <c r="D444" s="228" t="s">
        <v>153</v>
      </c>
      <c r="E444" s="43"/>
      <c r="F444" s="229" t="s">
        <v>919</v>
      </c>
      <c r="G444" s="43"/>
      <c r="H444" s="43"/>
      <c r="I444" s="230"/>
      <c r="J444" s="43"/>
      <c r="K444" s="43"/>
      <c r="L444" s="47"/>
      <c r="M444" s="231"/>
      <c r="N444" s="232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153</v>
      </c>
      <c r="AU444" s="20" t="s">
        <v>142</v>
      </c>
    </row>
    <row r="445" s="15" customFormat="1">
      <c r="A445" s="15"/>
      <c r="B445" s="256"/>
      <c r="C445" s="257"/>
      <c r="D445" s="235" t="s">
        <v>155</v>
      </c>
      <c r="E445" s="258" t="s">
        <v>19</v>
      </c>
      <c r="F445" s="259" t="s">
        <v>789</v>
      </c>
      <c r="G445" s="257"/>
      <c r="H445" s="258" t="s">
        <v>19</v>
      </c>
      <c r="I445" s="260"/>
      <c r="J445" s="257"/>
      <c r="K445" s="257"/>
      <c r="L445" s="261"/>
      <c r="M445" s="262"/>
      <c r="N445" s="263"/>
      <c r="O445" s="263"/>
      <c r="P445" s="263"/>
      <c r="Q445" s="263"/>
      <c r="R445" s="263"/>
      <c r="S445" s="263"/>
      <c r="T445" s="264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T445" s="265" t="s">
        <v>155</v>
      </c>
      <c r="AU445" s="265" t="s">
        <v>142</v>
      </c>
      <c r="AV445" s="15" t="s">
        <v>83</v>
      </c>
      <c r="AW445" s="15" t="s">
        <v>35</v>
      </c>
      <c r="AX445" s="15" t="s">
        <v>75</v>
      </c>
      <c r="AY445" s="265" t="s">
        <v>141</v>
      </c>
    </row>
    <row r="446" s="15" customFormat="1">
      <c r="A446" s="15"/>
      <c r="B446" s="256"/>
      <c r="C446" s="257"/>
      <c r="D446" s="235" t="s">
        <v>155</v>
      </c>
      <c r="E446" s="258" t="s">
        <v>19</v>
      </c>
      <c r="F446" s="259" t="s">
        <v>920</v>
      </c>
      <c r="G446" s="257"/>
      <c r="H446" s="258" t="s">
        <v>19</v>
      </c>
      <c r="I446" s="260"/>
      <c r="J446" s="257"/>
      <c r="K446" s="257"/>
      <c r="L446" s="261"/>
      <c r="M446" s="262"/>
      <c r="N446" s="263"/>
      <c r="O446" s="263"/>
      <c r="P446" s="263"/>
      <c r="Q446" s="263"/>
      <c r="R446" s="263"/>
      <c r="S446" s="263"/>
      <c r="T446" s="264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65" t="s">
        <v>155</v>
      </c>
      <c r="AU446" s="265" t="s">
        <v>142</v>
      </c>
      <c r="AV446" s="15" t="s">
        <v>83</v>
      </c>
      <c r="AW446" s="15" t="s">
        <v>35</v>
      </c>
      <c r="AX446" s="15" t="s">
        <v>75</v>
      </c>
      <c r="AY446" s="265" t="s">
        <v>141</v>
      </c>
    </row>
    <row r="447" s="15" customFormat="1">
      <c r="A447" s="15"/>
      <c r="B447" s="256"/>
      <c r="C447" s="257"/>
      <c r="D447" s="235" t="s">
        <v>155</v>
      </c>
      <c r="E447" s="258" t="s">
        <v>19</v>
      </c>
      <c r="F447" s="259" t="s">
        <v>734</v>
      </c>
      <c r="G447" s="257"/>
      <c r="H447" s="258" t="s">
        <v>19</v>
      </c>
      <c r="I447" s="260"/>
      <c r="J447" s="257"/>
      <c r="K447" s="257"/>
      <c r="L447" s="261"/>
      <c r="M447" s="262"/>
      <c r="N447" s="263"/>
      <c r="O447" s="263"/>
      <c r="P447" s="263"/>
      <c r="Q447" s="263"/>
      <c r="R447" s="263"/>
      <c r="S447" s="263"/>
      <c r="T447" s="264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5" t="s">
        <v>155</v>
      </c>
      <c r="AU447" s="265" t="s">
        <v>142</v>
      </c>
      <c r="AV447" s="15" t="s">
        <v>83</v>
      </c>
      <c r="AW447" s="15" t="s">
        <v>35</v>
      </c>
      <c r="AX447" s="15" t="s">
        <v>75</v>
      </c>
      <c r="AY447" s="265" t="s">
        <v>141</v>
      </c>
    </row>
    <row r="448" s="15" customFormat="1">
      <c r="A448" s="15"/>
      <c r="B448" s="256"/>
      <c r="C448" s="257"/>
      <c r="D448" s="235" t="s">
        <v>155</v>
      </c>
      <c r="E448" s="258" t="s">
        <v>19</v>
      </c>
      <c r="F448" s="259" t="s">
        <v>183</v>
      </c>
      <c r="G448" s="257"/>
      <c r="H448" s="258" t="s">
        <v>19</v>
      </c>
      <c r="I448" s="260"/>
      <c r="J448" s="257"/>
      <c r="K448" s="257"/>
      <c r="L448" s="261"/>
      <c r="M448" s="262"/>
      <c r="N448" s="263"/>
      <c r="O448" s="263"/>
      <c r="P448" s="263"/>
      <c r="Q448" s="263"/>
      <c r="R448" s="263"/>
      <c r="S448" s="263"/>
      <c r="T448" s="264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5" t="s">
        <v>155</v>
      </c>
      <c r="AU448" s="265" t="s">
        <v>142</v>
      </c>
      <c r="AV448" s="15" t="s">
        <v>83</v>
      </c>
      <c r="AW448" s="15" t="s">
        <v>35</v>
      </c>
      <c r="AX448" s="15" t="s">
        <v>75</v>
      </c>
      <c r="AY448" s="265" t="s">
        <v>141</v>
      </c>
    </row>
    <row r="449" s="13" customFormat="1">
      <c r="A449" s="13"/>
      <c r="B449" s="233"/>
      <c r="C449" s="234"/>
      <c r="D449" s="235" t="s">
        <v>155</v>
      </c>
      <c r="E449" s="236" t="s">
        <v>19</v>
      </c>
      <c r="F449" s="237" t="s">
        <v>921</v>
      </c>
      <c r="G449" s="234"/>
      <c r="H449" s="238">
        <v>17.195</v>
      </c>
      <c r="I449" s="239"/>
      <c r="J449" s="234"/>
      <c r="K449" s="234"/>
      <c r="L449" s="240"/>
      <c r="M449" s="241"/>
      <c r="N449" s="242"/>
      <c r="O449" s="242"/>
      <c r="P449" s="242"/>
      <c r="Q449" s="242"/>
      <c r="R449" s="242"/>
      <c r="S449" s="242"/>
      <c r="T449" s="24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4" t="s">
        <v>155</v>
      </c>
      <c r="AU449" s="244" t="s">
        <v>142</v>
      </c>
      <c r="AV449" s="13" t="s">
        <v>94</v>
      </c>
      <c r="AW449" s="13" t="s">
        <v>35</v>
      </c>
      <c r="AX449" s="13" t="s">
        <v>75</v>
      </c>
      <c r="AY449" s="244" t="s">
        <v>141</v>
      </c>
    </row>
    <row r="450" s="13" customFormat="1">
      <c r="A450" s="13"/>
      <c r="B450" s="233"/>
      <c r="C450" s="234"/>
      <c r="D450" s="235" t="s">
        <v>155</v>
      </c>
      <c r="E450" s="236" t="s">
        <v>19</v>
      </c>
      <c r="F450" s="237" t="s">
        <v>922</v>
      </c>
      <c r="G450" s="234"/>
      <c r="H450" s="238">
        <v>0.23999999999999999</v>
      </c>
      <c r="I450" s="239"/>
      <c r="J450" s="234"/>
      <c r="K450" s="234"/>
      <c r="L450" s="240"/>
      <c r="M450" s="241"/>
      <c r="N450" s="242"/>
      <c r="O450" s="242"/>
      <c r="P450" s="242"/>
      <c r="Q450" s="242"/>
      <c r="R450" s="242"/>
      <c r="S450" s="242"/>
      <c r="T450" s="24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4" t="s">
        <v>155</v>
      </c>
      <c r="AU450" s="244" t="s">
        <v>142</v>
      </c>
      <c r="AV450" s="13" t="s">
        <v>94</v>
      </c>
      <c r="AW450" s="13" t="s">
        <v>35</v>
      </c>
      <c r="AX450" s="13" t="s">
        <v>75</v>
      </c>
      <c r="AY450" s="244" t="s">
        <v>141</v>
      </c>
    </row>
    <row r="451" s="13" customFormat="1">
      <c r="A451" s="13"/>
      <c r="B451" s="233"/>
      <c r="C451" s="234"/>
      <c r="D451" s="235" t="s">
        <v>155</v>
      </c>
      <c r="E451" s="236" t="s">
        <v>19</v>
      </c>
      <c r="F451" s="237" t="s">
        <v>923</v>
      </c>
      <c r="G451" s="234"/>
      <c r="H451" s="238">
        <v>-1.8109999999999999</v>
      </c>
      <c r="I451" s="239"/>
      <c r="J451" s="234"/>
      <c r="K451" s="234"/>
      <c r="L451" s="240"/>
      <c r="M451" s="241"/>
      <c r="N451" s="242"/>
      <c r="O451" s="242"/>
      <c r="P451" s="242"/>
      <c r="Q451" s="242"/>
      <c r="R451" s="242"/>
      <c r="S451" s="242"/>
      <c r="T451" s="24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4" t="s">
        <v>155</v>
      </c>
      <c r="AU451" s="244" t="s">
        <v>142</v>
      </c>
      <c r="AV451" s="13" t="s">
        <v>94</v>
      </c>
      <c r="AW451" s="13" t="s">
        <v>35</v>
      </c>
      <c r="AX451" s="13" t="s">
        <v>75</v>
      </c>
      <c r="AY451" s="244" t="s">
        <v>141</v>
      </c>
    </row>
    <row r="452" s="16" customFormat="1">
      <c r="A452" s="16"/>
      <c r="B452" s="266"/>
      <c r="C452" s="267"/>
      <c r="D452" s="235" t="s">
        <v>155</v>
      </c>
      <c r="E452" s="268" t="s">
        <v>19</v>
      </c>
      <c r="F452" s="269" t="s">
        <v>190</v>
      </c>
      <c r="G452" s="267"/>
      <c r="H452" s="270">
        <v>15.624000000000001</v>
      </c>
      <c r="I452" s="271"/>
      <c r="J452" s="267"/>
      <c r="K452" s="267"/>
      <c r="L452" s="272"/>
      <c r="M452" s="273"/>
      <c r="N452" s="274"/>
      <c r="O452" s="274"/>
      <c r="P452" s="274"/>
      <c r="Q452" s="274"/>
      <c r="R452" s="274"/>
      <c r="S452" s="274"/>
      <c r="T452" s="275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T452" s="276" t="s">
        <v>155</v>
      </c>
      <c r="AU452" s="276" t="s">
        <v>142</v>
      </c>
      <c r="AV452" s="16" t="s">
        <v>142</v>
      </c>
      <c r="AW452" s="16" t="s">
        <v>35</v>
      </c>
      <c r="AX452" s="16" t="s">
        <v>75</v>
      </c>
      <c r="AY452" s="276" t="s">
        <v>141</v>
      </c>
    </row>
    <row r="453" s="15" customFormat="1">
      <c r="A453" s="15"/>
      <c r="B453" s="256"/>
      <c r="C453" s="257"/>
      <c r="D453" s="235" t="s">
        <v>155</v>
      </c>
      <c r="E453" s="258" t="s">
        <v>19</v>
      </c>
      <c r="F453" s="259" t="s">
        <v>185</v>
      </c>
      <c r="G453" s="257"/>
      <c r="H453" s="258" t="s">
        <v>19</v>
      </c>
      <c r="I453" s="260"/>
      <c r="J453" s="257"/>
      <c r="K453" s="257"/>
      <c r="L453" s="261"/>
      <c r="M453" s="262"/>
      <c r="N453" s="263"/>
      <c r="O453" s="263"/>
      <c r="P453" s="263"/>
      <c r="Q453" s="263"/>
      <c r="R453" s="263"/>
      <c r="S453" s="263"/>
      <c r="T453" s="264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5" t="s">
        <v>155</v>
      </c>
      <c r="AU453" s="265" t="s">
        <v>142</v>
      </c>
      <c r="AV453" s="15" t="s">
        <v>83</v>
      </c>
      <c r="AW453" s="15" t="s">
        <v>35</v>
      </c>
      <c r="AX453" s="15" t="s">
        <v>75</v>
      </c>
      <c r="AY453" s="265" t="s">
        <v>141</v>
      </c>
    </row>
    <row r="454" s="13" customFormat="1">
      <c r="A454" s="13"/>
      <c r="B454" s="233"/>
      <c r="C454" s="234"/>
      <c r="D454" s="235" t="s">
        <v>155</v>
      </c>
      <c r="E454" s="236" t="s">
        <v>19</v>
      </c>
      <c r="F454" s="237" t="s">
        <v>921</v>
      </c>
      <c r="G454" s="234"/>
      <c r="H454" s="238">
        <v>17.195</v>
      </c>
      <c r="I454" s="239"/>
      <c r="J454" s="234"/>
      <c r="K454" s="234"/>
      <c r="L454" s="240"/>
      <c r="M454" s="241"/>
      <c r="N454" s="242"/>
      <c r="O454" s="242"/>
      <c r="P454" s="242"/>
      <c r="Q454" s="242"/>
      <c r="R454" s="242"/>
      <c r="S454" s="242"/>
      <c r="T454" s="24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4" t="s">
        <v>155</v>
      </c>
      <c r="AU454" s="244" t="s">
        <v>142</v>
      </c>
      <c r="AV454" s="13" t="s">
        <v>94</v>
      </c>
      <c r="AW454" s="13" t="s">
        <v>35</v>
      </c>
      <c r="AX454" s="13" t="s">
        <v>75</v>
      </c>
      <c r="AY454" s="244" t="s">
        <v>141</v>
      </c>
    </row>
    <row r="455" s="13" customFormat="1">
      <c r="A455" s="13"/>
      <c r="B455" s="233"/>
      <c r="C455" s="234"/>
      <c r="D455" s="235" t="s">
        <v>155</v>
      </c>
      <c r="E455" s="236" t="s">
        <v>19</v>
      </c>
      <c r="F455" s="237" t="s">
        <v>922</v>
      </c>
      <c r="G455" s="234"/>
      <c r="H455" s="238">
        <v>0.23999999999999999</v>
      </c>
      <c r="I455" s="239"/>
      <c r="J455" s="234"/>
      <c r="K455" s="234"/>
      <c r="L455" s="240"/>
      <c r="M455" s="241"/>
      <c r="N455" s="242"/>
      <c r="O455" s="242"/>
      <c r="P455" s="242"/>
      <c r="Q455" s="242"/>
      <c r="R455" s="242"/>
      <c r="S455" s="242"/>
      <c r="T455" s="24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4" t="s">
        <v>155</v>
      </c>
      <c r="AU455" s="244" t="s">
        <v>142</v>
      </c>
      <c r="AV455" s="13" t="s">
        <v>94</v>
      </c>
      <c r="AW455" s="13" t="s">
        <v>35</v>
      </c>
      <c r="AX455" s="13" t="s">
        <v>75</v>
      </c>
      <c r="AY455" s="244" t="s">
        <v>141</v>
      </c>
    </row>
    <row r="456" s="13" customFormat="1">
      <c r="A456" s="13"/>
      <c r="B456" s="233"/>
      <c r="C456" s="234"/>
      <c r="D456" s="235" t="s">
        <v>155</v>
      </c>
      <c r="E456" s="236" t="s">
        <v>19</v>
      </c>
      <c r="F456" s="237" t="s">
        <v>923</v>
      </c>
      <c r="G456" s="234"/>
      <c r="H456" s="238">
        <v>-1.8109999999999999</v>
      </c>
      <c r="I456" s="239"/>
      <c r="J456" s="234"/>
      <c r="K456" s="234"/>
      <c r="L456" s="240"/>
      <c r="M456" s="241"/>
      <c r="N456" s="242"/>
      <c r="O456" s="242"/>
      <c r="P456" s="242"/>
      <c r="Q456" s="242"/>
      <c r="R456" s="242"/>
      <c r="S456" s="242"/>
      <c r="T456" s="24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4" t="s">
        <v>155</v>
      </c>
      <c r="AU456" s="244" t="s">
        <v>142</v>
      </c>
      <c r="AV456" s="13" t="s">
        <v>94</v>
      </c>
      <c r="AW456" s="13" t="s">
        <v>35</v>
      </c>
      <c r="AX456" s="13" t="s">
        <v>75</v>
      </c>
      <c r="AY456" s="244" t="s">
        <v>141</v>
      </c>
    </row>
    <row r="457" s="16" customFormat="1">
      <c r="A457" s="16"/>
      <c r="B457" s="266"/>
      <c r="C457" s="267"/>
      <c r="D457" s="235" t="s">
        <v>155</v>
      </c>
      <c r="E457" s="268" t="s">
        <v>19</v>
      </c>
      <c r="F457" s="269" t="s">
        <v>190</v>
      </c>
      <c r="G457" s="267"/>
      <c r="H457" s="270">
        <v>15.624000000000001</v>
      </c>
      <c r="I457" s="271"/>
      <c r="J457" s="267"/>
      <c r="K457" s="267"/>
      <c r="L457" s="272"/>
      <c r="M457" s="273"/>
      <c r="N457" s="274"/>
      <c r="O457" s="274"/>
      <c r="P457" s="274"/>
      <c r="Q457" s="274"/>
      <c r="R457" s="274"/>
      <c r="S457" s="274"/>
      <c r="T457" s="275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T457" s="276" t="s">
        <v>155</v>
      </c>
      <c r="AU457" s="276" t="s">
        <v>142</v>
      </c>
      <c r="AV457" s="16" t="s">
        <v>142</v>
      </c>
      <c r="AW457" s="16" t="s">
        <v>35</v>
      </c>
      <c r="AX457" s="16" t="s">
        <v>75</v>
      </c>
      <c r="AY457" s="276" t="s">
        <v>141</v>
      </c>
    </row>
    <row r="458" s="15" customFormat="1">
      <c r="A458" s="15"/>
      <c r="B458" s="256"/>
      <c r="C458" s="257"/>
      <c r="D458" s="235" t="s">
        <v>155</v>
      </c>
      <c r="E458" s="258" t="s">
        <v>19</v>
      </c>
      <c r="F458" s="259" t="s">
        <v>192</v>
      </c>
      <c r="G458" s="257"/>
      <c r="H458" s="258" t="s">
        <v>19</v>
      </c>
      <c r="I458" s="260"/>
      <c r="J458" s="257"/>
      <c r="K458" s="257"/>
      <c r="L458" s="261"/>
      <c r="M458" s="262"/>
      <c r="N458" s="263"/>
      <c r="O458" s="263"/>
      <c r="P458" s="263"/>
      <c r="Q458" s="263"/>
      <c r="R458" s="263"/>
      <c r="S458" s="263"/>
      <c r="T458" s="264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5" t="s">
        <v>155</v>
      </c>
      <c r="AU458" s="265" t="s">
        <v>142</v>
      </c>
      <c r="AV458" s="15" t="s">
        <v>83</v>
      </c>
      <c r="AW458" s="15" t="s">
        <v>35</v>
      </c>
      <c r="AX458" s="15" t="s">
        <v>75</v>
      </c>
      <c r="AY458" s="265" t="s">
        <v>141</v>
      </c>
    </row>
    <row r="459" s="13" customFormat="1">
      <c r="A459" s="13"/>
      <c r="B459" s="233"/>
      <c r="C459" s="234"/>
      <c r="D459" s="235" t="s">
        <v>155</v>
      </c>
      <c r="E459" s="236" t="s">
        <v>19</v>
      </c>
      <c r="F459" s="237" t="s">
        <v>924</v>
      </c>
      <c r="G459" s="234"/>
      <c r="H459" s="238">
        <v>84.016000000000005</v>
      </c>
      <c r="I459" s="239"/>
      <c r="J459" s="234"/>
      <c r="K459" s="234"/>
      <c r="L459" s="240"/>
      <c r="M459" s="241"/>
      <c r="N459" s="242"/>
      <c r="O459" s="242"/>
      <c r="P459" s="242"/>
      <c r="Q459" s="242"/>
      <c r="R459" s="242"/>
      <c r="S459" s="242"/>
      <c r="T459" s="24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4" t="s">
        <v>155</v>
      </c>
      <c r="AU459" s="244" t="s">
        <v>142</v>
      </c>
      <c r="AV459" s="13" t="s">
        <v>94</v>
      </c>
      <c r="AW459" s="13" t="s">
        <v>35</v>
      </c>
      <c r="AX459" s="13" t="s">
        <v>75</v>
      </c>
      <c r="AY459" s="244" t="s">
        <v>141</v>
      </c>
    </row>
    <row r="460" s="13" customFormat="1">
      <c r="A460" s="13"/>
      <c r="B460" s="233"/>
      <c r="C460" s="234"/>
      <c r="D460" s="235" t="s">
        <v>155</v>
      </c>
      <c r="E460" s="236" t="s">
        <v>19</v>
      </c>
      <c r="F460" s="237" t="s">
        <v>925</v>
      </c>
      <c r="G460" s="234"/>
      <c r="H460" s="238">
        <v>-0.36899999999999999</v>
      </c>
      <c r="I460" s="239"/>
      <c r="J460" s="234"/>
      <c r="K460" s="234"/>
      <c r="L460" s="240"/>
      <c r="M460" s="241"/>
      <c r="N460" s="242"/>
      <c r="O460" s="242"/>
      <c r="P460" s="242"/>
      <c r="Q460" s="242"/>
      <c r="R460" s="242"/>
      <c r="S460" s="242"/>
      <c r="T460" s="24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4" t="s">
        <v>155</v>
      </c>
      <c r="AU460" s="244" t="s">
        <v>142</v>
      </c>
      <c r="AV460" s="13" t="s">
        <v>94</v>
      </c>
      <c r="AW460" s="13" t="s">
        <v>35</v>
      </c>
      <c r="AX460" s="13" t="s">
        <v>75</v>
      </c>
      <c r="AY460" s="244" t="s">
        <v>141</v>
      </c>
    </row>
    <row r="461" s="13" customFormat="1">
      <c r="A461" s="13"/>
      <c r="B461" s="233"/>
      <c r="C461" s="234"/>
      <c r="D461" s="235" t="s">
        <v>155</v>
      </c>
      <c r="E461" s="236" t="s">
        <v>19</v>
      </c>
      <c r="F461" s="237" t="s">
        <v>926</v>
      </c>
      <c r="G461" s="234"/>
      <c r="H461" s="238">
        <v>-0.97799999999999998</v>
      </c>
      <c r="I461" s="239"/>
      <c r="J461" s="234"/>
      <c r="K461" s="234"/>
      <c r="L461" s="240"/>
      <c r="M461" s="241"/>
      <c r="N461" s="242"/>
      <c r="O461" s="242"/>
      <c r="P461" s="242"/>
      <c r="Q461" s="242"/>
      <c r="R461" s="242"/>
      <c r="S461" s="242"/>
      <c r="T461" s="24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4" t="s">
        <v>155</v>
      </c>
      <c r="AU461" s="244" t="s">
        <v>142</v>
      </c>
      <c r="AV461" s="13" t="s">
        <v>94</v>
      </c>
      <c r="AW461" s="13" t="s">
        <v>35</v>
      </c>
      <c r="AX461" s="13" t="s">
        <v>75</v>
      </c>
      <c r="AY461" s="244" t="s">
        <v>141</v>
      </c>
    </row>
    <row r="462" s="13" customFormat="1">
      <c r="A462" s="13"/>
      <c r="B462" s="233"/>
      <c r="C462" s="234"/>
      <c r="D462" s="235" t="s">
        <v>155</v>
      </c>
      <c r="E462" s="236" t="s">
        <v>19</v>
      </c>
      <c r="F462" s="237" t="s">
        <v>881</v>
      </c>
      <c r="G462" s="234"/>
      <c r="H462" s="238">
        <v>-2.1299999999999999</v>
      </c>
      <c r="I462" s="239"/>
      <c r="J462" s="234"/>
      <c r="K462" s="234"/>
      <c r="L462" s="240"/>
      <c r="M462" s="241"/>
      <c r="N462" s="242"/>
      <c r="O462" s="242"/>
      <c r="P462" s="242"/>
      <c r="Q462" s="242"/>
      <c r="R462" s="242"/>
      <c r="S462" s="242"/>
      <c r="T462" s="24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4" t="s">
        <v>155</v>
      </c>
      <c r="AU462" s="244" t="s">
        <v>142</v>
      </c>
      <c r="AV462" s="13" t="s">
        <v>94</v>
      </c>
      <c r="AW462" s="13" t="s">
        <v>35</v>
      </c>
      <c r="AX462" s="13" t="s">
        <v>75</v>
      </c>
      <c r="AY462" s="244" t="s">
        <v>141</v>
      </c>
    </row>
    <row r="463" s="13" customFormat="1">
      <c r="A463" s="13"/>
      <c r="B463" s="233"/>
      <c r="C463" s="234"/>
      <c r="D463" s="235" t="s">
        <v>155</v>
      </c>
      <c r="E463" s="236" t="s">
        <v>19</v>
      </c>
      <c r="F463" s="237" t="s">
        <v>927</v>
      </c>
      <c r="G463" s="234"/>
      <c r="H463" s="238">
        <v>-2.556</v>
      </c>
      <c r="I463" s="239"/>
      <c r="J463" s="234"/>
      <c r="K463" s="234"/>
      <c r="L463" s="240"/>
      <c r="M463" s="241"/>
      <c r="N463" s="242"/>
      <c r="O463" s="242"/>
      <c r="P463" s="242"/>
      <c r="Q463" s="242"/>
      <c r="R463" s="242"/>
      <c r="S463" s="242"/>
      <c r="T463" s="24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4" t="s">
        <v>155</v>
      </c>
      <c r="AU463" s="244" t="s">
        <v>142</v>
      </c>
      <c r="AV463" s="13" t="s">
        <v>94</v>
      </c>
      <c r="AW463" s="13" t="s">
        <v>35</v>
      </c>
      <c r="AX463" s="13" t="s">
        <v>75</v>
      </c>
      <c r="AY463" s="244" t="s">
        <v>141</v>
      </c>
    </row>
    <row r="464" s="13" customFormat="1">
      <c r="A464" s="13"/>
      <c r="B464" s="233"/>
      <c r="C464" s="234"/>
      <c r="D464" s="235" t="s">
        <v>155</v>
      </c>
      <c r="E464" s="236" t="s">
        <v>19</v>
      </c>
      <c r="F464" s="237" t="s">
        <v>928</v>
      </c>
      <c r="G464" s="234"/>
      <c r="H464" s="238">
        <v>-7.8319999999999999</v>
      </c>
      <c r="I464" s="239"/>
      <c r="J464" s="234"/>
      <c r="K464" s="234"/>
      <c r="L464" s="240"/>
      <c r="M464" s="241"/>
      <c r="N464" s="242"/>
      <c r="O464" s="242"/>
      <c r="P464" s="242"/>
      <c r="Q464" s="242"/>
      <c r="R464" s="242"/>
      <c r="S464" s="242"/>
      <c r="T464" s="24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4" t="s">
        <v>155</v>
      </c>
      <c r="AU464" s="244" t="s">
        <v>142</v>
      </c>
      <c r="AV464" s="13" t="s">
        <v>94</v>
      </c>
      <c r="AW464" s="13" t="s">
        <v>35</v>
      </c>
      <c r="AX464" s="13" t="s">
        <v>75</v>
      </c>
      <c r="AY464" s="244" t="s">
        <v>141</v>
      </c>
    </row>
    <row r="465" s="13" customFormat="1">
      <c r="A465" s="13"/>
      <c r="B465" s="233"/>
      <c r="C465" s="234"/>
      <c r="D465" s="235" t="s">
        <v>155</v>
      </c>
      <c r="E465" s="236" t="s">
        <v>19</v>
      </c>
      <c r="F465" s="237" t="s">
        <v>929</v>
      </c>
      <c r="G465" s="234"/>
      <c r="H465" s="238">
        <v>-3.621</v>
      </c>
      <c r="I465" s="239"/>
      <c r="J465" s="234"/>
      <c r="K465" s="234"/>
      <c r="L465" s="240"/>
      <c r="M465" s="241"/>
      <c r="N465" s="242"/>
      <c r="O465" s="242"/>
      <c r="P465" s="242"/>
      <c r="Q465" s="242"/>
      <c r="R465" s="242"/>
      <c r="S465" s="242"/>
      <c r="T465" s="24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4" t="s">
        <v>155</v>
      </c>
      <c r="AU465" s="244" t="s">
        <v>142</v>
      </c>
      <c r="AV465" s="13" t="s">
        <v>94</v>
      </c>
      <c r="AW465" s="13" t="s">
        <v>35</v>
      </c>
      <c r="AX465" s="13" t="s">
        <v>75</v>
      </c>
      <c r="AY465" s="244" t="s">
        <v>141</v>
      </c>
    </row>
    <row r="466" s="16" customFormat="1">
      <c r="A466" s="16"/>
      <c r="B466" s="266"/>
      <c r="C466" s="267"/>
      <c r="D466" s="235" t="s">
        <v>155</v>
      </c>
      <c r="E466" s="268" t="s">
        <v>19</v>
      </c>
      <c r="F466" s="269" t="s">
        <v>190</v>
      </c>
      <c r="G466" s="267"/>
      <c r="H466" s="270">
        <v>66.530000000000001</v>
      </c>
      <c r="I466" s="271"/>
      <c r="J466" s="267"/>
      <c r="K466" s="267"/>
      <c r="L466" s="272"/>
      <c r="M466" s="273"/>
      <c r="N466" s="274"/>
      <c r="O466" s="274"/>
      <c r="P466" s="274"/>
      <c r="Q466" s="274"/>
      <c r="R466" s="274"/>
      <c r="S466" s="274"/>
      <c r="T466" s="275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T466" s="276" t="s">
        <v>155</v>
      </c>
      <c r="AU466" s="276" t="s">
        <v>142</v>
      </c>
      <c r="AV466" s="16" t="s">
        <v>142</v>
      </c>
      <c r="AW466" s="16" t="s">
        <v>35</v>
      </c>
      <c r="AX466" s="16" t="s">
        <v>75</v>
      </c>
      <c r="AY466" s="276" t="s">
        <v>141</v>
      </c>
    </row>
    <row r="467" s="14" customFormat="1">
      <c r="A467" s="14"/>
      <c r="B467" s="245"/>
      <c r="C467" s="246"/>
      <c r="D467" s="235" t="s">
        <v>155</v>
      </c>
      <c r="E467" s="247" t="s">
        <v>19</v>
      </c>
      <c r="F467" s="248" t="s">
        <v>157</v>
      </c>
      <c r="G467" s="246"/>
      <c r="H467" s="249">
        <v>97.778000000000006</v>
      </c>
      <c r="I467" s="250"/>
      <c r="J467" s="246"/>
      <c r="K467" s="246"/>
      <c r="L467" s="251"/>
      <c r="M467" s="252"/>
      <c r="N467" s="253"/>
      <c r="O467" s="253"/>
      <c r="P467" s="253"/>
      <c r="Q467" s="253"/>
      <c r="R467" s="253"/>
      <c r="S467" s="253"/>
      <c r="T467" s="25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5" t="s">
        <v>155</v>
      </c>
      <c r="AU467" s="255" t="s">
        <v>142</v>
      </c>
      <c r="AV467" s="14" t="s">
        <v>151</v>
      </c>
      <c r="AW467" s="14" t="s">
        <v>35</v>
      </c>
      <c r="AX467" s="14" t="s">
        <v>75</v>
      </c>
      <c r="AY467" s="255" t="s">
        <v>141</v>
      </c>
    </row>
    <row r="468" s="15" customFormat="1">
      <c r="A468" s="15"/>
      <c r="B468" s="256"/>
      <c r="C468" s="257"/>
      <c r="D468" s="235" t="s">
        <v>155</v>
      </c>
      <c r="E468" s="258" t="s">
        <v>19</v>
      </c>
      <c r="F468" s="259" t="s">
        <v>194</v>
      </c>
      <c r="G468" s="257"/>
      <c r="H468" s="258" t="s">
        <v>19</v>
      </c>
      <c r="I468" s="260"/>
      <c r="J468" s="257"/>
      <c r="K468" s="257"/>
      <c r="L468" s="261"/>
      <c r="M468" s="262"/>
      <c r="N468" s="263"/>
      <c r="O468" s="263"/>
      <c r="P468" s="263"/>
      <c r="Q468" s="263"/>
      <c r="R468" s="263"/>
      <c r="S468" s="263"/>
      <c r="T468" s="264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5" t="s">
        <v>155</v>
      </c>
      <c r="AU468" s="265" t="s">
        <v>142</v>
      </c>
      <c r="AV468" s="15" t="s">
        <v>83</v>
      </c>
      <c r="AW468" s="15" t="s">
        <v>35</v>
      </c>
      <c r="AX468" s="15" t="s">
        <v>75</v>
      </c>
      <c r="AY468" s="265" t="s">
        <v>141</v>
      </c>
    </row>
    <row r="469" s="15" customFormat="1">
      <c r="A469" s="15"/>
      <c r="B469" s="256"/>
      <c r="C469" s="257"/>
      <c r="D469" s="235" t="s">
        <v>155</v>
      </c>
      <c r="E469" s="258" t="s">
        <v>19</v>
      </c>
      <c r="F469" s="259" t="s">
        <v>195</v>
      </c>
      <c r="G469" s="257"/>
      <c r="H469" s="258" t="s">
        <v>19</v>
      </c>
      <c r="I469" s="260"/>
      <c r="J469" s="257"/>
      <c r="K469" s="257"/>
      <c r="L469" s="261"/>
      <c r="M469" s="262"/>
      <c r="N469" s="263"/>
      <c r="O469" s="263"/>
      <c r="P469" s="263"/>
      <c r="Q469" s="263"/>
      <c r="R469" s="263"/>
      <c r="S469" s="263"/>
      <c r="T469" s="26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5" t="s">
        <v>155</v>
      </c>
      <c r="AU469" s="265" t="s">
        <v>142</v>
      </c>
      <c r="AV469" s="15" t="s">
        <v>83</v>
      </c>
      <c r="AW469" s="15" t="s">
        <v>35</v>
      </c>
      <c r="AX469" s="15" t="s">
        <v>75</v>
      </c>
      <c r="AY469" s="265" t="s">
        <v>141</v>
      </c>
    </row>
    <row r="470" s="13" customFormat="1">
      <c r="A470" s="13"/>
      <c r="B470" s="233"/>
      <c r="C470" s="234"/>
      <c r="D470" s="235" t="s">
        <v>155</v>
      </c>
      <c r="E470" s="236" t="s">
        <v>19</v>
      </c>
      <c r="F470" s="237" t="s">
        <v>930</v>
      </c>
      <c r="G470" s="234"/>
      <c r="H470" s="238">
        <v>104.223</v>
      </c>
      <c r="I470" s="239"/>
      <c r="J470" s="234"/>
      <c r="K470" s="234"/>
      <c r="L470" s="240"/>
      <c r="M470" s="241"/>
      <c r="N470" s="242"/>
      <c r="O470" s="242"/>
      <c r="P470" s="242"/>
      <c r="Q470" s="242"/>
      <c r="R470" s="242"/>
      <c r="S470" s="242"/>
      <c r="T470" s="24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4" t="s">
        <v>155</v>
      </c>
      <c r="AU470" s="244" t="s">
        <v>142</v>
      </c>
      <c r="AV470" s="13" t="s">
        <v>94</v>
      </c>
      <c r="AW470" s="13" t="s">
        <v>35</v>
      </c>
      <c r="AX470" s="13" t="s">
        <v>75</v>
      </c>
      <c r="AY470" s="244" t="s">
        <v>141</v>
      </c>
    </row>
    <row r="471" s="13" customFormat="1">
      <c r="A471" s="13"/>
      <c r="B471" s="233"/>
      <c r="C471" s="234"/>
      <c r="D471" s="235" t="s">
        <v>155</v>
      </c>
      <c r="E471" s="236" t="s">
        <v>19</v>
      </c>
      <c r="F471" s="237" t="s">
        <v>931</v>
      </c>
      <c r="G471" s="234"/>
      <c r="H471" s="238">
        <v>-2.4750000000000001</v>
      </c>
      <c r="I471" s="239"/>
      <c r="J471" s="234"/>
      <c r="K471" s="234"/>
      <c r="L471" s="240"/>
      <c r="M471" s="241"/>
      <c r="N471" s="242"/>
      <c r="O471" s="242"/>
      <c r="P471" s="242"/>
      <c r="Q471" s="242"/>
      <c r="R471" s="242"/>
      <c r="S471" s="242"/>
      <c r="T471" s="24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4" t="s">
        <v>155</v>
      </c>
      <c r="AU471" s="244" t="s">
        <v>142</v>
      </c>
      <c r="AV471" s="13" t="s">
        <v>94</v>
      </c>
      <c r="AW471" s="13" t="s">
        <v>35</v>
      </c>
      <c r="AX471" s="13" t="s">
        <v>75</v>
      </c>
      <c r="AY471" s="244" t="s">
        <v>141</v>
      </c>
    </row>
    <row r="472" s="13" customFormat="1">
      <c r="A472" s="13"/>
      <c r="B472" s="233"/>
      <c r="C472" s="234"/>
      <c r="D472" s="235" t="s">
        <v>155</v>
      </c>
      <c r="E472" s="236" t="s">
        <v>19</v>
      </c>
      <c r="F472" s="237" t="s">
        <v>932</v>
      </c>
      <c r="G472" s="234"/>
      <c r="H472" s="238">
        <v>-2.25</v>
      </c>
      <c r="I472" s="239"/>
      <c r="J472" s="234"/>
      <c r="K472" s="234"/>
      <c r="L472" s="240"/>
      <c r="M472" s="241"/>
      <c r="N472" s="242"/>
      <c r="O472" s="242"/>
      <c r="P472" s="242"/>
      <c r="Q472" s="242"/>
      <c r="R472" s="242"/>
      <c r="S472" s="242"/>
      <c r="T472" s="24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4" t="s">
        <v>155</v>
      </c>
      <c r="AU472" s="244" t="s">
        <v>142</v>
      </c>
      <c r="AV472" s="13" t="s">
        <v>94</v>
      </c>
      <c r="AW472" s="13" t="s">
        <v>35</v>
      </c>
      <c r="AX472" s="13" t="s">
        <v>75</v>
      </c>
      <c r="AY472" s="244" t="s">
        <v>141</v>
      </c>
    </row>
    <row r="473" s="13" customFormat="1">
      <c r="A473" s="13"/>
      <c r="B473" s="233"/>
      <c r="C473" s="234"/>
      <c r="D473" s="235" t="s">
        <v>155</v>
      </c>
      <c r="E473" s="236" t="s">
        <v>19</v>
      </c>
      <c r="F473" s="237" t="s">
        <v>933</v>
      </c>
      <c r="G473" s="234"/>
      <c r="H473" s="238">
        <v>-0.76000000000000001</v>
      </c>
      <c r="I473" s="239"/>
      <c r="J473" s="234"/>
      <c r="K473" s="234"/>
      <c r="L473" s="240"/>
      <c r="M473" s="241"/>
      <c r="N473" s="242"/>
      <c r="O473" s="242"/>
      <c r="P473" s="242"/>
      <c r="Q473" s="242"/>
      <c r="R473" s="242"/>
      <c r="S473" s="242"/>
      <c r="T473" s="24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4" t="s">
        <v>155</v>
      </c>
      <c r="AU473" s="244" t="s">
        <v>142</v>
      </c>
      <c r="AV473" s="13" t="s">
        <v>94</v>
      </c>
      <c r="AW473" s="13" t="s">
        <v>35</v>
      </c>
      <c r="AX473" s="13" t="s">
        <v>75</v>
      </c>
      <c r="AY473" s="244" t="s">
        <v>141</v>
      </c>
    </row>
    <row r="474" s="16" customFormat="1">
      <c r="A474" s="16"/>
      <c r="B474" s="266"/>
      <c r="C474" s="267"/>
      <c r="D474" s="235" t="s">
        <v>155</v>
      </c>
      <c r="E474" s="268" t="s">
        <v>19</v>
      </c>
      <c r="F474" s="269" t="s">
        <v>190</v>
      </c>
      <c r="G474" s="267"/>
      <c r="H474" s="270">
        <v>98.738</v>
      </c>
      <c r="I474" s="271"/>
      <c r="J474" s="267"/>
      <c r="K474" s="267"/>
      <c r="L474" s="272"/>
      <c r="M474" s="273"/>
      <c r="N474" s="274"/>
      <c r="O474" s="274"/>
      <c r="P474" s="274"/>
      <c r="Q474" s="274"/>
      <c r="R474" s="274"/>
      <c r="S474" s="274"/>
      <c r="T474" s="275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T474" s="276" t="s">
        <v>155</v>
      </c>
      <c r="AU474" s="276" t="s">
        <v>142</v>
      </c>
      <c r="AV474" s="16" t="s">
        <v>142</v>
      </c>
      <c r="AW474" s="16" t="s">
        <v>35</v>
      </c>
      <c r="AX474" s="16" t="s">
        <v>75</v>
      </c>
      <c r="AY474" s="276" t="s">
        <v>141</v>
      </c>
    </row>
    <row r="475" s="15" customFormat="1">
      <c r="A475" s="15"/>
      <c r="B475" s="256"/>
      <c r="C475" s="257"/>
      <c r="D475" s="235" t="s">
        <v>155</v>
      </c>
      <c r="E475" s="258" t="s">
        <v>19</v>
      </c>
      <c r="F475" s="259" t="s">
        <v>197</v>
      </c>
      <c r="G475" s="257"/>
      <c r="H475" s="258" t="s">
        <v>19</v>
      </c>
      <c r="I475" s="260"/>
      <c r="J475" s="257"/>
      <c r="K475" s="257"/>
      <c r="L475" s="261"/>
      <c r="M475" s="262"/>
      <c r="N475" s="263"/>
      <c r="O475" s="263"/>
      <c r="P475" s="263"/>
      <c r="Q475" s="263"/>
      <c r="R475" s="263"/>
      <c r="S475" s="263"/>
      <c r="T475" s="264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T475" s="265" t="s">
        <v>155</v>
      </c>
      <c r="AU475" s="265" t="s">
        <v>142</v>
      </c>
      <c r="AV475" s="15" t="s">
        <v>83</v>
      </c>
      <c r="AW475" s="15" t="s">
        <v>35</v>
      </c>
      <c r="AX475" s="15" t="s">
        <v>75</v>
      </c>
      <c r="AY475" s="265" t="s">
        <v>141</v>
      </c>
    </row>
    <row r="476" s="13" customFormat="1">
      <c r="A476" s="13"/>
      <c r="B476" s="233"/>
      <c r="C476" s="234"/>
      <c r="D476" s="235" t="s">
        <v>155</v>
      </c>
      <c r="E476" s="236" t="s">
        <v>19</v>
      </c>
      <c r="F476" s="237" t="s">
        <v>934</v>
      </c>
      <c r="G476" s="234"/>
      <c r="H476" s="238">
        <v>38.926000000000002</v>
      </c>
      <c r="I476" s="239"/>
      <c r="J476" s="234"/>
      <c r="K476" s="234"/>
      <c r="L476" s="240"/>
      <c r="M476" s="241"/>
      <c r="N476" s="242"/>
      <c r="O476" s="242"/>
      <c r="P476" s="242"/>
      <c r="Q476" s="242"/>
      <c r="R476" s="242"/>
      <c r="S476" s="242"/>
      <c r="T476" s="24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4" t="s">
        <v>155</v>
      </c>
      <c r="AU476" s="244" t="s">
        <v>142</v>
      </c>
      <c r="AV476" s="13" t="s">
        <v>94</v>
      </c>
      <c r="AW476" s="13" t="s">
        <v>35</v>
      </c>
      <c r="AX476" s="13" t="s">
        <v>75</v>
      </c>
      <c r="AY476" s="244" t="s">
        <v>141</v>
      </c>
    </row>
    <row r="477" s="13" customFormat="1">
      <c r="A477" s="13"/>
      <c r="B477" s="233"/>
      <c r="C477" s="234"/>
      <c r="D477" s="235" t="s">
        <v>155</v>
      </c>
      <c r="E477" s="236" t="s">
        <v>19</v>
      </c>
      <c r="F477" s="237" t="s">
        <v>931</v>
      </c>
      <c r="G477" s="234"/>
      <c r="H477" s="238">
        <v>-2.4750000000000001</v>
      </c>
      <c r="I477" s="239"/>
      <c r="J477" s="234"/>
      <c r="K477" s="234"/>
      <c r="L477" s="240"/>
      <c r="M477" s="241"/>
      <c r="N477" s="242"/>
      <c r="O477" s="242"/>
      <c r="P477" s="242"/>
      <c r="Q477" s="242"/>
      <c r="R477" s="242"/>
      <c r="S477" s="242"/>
      <c r="T477" s="24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44" t="s">
        <v>155</v>
      </c>
      <c r="AU477" s="244" t="s">
        <v>142</v>
      </c>
      <c r="AV477" s="13" t="s">
        <v>94</v>
      </c>
      <c r="AW477" s="13" t="s">
        <v>35</v>
      </c>
      <c r="AX477" s="13" t="s">
        <v>75</v>
      </c>
      <c r="AY477" s="244" t="s">
        <v>141</v>
      </c>
    </row>
    <row r="478" s="13" customFormat="1">
      <c r="A478" s="13"/>
      <c r="B478" s="233"/>
      <c r="C478" s="234"/>
      <c r="D478" s="235" t="s">
        <v>155</v>
      </c>
      <c r="E478" s="236" t="s">
        <v>19</v>
      </c>
      <c r="F478" s="237" t="s">
        <v>932</v>
      </c>
      <c r="G478" s="234"/>
      <c r="H478" s="238">
        <v>-2.25</v>
      </c>
      <c r="I478" s="239"/>
      <c r="J478" s="234"/>
      <c r="K478" s="234"/>
      <c r="L478" s="240"/>
      <c r="M478" s="241"/>
      <c r="N478" s="242"/>
      <c r="O478" s="242"/>
      <c r="P478" s="242"/>
      <c r="Q478" s="242"/>
      <c r="R478" s="242"/>
      <c r="S478" s="242"/>
      <c r="T478" s="24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4" t="s">
        <v>155</v>
      </c>
      <c r="AU478" s="244" t="s">
        <v>142</v>
      </c>
      <c r="AV478" s="13" t="s">
        <v>94</v>
      </c>
      <c r="AW478" s="13" t="s">
        <v>35</v>
      </c>
      <c r="AX478" s="13" t="s">
        <v>75</v>
      </c>
      <c r="AY478" s="244" t="s">
        <v>141</v>
      </c>
    </row>
    <row r="479" s="13" customFormat="1">
      <c r="A479" s="13"/>
      <c r="B479" s="233"/>
      <c r="C479" s="234"/>
      <c r="D479" s="235" t="s">
        <v>155</v>
      </c>
      <c r="E479" s="236" t="s">
        <v>19</v>
      </c>
      <c r="F479" s="237" t="s">
        <v>935</v>
      </c>
      <c r="G479" s="234"/>
      <c r="H479" s="238">
        <v>-0.87</v>
      </c>
      <c r="I479" s="239"/>
      <c r="J479" s="234"/>
      <c r="K479" s="234"/>
      <c r="L479" s="240"/>
      <c r="M479" s="241"/>
      <c r="N479" s="242"/>
      <c r="O479" s="242"/>
      <c r="P479" s="242"/>
      <c r="Q479" s="242"/>
      <c r="R479" s="242"/>
      <c r="S479" s="242"/>
      <c r="T479" s="24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4" t="s">
        <v>155</v>
      </c>
      <c r="AU479" s="244" t="s">
        <v>142</v>
      </c>
      <c r="AV479" s="13" t="s">
        <v>94</v>
      </c>
      <c r="AW479" s="13" t="s">
        <v>35</v>
      </c>
      <c r="AX479" s="13" t="s">
        <v>75</v>
      </c>
      <c r="AY479" s="244" t="s">
        <v>141</v>
      </c>
    </row>
    <row r="480" s="16" customFormat="1">
      <c r="A480" s="16"/>
      <c r="B480" s="266"/>
      <c r="C480" s="267"/>
      <c r="D480" s="235" t="s">
        <v>155</v>
      </c>
      <c r="E480" s="268" t="s">
        <v>19</v>
      </c>
      <c r="F480" s="269" t="s">
        <v>190</v>
      </c>
      <c r="G480" s="267"/>
      <c r="H480" s="270">
        <v>33.331000000000003</v>
      </c>
      <c r="I480" s="271"/>
      <c r="J480" s="267"/>
      <c r="K480" s="267"/>
      <c r="L480" s="272"/>
      <c r="M480" s="273"/>
      <c r="N480" s="274"/>
      <c r="O480" s="274"/>
      <c r="P480" s="274"/>
      <c r="Q480" s="274"/>
      <c r="R480" s="274"/>
      <c r="S480" s="274"/>
      <c r="T480" s="275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T480" s="276" t="s">
        <v>155</v>
      </c>
      <c r="AU480" s="276" t="s">
        <v>142</v>
      </c>
      <c r="AV480" s="16" t="s">
        <v>142</v>
      </c>
      <c r="AW480" s="16" t="s">
        <v>35</v>
      </c>
      <c r="AX480" s="16" t="s">
        <v>75</v>
      </c>
      <c r="AY480" s="276" t="s">
        <v>141</v>
      </c>
    </row>
    <row r="481" s="15" customFormat="1">
      <c r="A481" s="15"/>
      <c r="B481" s="256"/>
      <c r="C481" s="257"/>
      <c r="D481" s="235" t="s">
        <v>155</v>
      </c>
      <c r="E481" s="258" t="s">
        <v>19</v>
      </c>
      <c r="F481" s="259" t="s">
        <v>199</v>
      </c>
      <c r="G481" s="257"/>
      <c r="H481" s="258" t="s">
        <v>19</v>
      </c>
      <c r="I481" s="260"/>
      <c r="J481" s="257"/>
      <c r="K481" s="257"/>
      <c r="L481" s="261"/>
      <c r="M481" s="262"/>
      <c r="N481" s="263"/>
      <c r="O481" s="263"/>
      <c r="P481" s="263"/>
      <c r="Q481" s="263"/>
      <c r="R481" s="263"/>
      <c r="S481" s="263"/>
      <c r="T481" s="264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5" t="s">
        <v>155</v>
      </c>
      <c r="AU481" s="265" t="s">
        <v>142</v>
      </c>
      <c r="AV481" s="15" t="s">
        <v>83</v>
      </c>
      <c r="AW481" s="15" t="s">
        <v>35</v>
      </c>
      <c r="AX481" s="15" t="s">
        <v>75</v>
      </c>
      <c r="AY481" s="265" t="s">
        <v>141</v>
      </c>
    </row>
    <row r="482" s="13" customFormat="1">
      <c r="A482" s="13"/>
      <c r="B482" s="233"/>
      <c r="C482" s="234"/>
      <c r="D482" s="235" t="s">
        <v>155</v>
      </c>
      <c r="E482" s="236" t="s">
        <v>19</v>
      </c>
      <c r="F482" s="237" t="s">
        <v>936</v>
      </c>
      <c r="G482" s="234"/>
      <c r="H482" s="238">
        <v>50.645000000000003</v>
      </c>
      <c r="I482" s="239"/>
      <c r="J482" s="234"/>
      <c r="K482" s="234"/>
      <c r="L482" s="240"/>
      <c r="M482" s="241"/>
      <c r="N482" s="242"/>
      <c r="O482" s="242"/>
      <c r="P482" s="242"/>
      <c r="Q482" s="242"/>
      <c r="R482" s="242"/>
      <c r="S482" s="242"/>
      <c r="T482" s="24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4" t="s">
        <v>155</v>
      </c>
      <c r="AU482" s="244" t="s">
        <v>142</v>
      </c>
      <c r="AV482" s="13" t="s">
        <v>94</v>
      </c>
      <c r="AW482" s="13" t="s">
        <v>35</v>
      </c>
      <c r="AX482" s="13" t="s">
        <v>75</v>
      </c>
      <c r="AY482" s="244" t="s">
        <v>141</v>
      </c>
    </row>
    <row r="483" s="13" customFormat="1">
      <c r="A483" s="13"/>
      <c r="B483" s="233"/>
      <c r="C483" s="234"/>
      <c r="D483" s="235" t="s">
        <v>155</v>
      </c>
      <c r="E483" s="236" t="s">
        <v>19</v>
      </c>
      <c r="F483" s="237" t="s">
        <v>937</v>
      </c>
      <c r="G483" s="234"/>
      <c r="H483" s="238">
        <v>-4.9500000000000002</v>
      </c>
      <c r="I483" s="239"/>
      <c r="J483" s="234"/>
      <c r="K483" s="234"/>
      <c r="L483" s="240"/>
      <c r="M483" s="241"/>
      <c r="N483" s="242"/>
      <c r="O483" s="242"/>
      <c r="P483" s="242"/>
      <c r="Q483" s="242"/>
      <c r="R483" s="242"/>
      <c r="S483" s="242"/>
      <c r="T483" s="24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4" t="s">
        <v>155</v>
      </c>
      <c r="AU483" s="244" t="s">
        <v>142</v>
      </c>
      <c r="AV483" s="13" t="s">
        <v>94</v>
      </c>
      <c r="AW483" s="13" t="s">
        <v>35</v>
      </c>
      <c r="AX483" s="13" t="s">
        <v>75</v>
      </c>
      <c r="AY483" s="244" t="s">
        <v>141</v>
      </c>
    </row>
    <row r="484" s="13" customFormat="1">
      <c r="A484" s="13"/>
      <c r="B484" s="233"/>
      <c r="C484" s="234"/>
      <c r="D484" s="235" t="s">
        <v>155</v>
      </c>
      <c r="E484" s="236" t="s">
        <v>19</v>
      </c>
      <c r="F484" s="237" t="s">
        <v>927</v>
      </c>
      <c r="G484" s="234"/>
      <c r="H484" s="238">
        <v>-2.556</v>
      </c>
      <c r="I484" s="239"/>
      <c r="J484" s="234"/>
      <c r="K484" s="234"/>
      <c r="L484" s="240"/>
      <c r="M484" s="241"/>
      <c r="N484" s="242"/>
      <c r="O484" s="242"/>
      <c r="P484" s="242"/>
      <c r="Q484" s="242"/>
      <c r="R484" s="242"/>
      <c r="S484" s="242"/>
      <c r="T484" s="24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4" t="s">
        <v>155</v>
      </c>
      <c r="AU484" s="244" t="s">
        <v>142</v>
      </c>
      <c r="AV484" s="13" t="s">
        <v>94</v>
      </c>
      <c r="AW484" s="13" t="s">
        <v>35</v>
      </c>
      <c r="AX484" s="13" t="s">
        <v>75</v>
      </c>
      <c r="AY484" s="244" t="s">
        <v>141</v>
      </c>
    </row>
    <row r="485" s="16" customFormat="1">
      <c r="A485" s="16"/>
      <c r="B485" s="266"/>
      <c r="C485" s="267"/>
      <c r="D485" s="235" t="s">
        <v>155</v>
      </c>
      <c r="E485" s="268" t="s">
        <v>19</v>
      </c>
      <c r="F485" s="269" t="s">
        <v>190</v>
      </c>
      <c r="G485" s="267"/>
      <c r="H485" s="270">
        <v>43.139000000000003</v>
      </c>
      <c r="I485" s="271"/>
      <c r="J485" s="267"/>
      <c r="K485" s="267"/>
      <c r="L485" s="272"/>
      <c r="M485" s="273"/>
      <c r="N485" s="274"/>
      <c r="O485" s="274"/>
      <c r="P485" s="274"/>
      <c r="Q485" s="274"/>
      <c r="R485" s="274"/>
      <c r="S485" s="274"/>
      <c r="T485" s="275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T485" s="276" t="s">
        <v>155</v>
      </c>
      <c r="AU485" s="276" t="s">
        <v>142</v>
      </c>
      <c r="AV485" s="16" t="s">
        <v>142</v>
      </c>
      <c r="AW485" s="16" t="s">
        <v>35</v>
      </c>
      <c r="AX485" s="16" t="s">
        <v>75</v>
      </c>
      <c r="AY485" s="276" t="s">
        <v>141</v>
      </c>
    </row>
    <row r="486" s="15" customFormat="1">
      <c r="A486" s="15"/>
      <c r="B486" s="256"/>
      <c r="C486" s="257"/>
      <c r="D486" s="235" t="s">
        <v>155</v>
      </c>
      <c r="E486" s="258" t="s">
        <v>19</v>
      </c>
      <c r="F486" s="259" t="s">
        <v>869</v>
      </c>
      <c r="G486" s="257"/>
      <c r="H486" s="258" t="s">
        <v>19</v>
      </c>
      <c r="I486" s="260"/>
      <c r="J486" s="257"/>
      <c r="K486" s="257"/>
      <c r="L486" s="261"/>
      <c r="M486" s="262"/>
      <c r="N486" s="263"/>
      <c r="O486" s="263"/>
      <c r="P486" s="263"/>
      <c r="Q486" s="263"/>
      <c r="R486" s="263"/>
      <c r="S486" s="263"/>
      <c r="T486" s="264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5" t="s">
        <v>155</v>
      </c>
      <c r="AU486" s="265" t="s">
        <v>142</v>
      </c>
      <c r="AV486" s="15" t="s">
        <v>83</v>
      </c>
      <c r="AW486" s="15" t="s">
        <v>35</v>
      </c>
      <c r="AX486" s="15" t="s">
        <v>75</v>
      </c>
      <c r="AY486" s="265" t="s">
        <v>141</v>
      </c>
    </row>
    <row r="487" s="13" customFormat="1">
      <c r="A487" s="13"/>
      <c r="B487" s="233"/>
      <c r="C487" s="234"/>
      <c r="D487" s="235" t="s">
        <v>155</v>
      </c>
      <c r="E487" s="236" t="s">
        <v>19</v>
      </c>
      <c r="F487" s="237" t="s">
        <v>938</v>
      </c>
      <c r="G487" s="234"/>
      <c r="H487" s="238">
        <v>3.2040000000000002</v>
      </c>
      <c r="I487" s="239"/>
      <c r="J487" s="234"/>
      <c r="K487" s="234"/>
      <c r="L487" s="240"/>
      <c r="M487" s="241"/>
      <c r="N487" s="242"/>
      <c r="O487" s="242"/>
      <c r="P487" s="242"/>
      <c r="Q487" s="242"/>
      <c r="R487" s="242"/>
      <c r="S487" s="242"/>
      <c r="T487" s="24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4" t="s">
        <v>155</v>
      </c>
      <c r="AU487" s="244" t="s">
        <v>142</v>
      </c>
      <c r="AV487" s="13" t="s">
        <v>94</v>
      </c>
      <c r="AW487" s="13" t="s">
        <v>35</v>
      </c>
      <c r="AX487" s="13" t="s">
        <v>75</v>
      </c>
      <c r="AY487" s="244" t="s">
        <v>141</v>
      </c>
    </row>
    <row r="488" s="16" customFormat="1">
      <c r="A488" s="16"/>
      <c r="B488" s="266"/>
      <c r="C488" s="267"/>
      <c r="D488" s="235" t="s">
        <v>155</v>
      </c>
      <c r="E488" s="268" t="s">
        <v>19</v>
      </c>
      <c r="F488" s="269" t="s">
        <v>190</v>
      </c>
      <c r="G488" s="267"/>
      <c r="H488" s="270">
        <v>3.2040000000000002</v>
      </c>
      <c r="I488" s="271"/>
      <c r="J488" s="267"/>
      <c r="K488" s="267"/>
      <c r="L488" s="272"/>
      <c r="M488" s="273"/>
      <c r="N488" s="274"/>
      <c r="O488" s="274"/>
      <c r="P488" s="274"/>
      <c r="Q488" s="274"/>
      <c r="R488" s="274"/>
      <c r="S488" s="274"/>
      <c r="T488" s="275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T488" s="276" t="s">
        <v>155</v>
      </c>
      <c r="AU488" s="276" t="s">
        <v>142</v>
      </c>
      <c r="AV488" s="16" t="s">
        <v>142</v>
      </c>
      <c r="AW488" s="16" t="s">
        <v>35</v>
      </c>
      <c r="AX488" s="16" t="s">
        <v>75</v>
      </c>
      <c r="AY488" s="276" t="s">
        <v>141</v>
      </c>
    </row>
    <row r="489" s="15" customFormat="1">
      <c r="A489" s="15"/>
      <c r="B489" s="256"/>
      <c r="C489" s="257"/>
      <c r="D489" s="235" t="s">
        <v>155</v>
      </c>
      <c r="E489" s="258" t="s">
        <v>19</v>
      </c>
      <c r="F489" s="259" t="s">
        <v>872</v>
      </c>
      <c r="G489" s="257"/>
      <c r="H489" s="258" t="s">
        <v>19</v>
      </c>
      <c r="I489" s="260"/>
      <c r="J489" s="257"/>
      <c r="K489" s="257"/>
      <c r="L489" s="261"/>
      <c r="M489" s="262"/>
      <c r="N489" s="263"/>
      <c r="O489" s="263"/>
      <c r="P489" s="263"/>
      <c r="Q489" s="263"/>
      <c r="R489" s="263"/>
      <c r="S489" s="263"/>
      <c r="T489" s="264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5" t="s">
        <v>155</v>
      </c>
      <c r="AU489" s="265" t="s">
        <v>142</v>
      </c>
      <c r="AV489" s="15" t="s">
        <v>83</v>
      </c>
      <c r="AW489" s="15" t="s">
        <v>35</v>
      </c>
      <c r="AX489" s="15" t="s">
        <v>75</v>
      </c>
      <c r="AY489" s="265" t="s">
        <v>141</v>
      </c>
    </row>
    <row r="490" s="13" customFormat="1">
      <c r="A490" s="13"/>
      <c r="B490" s="233"/>
      <c r="C490" s="234"/>
      <c r="D490" s="235" t="s">
        <v>155</v>
      </c>
      <c r="E490" s="236" t="s">
        <v>19</v>
      </c>
      <c r="F490" s="237" t="s">
        <v>939</v>
      </c>
      <c r="G490" s="234"/>
      <c r="H490" s="238">
        <v>8.7219999999999995</v>
      </c>
      <c r="I490" s="239"/>
      <c r="J490" s="234"/>
      <c r="K490" s="234"/>
      <c r="L490" s="240"/>
      <c r="M490" s="241"/>
      <c r="N490" s="242"/>
      <c r="O490" s="242"/>
      <c r="P490" s="242"/>
      <c r="Q490" s="242"/>
      <c r="R490" s="242"/>
      <c r="S490" s="242"/>
      <c r="T490" s="24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4" t="s">
        <v>155</v>
      </c>
      <c r="AU490" s="244" t="s">
        <v>142</v>
      </c>
      <c r="AV490" s="13" t="s">
        <v>94</v>
      </c>
      <c r="AW490" s="13" t="s">
        <v>35</v>
      </c>
      <c r="AX490" s="13" t="s">
        <v>75</v>
      </c>
      <c r="AY490" s="244" t="s">
        <v>141</v>
      </c>
    </row>
    <row r="491" s="16" customFormat="1">
      <c r="A491" s="16"/>
      <c r="B491" s="266"/>
      <c r="C491" s="267"/>
      <c r="D491" s="235" t="s">
        <v>155</v>
      </c>
      <c r="E491" s="268" t="s">
        <v>19</v>
      </c>
      <c r="F491" s="269" t="s">
        <v>190</v>
      </c>
      <c r="G491" s="267"/>
      <c r="H491" s="270">
        <v>8.7219999999999995</v>
      </c>
      <c r="I491" s="271"/>
      <c r="J491" s="267"/>
      <c r="K491" s="267"/>
      <c r="L491" s="272"/>
      <c r="M491" s="273"/>
      <c r="N491" s="274"/>
      <c r="O491" s="274"/>
      <c r="P491" s="274"/>
      <c r="Q491" s="274"/>
      <c r="R491" s="274"/>
      <c r="S491" s="274"/>
      <c r="T491" s="275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T491" s="276" t="s">
        <v>155</v>
      </c>
      <c r="AU491" s="276" t="s">
        <v>142</v>
      </c>
      <c r="AV491" s="16" t="s">
        <v>142</v>
      </c>
      <c r="AW491" s="16" t="s">
        <v>35</v>
      </c>
      <c r="AX491" s="16" t="s">
        <v>75</v>
      </c>
      <c r="AY491" s="276" t="s">
        <v>141</v>
      </c>
    </row>
    <row r="492" s="15" customFormat="1">
      <c r="A492" s="15"/>
      <c r="B492" s="256"/>
      <c r="C492" s="257"/>
      <c r="D492" s="235" t="s">
        <v>155</v>
      </c>
      <c r="E492" s="258" t="s">
        <v>19</v>
      </c>
      <c r="F492" s="259" t="s">
        <v>873</v>
      </c>
      <c r="G492" s="257"/>
      <c r="H492" s="258" t="s">
        <v>19</v>
      </c>
      <c r="I492" s="260"/>
      <c r="J492" s="257"/>
      <c r="K492" s="257"/>
      <c r="L492" s="261"/>
      <c r="M492" s="262"/>
      <c r="N492" s="263"/>
      <c r="O492" s="263"/>
      <c r="P492" s="263"/>
      <c r="Q492" s="263"/>
      <c r="R492" s="263"/>
      <c r="S492" s="263"/>
      <c r="T492" s="264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5" t="s">
        <v>155</v>
      </c>
      <c r="AU492" s="265" t="s">
        <v>142</v>
      </c>
      <c r="AV492" s="15" t="s">
        <v>83</v>
      </c>
      <c r="AW492" s="15" t="s">
        <v>35</v>
      </c>
      <c r="AX492" s="15" t="s">
        <v>75</v>
      </c>
      <c r="AY492" s="265" t="s">
        <v>141</v>
      </c>
    </row>
    <row r="493" s="13" customFormat="1">
      <c r="A493" s="13"/>
      <c r="B493" s="233"/>
      <c r="C493" s="234"/>
      <c r="D493" s="235" t="s">
        <v>155</v>
      </c>
      <c r="E493" s="236" t="s">
        <v>19</v>
      </c>
      <c r="F493" s="237" t="s">
        <v>940</v>
      </c>
      <c r="G493" s="234"/>
      <c r="H493" s="238">
        <v>4.0940000000000003</v>
      </c>
      <c r="I493" s="239"/>
      <c r="J493" s="234"/>
      <c r="K493" s="234"/>
      <c r="L493" s="240"/>
      <c r="M493" s="241"/>
      <c r="N493" s="242"/>
      <c r="O493" s="242"/>
      <c r="P493" s="242"/>
      <c r="Q493" s="242"/>
      <c r="R493" s="242"/>
      <c r="S493" s="242"/>
      <c r="T493" s="24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4" t="s">
        <v>155</v>
      </c>
      <c r="AU493" s="244" t="s">
        <v>142</v>
      </c>
      <c r="AV493" s="13" t="s">
        <v>94</v>
      </c>
      <c r="AW493" s="13" t="s">
        <v>35</v>
      </c>
      <c r="AX493" s="13" t="s">
        <v>75</v>
      </c>
      <c r="AY493" s="244" t="s">
        <v>141</v>
      </c>
    </row>
    <row r="494" s="16" customFormat="1">
      <c r="A494" s="16"/>
      <c r="B494" s="266"/>
      <c r="C494" s="267"/>
      <c r="D494" s="235" t="s">
        <v>155</v>
      </c>
      <c r="E494" s="268" t="s">
        <v>19</v>
      </c>
      <c r="F494" s="269" t="s">
        <v>190</v>
      </c>
      <c r="G494" s="267"/>
      <c r="H494" s="270">
        <v>4.0940000000000003</v>
      </c>
      <c r="I494" s="271"/>
      <c r="J494" s="267"/>
      <c r="K494" s="267"/>
      <c r="L494" s="272"/>
      <c r="M494" s="273"/>
      <c r="N494" s="274"/>
      <c r="O494" s="274"/>
      <c r="P494" s="274"/>
      <c r="Q494" s="274"/>
      <c r="R494" s="274"/>
      <c r="S494" s="274"/>
      <c r="T494" s="275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76" t="s">
        <v>155</v>
      </c>
      <c r="AU494" s="276" t="s">
        <v>142</v>
      </c>
      <c r="AV494" s="16" t="s">
        <v>142</v>
      </c>
      <c r="AW494" s="16" t="s">
        <v>35</v>
      </c>
      <c r="AX494" s="16" t="s">
        <v>75</v>
      </c>
      <c r="AY494" s="276" t="s">
        <v>141</v>
      </c>
    </row>
    <row r="495" s="15" customFormat="1">
      <c r="A495" s="15"/>
      <c r="B495" s="256"/>
      <c r="C495" s="257"/>
      <c r="D495" s="235" t="s">
        <v>155</v>
      </c>
      <c r="E495" s="258" t="s">
        <v>19</v>
      </c>
      <c r="F495" s="259" t="s">
        <v>876</v>
      </c>
      <c r="G495" s="257"/>
      <c r="H495" s="258" t="s">
        <v>19</v>
      </c>
      <c r="I495" s="260"/>
      <c r="J495" s="257"/>
      <c r="K495" s="257"/>
      <c r="L495" s="261"/>
      <c r="M495" s="262"/>
      <c r="N495" s="263"/>
      <c r="O495" s="263"/>
      <c r="P495" s="263"/>
      <c r="Q495" s="263"/>
      <c r="R495" s="263"/>
      <c r="S495" s="263"/>
      <c r="T495" s="264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5" t="s">
        <v>155</v>
      </c>
      <c r="AU495" s="265" t="s">
        <v>142</v>
      </c>
      <c r="AV495" s="15" t="s">
        <v>83</v>
      </c>
      <c r="AW495" s="15" t="s">
        <v>35</v>
      </c>
      <c r="AX495" s="15" t="s">
        <v>75</v>
      </c>
      <c r="AY495" s="265" t="s">
        <v>141</v>
      </c>
    </row>
    <row r="496" s="13" customFormat="1">
      <c r="A496" s="13"/>
      <c r="B496" s="233"/>
      <c r="C496" s="234"/>
      <c r="D496" s="235" t="s">
        <v>155</v>
      </c>
      <c r="E496" s="236" t="s">
        <v>19</v>
      </c>
      <c r="F496" s="237" t="s">
        <v>941</v>
      </c>
      <c r="G496" s="234"/>
      <c r="H496" s="238">
        <v>10.186999999999999</v>
      </c>
      <c r="I496" s="239"/>
      <c r="J496" s="234"/>
      <c r="K496" s="234"/>
      <c r="L496" s="240"/>
      <c r="M496" s="241"/>
      <c r="N496" s="242"/>
      <c r="O496" s="242"/>
      <c r="P496" s="242"/>
      <c r="Q496" s="242"/>
      <c r="R496" s="242"/>
      <c r="S496" s="242"/>
      <c r="T496" s="24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4" t="s">
        <v>155</v>
      </c>
      <c r="AU496" s="244" t="s">
        <v>142</v>
      </c>
      <c r="AV496" s="13" t="s">
        <v>94</v>
      </c>
      <c r="AW496" s="13" t="s">
        <v>35</v>
      </c>
      <c r="AX496" s="13" t="s">
        <v>75</v>
      </c>
      <c r="AY496" s="244" t="s">
        <v>141</v>
      </c>
    </row>
    <row r="497" s="16" customFormat="1">
      <c r="A497" s="16"/>
      <c r="B497" s="266"/>
      <c r="C497" s="267"/>
      <c r="D497" s="235" t="s">
        <v>155</v>
      </c>
      <c r="E497" s="268" t="s">
        <v>19</v>
      </c>
      <c r="F497" s="269" t="s">
        <v>190</v>
      </c>
      <c r="G497" s="267"/>
      <c r="H497" s="270">
        <v>10.186999999999999</v>
      </c>
      <c r="I497" s="271"/>
      <c r="J497" s="267"/>
      <c r="K497" s="267"/>
      <c r="L497" s="272"/>
      <c r="M497" s="273"/>
      <c r="N497" s="274"/>
      <c r="O497" s="274"/>
      <c r="P497" s="274"/>
      <c r="Q497" s="274"/>
      <c r="R497" s="274"/>
      <c r="S497" s="274"/>
      <c r="T497" s="275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276" t="s">
        <v>155</v>
      </c>
      <c r="AU497" s="276" t="s">
        <v>142</v>
      </c>
      <c r="AV497" s="16" t="s">
        <v>142</v>
      </c>
      <c r="AW497" s="16" t="s">
        <v>35</v>
      </c>
      <c r="AX497" s="16" t="s">
        <v>75</v>
      </c>
      <c r="AY497" s="276" t="s">
        <v>141</v>
      </c>
    </row>
    <row r="498" s="14" customFormat="1">
      <c r="A498" s="14"/>
      <c r="B498" s="245"/>
      <c r="C498" s="246"/>
      <c r="D498" s="235" t="s">
        <v>155</v>
      </c>
      <c r="E498" s="247" t="s">
        <v>19</v>
      </c>
      <c r="F498" s="248" t="s">
        <v>157</v>
      </c>
      <c r="G498" s="246"/>
      <c r="H498" s="249">
        <v>201.41499999999999</v>
      </c>
      <c r="I498" s="250"/>
      <c r="J498" s="246"/>
      <c r="K498" s="246"/>
      <c r="L498" s="251"/>
      <c r="M498" s="252"/>
      <c r="N498" s="253"/>
      <c r="O498" s="253"/>
      <c r="P498" s="253"/>
      <c r="Q498" s="253"/>
      <c r="R498" s="253"/>
      <c r="S498" s="253"/>
      <c r="T498" s="25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5" t="s">
        <v>155</v>
      </c>
      <c r="AU498" s="255" t="s">
        <v>142</v>
      </c>
      <c r="AV498" s="14" t="s">
        <v>151</v>
      </c>
      <c r="AW498" s="14" t="s">
        <v>35</v>
      </c>
      <c r="AX498" s="14" t="s">
        <v>75</v>
      </c>
      <c r="AY498" s="255" t="s">
        <v>141</v>
      </c>
    </row>
    <row r="499" s="15" customFormat="1">
      <c r="A499" s="15"/>
      <c r="B499" s="256"/>
      <c r="C499" s="257"/>
      <c r="D499" s="235" t="s">
        <v>155</v>
      </c>
      <c r="E499" s="258" t="s">
        <v>19</v>
      </c>
      <c r="F499" s="259" t="s">
        <v>201</v>
      </c>
      <c r="G499" s="257"/>
      <c r="H499" s="258" t="s">
        <v>19</v>
      </c>
      <c r="I499" s="260"/>
      <c r="J499" s="257"/>
      <c r="K499" s="257"/>
      <c r="L499" s="261"/>
      <c r="M499" s="262"/>
      <c r="N499" s="263"/>
      <c r="O499" s="263"/>
      <c r="P499" s="263"/>
      <c r="Q499" s="263"/>
      <c r="R499" s="263"/>
      <c r="S499" s="263"/>
      <c r="T499" s="264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5" t="s">
        <v>155</v>
      </c>
      <c r="AU499" s="265" t="s">
        <v>142</v>
      </c>
      <c r="AV499" s="15" t="s">
        <v>83</v>
      </c>
      <c r="AW499" s="15" t="s">
        <v>35</v>
      </c>
      <c r="AX499" s="15" t="s">
        <v>75</v>
      </c>
      <c r="AY499" s="265" t="s">
        <v>141</v>
      </c>
    </row>
    <row r="500" s="15" customFormat="1">
      <c r="A500" s="15"/>
      <c r="B500" s="256"/>
      <c r="C500" s="257"/>
      <c r="D500" s="235" t="s">
        <v>155</v>
      </c>
      <c r="E500" s="258" t="s">
        <v>19</v>
      </c>
      <c r="F500" s="259" t="s">
        <v>942</v>
      </c>
      <c r="G500" s="257"/>
      <c r="H500" s="258" t="s">
        <v>19</v>
      </c>
      <c r="I500" s="260"/>
      <c r="J500" s="257"/>
      <c r="K500" s="257"/>
      <c r="L500" s="261"/>
      <c r="M500" s="262"/>
      <c r="N500" s="263"/>
      <c r="O500" s="263"/>
      <c r="P500" s="263"/>
      <c r="Q500" s="263"/>
      <c r="R500" s="263"/>
      <c r="S500" s="263"/>
      <c r="T500" s="264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65" t="s">
        <v>155</v>
      </c>
      <c r="AU500" s="265" t="s">
        <v>142</v>
      </c>
      <c r="AV500" s="15" t="s">
        <v>83</v>
      </c>
      <c r="AW500" s="15" t="s">
        <v>35</v>
      </c>
      <c r="AX500" s="15" t="s">
        <v>75</v>
      </c>
      <c r="AY500" s="265" t="s">
        <v>141</v>
      </c>
    </row>
    <row r="501" s="13" customFormat="1">
      <c r="A501" s="13"/>
      <c r="B501" s="233"/>
      <c r="C501" s="234"/>
      <c r="D501" s="235" t="s">
        <v>155</v>
      </c>
      <c r="E501" s="236" t="s">
        <v>19</v>
      </c>
      <c r="F501" s="237" t="s">
        <v>943</v>
      </c>
      <c r="G501" s="234"/>
      <c r="H501" s="238">
        <v>34.395000000000003</v>
      </c>
      <c r="I501" s="239"/>
      <c r="J501" s="234"/>
      <c r="K501" s="234"/>
      <c r="L501" s="240"/>
      <c r="M501" s="241"/>
      <c r="N501" s="242"/>
      <c r="O501" s="242"/>
      <c r="P501" s="242"/>
      <c r="Q501" s="242"/>
      <c r="R501" s="242"/>
      <c r="S501" s="242"/>
      <c r="T501" s="24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4" t="s">
        <v>155</v>
      </c>
      <c r="AU501" s="244" t="s">
        <v>142</v>
      </c>
      <c r="AV501" s="13" t="s">
        <v>94</v>
      </c>
      <c r="AW501" s="13" t="s">
        <v>35</v>
      </c>
      <c r="AX501" s="13" t="s">
        <v>75</v>
      </c>
      <c r="AY501" s="244" t="s">
        <v>141</v>
      </c>
    </row>
    <row r="502" s="13" customFormat="1">
      <c r="A502" s="13"/>
      <c r="B502" s="233"/>
      <c r="C502" s="234"/>
      <c r="D502" s="235" t="s">
        <v>155</v>
      </c>
      <c r="E502" s="236" t="s">
        <v>19</v>
      </c>
      <c r="F502" s="237" t="s">
        <v>881</v>
      </c>
      <c r="G502" s="234"/>
      <c r="H502" s="238">
        <v>-2.1299999999999999</v>
      </c>
      <c r="I502" s="239"/>
      <c r="J502" s="234"/>
      <c r="K502" s="234"/>
      <c r="L502" s="240"/>
      <c r="M502" s="241"/>
      <c r="N502" s="242"/>
      <c r="O502" s="242"/>
      <c r="P502" s="242"/>
      <c r="Q502" s="242"/>
      <c r="R502" s="242"/>
      <c r="S502" s="242"/>
      <c r="T502" s="24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4" t="s">
        <v>155</v>
      </c>
      <c r="AU502" s="244" t="s">
        <v>142</v>
      </c>
      <c r="AV502" s="13" t="s">
        <v>94</v>
      </c>
      <c r="AW502" s="13" t="s">
        <v>35</v>
      </c>
      <c r="AX502" s="13" t="s">
        <v>75</v>
      </c>
      <c r="AY502" s="244" t="s">
        <v>141</v>
      </c>
    </row>
    <row r="503" s="13" customFormat="1">
      <c r="A503" s="13"/>
      <c r="B503" s="233"/>
      <c r="C503" s="234"/>
      <c r="D503" s="235" t="s">
        <v>155</v>
      </c>
      <c r="E503" s="236" t="s">
        <v>19</v>
      </c>
      <c r="F503" s="237" t="s">
        <v>944</v>
      </c>
      <c r="G503" s="234"/>
      <c r="H503" s="238">
        <v>-1.917</v>
      </c>
      <c r="I503" s="239"/>
      <c r="J503" s="234"/>
      <c r="K503" s="234"/>
      <c r="L503" s="240"/>
      <c r="M503" s="241"/>
      <c r="N503" s="242"/>
      <c r="O503" s="242"/>
      <c r="P503" s="242"/>
      <c r="Q503" s="242"/>
      <c r="R503" s="242"/>
      <c r="S503" s="242"/>
      <c r="T503" s="24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4" t="s">
        <v>155</v>
      </c>
      <c r="AU503" s="244" t="s">
        <v>142</v>
      </c>
      <c r="AV503" s="13" t="s">
        <v>94</v>
      </c>
      <c r="AW503" s="13" t="s">
        <v>35</v>
      </c>
      <c r="AX503" s="13" t="s">
        <v>75</v>
      </c>
      <c r="AY503" s="244" t="s">
        <v>141</v>
      </c>
    </row>
    <row r="504" s="13" customFormat="1">
      <c r="A504" s="13"/>
      <c r="B504" s="233"/>
      <c r="C504" s="234"/>
      <c r="D504" s="235" t="s">
        <v>155</v>
      </c>
      <c r="E504" s="236" t="s">
        <v>19</v>
      </c>
      <c r="F504" s="237" t="s">
        <v>945</v>
      </c>
      <c r="G504" s="234"/>
      <c r="H504" s="238">
        <v>-0.19</v>
      </c>
      <c r="I504" s="239"/>
      <c r="J504" s="234"/>
      <c r="K504" s="234"/>
      <c r="L504" s="240"/>
      <c r="M504" s="241"/>
      <c r="N504" s="242"/>
      <c r="O504" s="242"/>
      <c r="P504" s="242"/>
      <c r="Q504" s="242"/>
      <c r="R504" s="242"/>
      <c r="S504" s="242"/>
      <c r="T504" s="24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4" t="s">
        <v>155</v>
      </c>
      <c r="AU504" s="244" t="s">
        <v>142</v>
      </c>
      <c r="AV504" s="13" t="s">
        <v>94</v>
      </c>
      <c r="AW504" s="13" t="s">
        <v>35</v>
      </c>
      <c r="AX504" s="13" t="s">
        <v>75</v>
      </c>
      <c r="AY504" s="244" t="s">
        <v>141</v>
      </c>
    </row>
    <row r="505" s="16" customFormat="1">
      <c r="A505" s="16"/>
      <c r="B505" s="266"/>
      <c r="C505" s="267"/>
      <c r="D505" s="235" t="s">
        <v>155</v>
      </c>
      <c r="E505" s="268" t="s">
        <v>19</v>
      </c>
      <c r="F505" s="269" t="s">
        <v>190</v>
      </c>
      <c r="G505" s="267"/>
      <c r="H505" s="270">
        <v>30.158000000000001</v>
      </c>
      <c r="I505" s="271"/>
      <c r="J505" s="267"/>
      <c r="K505" s="267"/>
      <c r="L505" s="272"/>
      <c r="M505" s="273"/>
      <c r="N505" s="274"/>
      <c r="O505" s="274"/>
      <c r="P505" s="274"/>
      <c r="Q505" s="274"/>
      <c r="R505" s="274"/>
      <c r="S505" s="274"/>
      <c r="T505" s="275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T505" s="276" t="s">
        <v>155</v>
      </c>
      <c r="AU505" s="276" t="s">
        <v>142</v>
      </c>
      <c r="AV505" s="16" t="s">
        <v>142</v>
      </c>
      <c r="AW505" s="16" t="s">
        <v>35</v>
      </c>
      <c r="AX505" s="16" t="s">
        <v>75</v>
      </c>
      <c r="AY505" s="276" t="s">
        <v>141</v>
      </c>
    </row>
    <row r="506" s="15" customFormat="1">
      <c r="A506" s="15"/>
      <c r="B506" s="256"/>
      <c r="C506" s="257"/>
      <c r="D506" s="235" t="s">
        <v>155</v>
      </c>
      <c r="E506" s="258" t="s">
        <v>19</v>
      </c>
      <c r="F506" s="259" t="s">
        <v>882</v>
      </c>
      <c r="G506" s="257"/>
      <c r="H506" s="258" t="s">
        <v>19</v>
      </c>
      <c r="I506" s="260"/>
      <c r="J506" s="257"/>
      <c r="K506" s="257"/>
      <c r="L506" s="261"/>
      <c r="M506" s="262"/>
      <c r="N506" s="263"/>
      <c r="O506" s="263"/>
      <c r="P506" s="263"/>
      <c r="Q506" s="263"/>
      <c r="R506" s="263"/>
      <c r="S506" s="263"/>
      <c r="T506" s="264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5" t="s">
        <v>155</v>
      </c>
      <c r="AU506" s="265" t="s">
        <v>142</v>
      </c>
      <c r="AV506" s="15" t="s">
        <v>83</v>
      </c>
      <c r="AW506" s="15" t="s">
        <v>35</v>
      </c>
      <c r="AX506" s="15" t="s">
        <v>75</v>
      </c>
      <c r="AY506" s="265" t="s">
        <v>141</v>
      </c>
    </row>
    <row r="507" s="13" customFormat="1">
      <c r="A507" s="13"/>
      <c r="B507" s="233"/>
      <c r="C507" s="234"/>
      <c r="D507" s="235" t="s">
        <v>155</v>
      </c>
      <c r="E507" s="236" t="s">
        <v>19</v>
      </c>
      <c r="F507" s="237" t="s">
        <v>946</v>
      </c>
      <c r="G507" s="234"/>
      <c r="H507" s="238">
        <v>37.786999999999999</v>
      </c>
      <c r="I507" s="239"/>
      <c r="J507" s="234"/>
      <c r="K507" s="234"/>
      <c r="L507" s="240"/>
      <c r="M507" s="241"/>
      <c r="N507" s="242"/>
      <c r="O507" s="242"/>
      <c r="P507" s="242"/>
      <c r="Q507" s="242"/>
      <c r="R507" s="242"/>
      <c r="S507" s="242"/>
      <c r="T507" s="24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4" t="s">
        <v>155</v>
      </c>
      <c r="AU507" s="244" t="s">
        <v>142</v>
      </c>
      <c r="AV507" s="13" t="s">
        <v>94</v>
      </c>
      <c r="AW507" s="13" t="s">
        <v>35</v>
      </c>
      <c r="AX507" s="13" t="s">
        <v>75</v>
      </c>
      <c r="AY507" s="244" t="s">
        <v>141</v>
      </c>
    </row>
    <row r="508" s="13" customFormat="1">
      <c r="A508" s="13"/>
      <c r="B508" s="233"/>
      <c r="C508" s="234"/>
      <c r="D508" s="235" t="s">
        <v>155</v>
      </c>
      <c r="E508" s="236" t="s">
        <v>19</v>
      </c>
      <c r="F508" s="237" t="s">
        <v>944</v>
      </c>
      <c r="G508" s="234"/>
      <c r="H508" s="238">
        <v>-1.917</v>
      </c>
      <c r="I508" s="239"/>
      <c r="J508" s="234"/>
      <c r="K508" s="234"/>
      <c r="L508" s="240"/>
      <c r="M508" s="241"/>
      <c r="N508" s="242"/>
      <c r="O508" s="242"/>
      <c r="P508" s="242"/>
      <c r="Q508" s="242"/>
      <c r="R508" s="242"/>
      <c r="S508" s="242"/>
      <c r="T508" s="24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4" t="s">
        <v>155</v>
      </c>
      <c r="AU508" s="244" t="s">
        <v>142</v>
      </c>
      <c r="AV508" s="13" t="s">
        <v>94</v>
      </c>
      <c r="AW508" s="13" t="s">
        <v>35</v>
      </c>
      <c r="AX508" s="13" t="s">
        <v>75</v>
      </c>
      <c r="AY508" s="244" t="s">
        <v>141</v>
      </c>
    </row>
    <row r="509" s="16" customFormat="1">
      <c r="A509" s="16"/>
      <c r="B509" s="266"/>
      <c r="C509" s="267"/>
      <c r="D509" s="235" t="s">
        <v>155</v>
      </c>
      <c r="E509" s="268" t="s">
        <v>19</v>
      </c>
      <c r="F509" s="269" t="s">
        <v>190</v>
      </c>
      <c r="G509" s="267"/>
      <c r="H509" s="270">
        <v>35.869999999999997</v>
      </c>
      <c r="I509" s="271"/>
      <c r="J509" s="267"/>
      <c r="K509" s="267"/>
      <c r="L509" s="272"/>
      <c r="M509" s="273"/>
      <c r="N509" s="274"/>
      <c r="O509" s="274"/>
      <c r="P509" s="274"/>
      <c r="Q509" s="274"/>
      <c r="R509" s="274"/>
      <c r="S509" s="274"/>
      <c r="T509" s="275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T509" s="276" t="s">
        <v>155</v>
      </c>
      <c r="AU509" s="276" t="s">
        <v>142</v>
      </c>
      <c r="AV509" s="16" t="s">
        <v>142</v>
      </c>
      <c r="AW509" s="16" t="s">
        <v>35</v>
      </c>
      <c r="AX509" s="16" t="s">
        <v>75</v>
      </c>
      <c r="AY509" s="276" t="s">
        <v>141</v>
      </c>
    </row>
    <row r="510" s="15" customFormat="1">
      <c r="A510" s="15"/>
      <c r="B510" s="256"/>
      <c r="C510" s="257"/>
      <c r="D510" s="235" t="s">
        <v>155</v>
      </c>
      <c r="E510" s="258" t="s">
        <v>19</v>
      </c>
      <c r="F510" s="259" t="s">
        <v>947</v>
      </c>
      <c r="G510" s="257"/>
      <c r="H510" s="258" t="s">
        <v>19</v>
      </c>
      <c r="I510" s="260"/>
      <c r="J510" s="257"/>
      <c r="K510" s="257"/>
      <c r="L510" s="261"/>
      <c r="M510" s="262"/>
      <c r="N510" s="263"/>
      <c r="O510" s="263"/>
      <c r="P510" s="263"/>
      <c r="Q510" s="263"/>
      <c r="R510" s="263"/>
      <c r="S510" s="263"/>
      <c r="T510" s="264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65" t="s">
        <v>155</v>
      </c>
      <c r="AU510" s="265" t="s">
        <v>142</v>
      </c>
      <c r="AV510" s="15" t="s">
        <v>83</v>
      </c>
      <c r="AW510" s="15" t="s">
        <v>35</v>
      </c>
      <c r="AX510" s="15" t="s">
        <v>75</v>
      </c>
      <c r="AY510" s="265" t="s">
        <v>141</v>
      </c>
    </row>
    <row r="511" s="13" customFormat="1">
      <c r="A511" s="13"/>
      <c r="B511" s="233"/>
      <c r="C511" s="234"/>
      <c r="D511" s="235" t="s">
        <v>155</v>
      </c>
      <c r="E511" s="236" t="s">
        <v>19</v>
      </c>
      <c r="F511" s="237" t="s">
        <v>948</v>
      </c>
      <c r="G511" s="234"/>
      <c r="H511" s="238">
        <v>31.472000000000001</v>
      </c>
      <c r="I511" s="239"/>
      <c r="J511" s="234"/>
      <c r="K511" s="234"/>
      <c r="L511" s="240"/>
      <c r="M511" s="241"/>
      <c r="N511" s="242"/>
      <c r="O511" s="242"/>
      <c r="P511" s="242"/>
      <c r="Q511" s="242"/>
      <c r="R511" s="242"/>
      <c r="S511" s="242"/>
      <c r="T511" s="24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4" t="s">
        <v>155</v>
      </c>
      <c r="AU511" s="244" t="s">
        <v>142</v>
      </c>
      <c r="AV511" s="13" t="s">
        <v>94</v>
      </c>
      <c r="AW511" s="13" t="s">
        <v>35</v>
      </c>
      <c r="AX511" s="13" t="s">
        <v>75</v>
      </c>
      <c r="AY511" s="244" t="s">
        <v>141</v>
      </c>
    </row>
    <row r="512" s="13" customFormat="1">
      <c r="A512" s="13"/>
      <c r="B512" s="233"/>
      <c r="C512" s="234"/>
      <c r="D512" s="235" t="s">
        <v>155</v>
      </c>
      <c r="E512" s="236" t="s">
        <v>19</v>
      </c>
      <c r="F512" s="237" t="s">
        <v>868</v>
      </c>
      <c r="G512" s="234"/>
      <c r="H512" s="238">
        <v>-2.0249999999999999</v>
      </c>
      <c r="I512" s="239"/>
      <c r="J512" s="234"/>
      <c r="K512" s="234"/>
      <c r="L512" s="240"/>
      <c r="M512" s="241"/>
      <c r="N512" s="242"/>
      <c r="O512" s="242"/>
      <c r="P512" s="242"/>
      <c r="Q512" s="242"/>
      <c r="R512" s="242"/>
      <c r="S512" s="242"/>
      <c r="T512" s="24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4" t="s">
        <v>155</v>
      </c>
      <c r="AU512" s="244" t="s">
        <v>142</v>
      </c>
      <c r="AV512" s="13" t="s">
        <v>94</v>
      </c>
      <c r="AW512" s="13" t="s">
        <v>35</v>
      </c>
      <c r="AX512" s="13" t="s">
        <v>75</v>
      </c>
      <c r="AY512" s="244" t="s">
        <v>141</v>
      </c>
    </row>
    <row r="513" s="13" customFormat="1">
      <c r="A513" s="13"/>
      <c r="B513" s="233"/>
      <c r="C513" s="234"/>
      <c r="D513" s="235" t="s">
        <v>155</v>
      </c>
      <c r="E513" s="236" t="s">
        <v>19</v>
      </c>
      <c r="F513" s="237" t="s">
        <v>949</v>
      </c>
      <c r="G513" s="234"/>
      <c r="H513" s="238">
        <v>-1.575</v>
      </c>
      <c r="I513" s="239"/>
      <c r="J513" s="234"/>
      <c r="K513" s="234"/>
      <c r="L513" s="240"/>
      <c r="M513" s="241"/>
      <c r="N513" s="242"/>
      <c r="O513" s="242"/>
      <c r="P513" s="242"/>
      <c r="Q513" s="242"/>
      <c r="R513" s="242"/>
      <c r="S513" s="242"/>
      <c r="T513" s="24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4" t="s">
        <v>155</v>
      </c>
      <c r="AU513" s="244" t="s">
        <v>142</v>
      </c>
      <c r="AV513" s="13" t="s">
        <v>94</v>
      </c>
      <c r="AW513" s="13" t="s">
        <v>35</v>
      </c>
      <c r="AX513" s="13" t="s">
        <v>75</v>
      </c>
      <c r="AY513" s="244" t="s">
        <v>141</v>
      </c>
    </row>
    <row r="514" s="13" customFormat="1">
      <c r="A514" s="13"/>
      <c r="B514" s="233"/>
      <c r="C514" s="234"/>
      <c r="D514" s="235" t="s">
        <v>155</v>
      </c>
      <c r="E514" s="236" t="s">
        <v>19</v>
      </c>
      <c r="F514" s="237" t="s">
        <v>950</v>
      </c>
      <c r="G514" s="234"/>
      <c r="H514" s="238">
        <v>0.76300000000000001</v>
      </c>
      <c r="I514" s="239"/>
      <c r="J514" s="234"/>
      <c r="K514" s="234"/>
      <c r="L514" s="240"/>
      <c r="M514" s="241"/>
      <c r="N514" s="242"/>
      <c r="O514" s="242"/>
      <c r="P514" s="242"/>
      <c r="Q514" s="242"/>
      <c r="R514" s="242"/>
      <c r="S514" s="242"/>
      <c r="T514" s="24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4" t="s">
        <v>155</v>
      </c>
      <c r="AU514" s="244" t="s">
        <v>142</v>
      </c>
      <c r="AV514" s="13" t="s">
        <v>94</v>
      </c>
      <c r="AW514" s="13" t="s">
        <v>35</v>
      </c>
      <c r="AX514" s="13" t="s">
        <v>75</v>
      </c>
      <c r="AY514" s="244" t="s">
        <v>141</v>
      </c>
    </row>
    <row r="515" s="16" customFormat="1">
      <c r="A515" s="16"/>
      <c r="B515" s="266"/>
      <c r="C515" s="267"/>
      <c r="D515" s="235" t="s">
        <v>155</v>
      </c>
      <c r="E515" s="268" t="s">
        <v>19</v>
      </c>
      <c r="F515" s="269" t="s">
        <v>190</v>
      </c>
      <c r="G515" s="267"/>
      <c r="H515" s="270">
        <v>28.635000000000002</v>
      </c>
      <c r="I515" s="271"/>
      <c r="J515" s="267"/>
      <c r="K515" s="267"/>
      <c r="L515" s="272"/>
      <c r="M515" s="273"/>
      <c r="N515" s="274"/>
      <c r="O515" s="274"/>
      <c r="P515" s="274"/>
      <c r="Q515" s="274"/>
      <c r="R515" s="274"/>
      <c r="S515" s="274"/>
      <c r="T515" s="275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T515" s="276" t="s">
        <v>155</v>
      </c>
      <c r="AU515" s="276" t="s">
        <v>142</v>
      </c>
      <c r="AV515" s="16" t="s">
        <v>142</v>
      </c>
      <c r="AW515" s="16" t="s">
        <v>35</v>
      </c>
      <c r="AX515" s="16" t="s">
        <v>75</v>
      </c>
      <c r="AY515" s="276" t="s">
        <v>141</v>
      </c>
    </row>
    <row r="516" s="15" customFormat="1">
      <c r="A516" s="15"/>
      <c r="B516" s="256"/>
      <c r="C516" s="257"/>
      <c r="D516" s="235" t="s">
        <v>155</v>
      </c>
      <c r="E516" s="258" t="s">
        <v>19</v>
      </c>
      <c r="F516" s="259" t="s">
        <v>951</v>
      </c>
      <c r="G516" s="257"/>
      <c r="H516" s="258" t="s">
        <v>19</v>
      </c>
      <c r="I516" s="260"/>
      <c r="J516" s="257"/>
      <c r="K516" s="257"/>
      <c r="L516" s="261"/>
      <c r="M516" s="262"/>
      <c r="N516" s="263"/>
      <c r="O516" s="263"/>
      <c r="P516" s="263"/>
      <c r="Q516" s="263"/>
      <c r="R516" s="263"/>
      <c r="S516" s="263"/>
      <c r="T516" s="264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65" t="s">
        <v>155</v>
      </c>
      <c r="AU516" s="265" t="s">
        <v>142</v>
      </c>
      <c r="AV516" s="15" t="s">
        <v>83</v>
      </c>
      <c r="AW516" s="15" t="s">
        <v>35</v>
      </c>
      <c r="AX516" s="15" t="s">
        <v>75</v>
      </c>
      <c r="AY516" s="265" t="s">
        <v>141</v>
      </c>
    </row>
    <row r="517" s="13" customFormat="1">
      <c r="A517" s="13"/>
      <c r="B517" s="233"/>
      <c r="C517" s="234"/>
      <c r="D517" s="235" t="s">
        <v>155</v>
      </c>
      <c r="E517" s="236" t="s">
        <v>19</v>
      </c>
      <c r="F517" s="237" t="s">
        <v>952</v>
      </c>
      <c r="G517" s="234"/>
      <c r="H517" s="238">
        <v>29.841999999999999</v>
      </c>
      <c r="I517" s="239"/>
      <c r="J517" s="234"/>
      <c r="K517" s="234"/>
      <c r="L517" s="240"/>
      <c r="M517" s="241"/>
      <c r="N517" s="242"/>
      <c r="O517" s="242"/>
      <c r="P517" s="242"/>
      <c r="Q517" s="242"/>
      <c r="R517" s="242"/>
      <c r="S517" s="242"/>
      <c r="T517" s="24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4" t="s">
        <v>155</v>
      </c>
      <c r="AU517" s="244" t="s">
        <v>142</v>
      </c>
      <c r="AV517" s="13" t="s">
        <v>94</v>
      </c>
      <c r="AW517" s="13" t="s">
        <v>35</v>
      </c>
      <c r="AX517" s="13" t="s">
        <v>75</v>
      </c>
      <c r="AY517" s="244" t="s">
        <v>141</v>
      </c>
    </row>
    <row r="518" s="13" customFormat="1">
      <c r="A518" s="13"/>
      <c r="B518" s="233"/>
      <c r="C518" s="234"/>
      <c r="D518" s="235" t="s">
        <v>155</v>
      </c>
      <c r="E518" s="236" t="s">
        <v>19</v>
      </c>
      <c r="F518" s="237" t="s">
        <v>949</v>
      </c>
      <c r="G518" s="234"/>
      <c r="H518" s="238">
        <v>-1.575</v>
      </c>
      <c r="I518" s="239"/>
      <c r="J518" s="234"/>
      <c r="K518" s="234"/>
      <c r="L518" s="240"/>
      <c r="M518" s="241"/>
      <c r="N518" s="242"/>
      <c r="O518" s="242"/>
      <c r="P518" s="242"/>
      <c r="Q518" s="242"/>
      <c r="R518" s="242"/>
      <c r="S518" s="242"/>
      <c r="T518" s="24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4" t="s">
        <v>155</v>
      </c>
      <c r="AU518" s="244" t="s">
        <v>142</v>
      </c>
      <c r="AV518" s="13" t="s">
        <v>94</v>
      </c>
      <c r="AW518" s="13" t="s">
        <v>35</v>
      </c>
      <c r="AX518" s="13" t="s">
        <v>75</v>
      </c>
      <c r="AY518" s="244" t="s">
        <v>141</v>
      </c>
    </row>
    <row r="519" s="16" customFormat="1">
      <c r="A519" s="16"/>
      <c r="B519" s="266"/>
      <c r="C519" s="267"/>
      <c r="D519" s="235" t="s">
        <v>155</v>
      </c>
      <c r="E519" s="268" t="s">
        <v>19</v>
      </c>
      <c r="F519" s="269" t="s">
        <v>190</v>
      </c>
      <c r="G519" s="267"/>
      <c r="H519" s="270">
        <v>28.266999999999999</v>
      </c>
      <c r="I519" s="271"/>
      <c r="J519" s="267"/>
      <c r="K519" s="267"/>
      <c r="L519" s="272"/>
      <c r="M519" s="273"/>
      <c r="N519" s="274"/>
      <c r="O519" s="274"/>
      <c r="P519" s="274"/>
      <c r="Q519" s="274"/>
      <c r="R519" s="274"/>
      <c r="S519" s="274"/>
      <c r="T519" s="275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T519" s="276" t="s">
        <v>155</v>
      </c>
      <c r="AU519" s="276" t="s">
        <v>142</v>
      </c>
      <c r="AV519" s="16" t="s">
        <v>142</v>
      </c>
      <c r="AW519" s="16" t="s">
        <v>35</v>
      </c>
      <c r="AX519" s="16" t="s">
        <v>75</v>
      </c>
      <c r="AY519" s="276" t="s">
        <v>141</v>
      </c>
    </row>
    <row r="520" s="15" customFormat="1">
      <c r="A520" s="15"/>
      <c r="B520" s="256"/>
      <c r="C520" s="257"/>
      <c r="D520" s="235" t="s">
        <v>155</v>
      </c>
      <c r="E520" s="258" t="s">
        <v>19</v>
      </c>
      <c r="F520" s="259" t="s">
        <v>953</v>
      </c>
      <c r="G520" s="257"/>
      <c r="H520" s="258" t="s">
        <v>19</v>
      </c>
      <c r="I520" s="260"/>
      <c r="J520" s="257"/>
      <c r="K520" s="257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155</v>
      </c>
      <c r="AU520" s="265" t="s">
        <v>142</v>
      </c>
      <c r="AV520" s="15" t="s">
        <v>83</v>
      </c>
      <c r="AW520" s="15" t="s">
        <v>35</v>
      </c>
      <c r="AX520" s="15" t="s">
        <v>75</v>
      </c>
      <c r="AY520" s="265" t="s">
        <v>141</v>
      </c>
    </row>
    <row r="521" s="13" customFormat="1">
      <c r="A521" s="13"/>
      <c r="B521" s="233"/>
      <c r="C521" s="234"/>
      <c r="D521" s="235" t="s">
        <v>155</v>
      </c>
      <c r="E521" s="236" t="s">
        <v>19</v>
      </c>
      <c r="F521" s="237" t="s">
        <v>954</v>
      </c>
      <c r="G521" s="234"/>
      <c r="H521" s="238">
        <v>56.594000000000001</v>
      </c>
      <c r="I521" s="239"/>
      <c r="J521" s="234"/>
      <c r="K521" s="234"/>
      <c r="L521" s="240"/>
      <c r="M521" s="241"/>
      <c r="N521" s="242"/>
      <c r="O521" s="242"/>
      <c r="P521" s="242"/>
      <c r="Q521" s="242"/>
      <c r="R521" s="242"/>
      <c r="S521" s="242"/>
      <c r="T521" s="24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4" t="s">
        <v>155</v>
      </c>
      <c r="AU521" s="244" t="s">
        <v>142</v>
      </c>
      <c r="AV521" s="13" t="s">
        <v>94</v>
      </c>
      <c r="AW521" s="13" t="s">
        <v>35</v>
      </c>
      <c r="AX521" s="13" t="s">
        <v>75</v>
      </c>
      <c r="AY521" s="244" t="s">
        <v>141</v>
      </c>
    </row>
    <row r="522" s="13" customFormat="1">
      <c r="A522" s="13"/>
      <c r="B522" s="233"/>
      <c r="C522" s="234"/>
      <c r="D522" s="235" t="s">
        <v>155</v>
      </c>
      <c r="E522" s="236" t="s">
        <v>19</v>
      </c>
      <c r="F522" s="237" t="s">
        <v>955</v>
      </c>
      <c r="G522" s="234"/>
      <c r="H522" s="238">
        <v>-4.0499999999999998</v>
      </c>
      <c r="I522" s="239"/>
      <c r="J522" s="234"/>
      <c r="K522" s="234"/>
      <c r="L522" s="240"/>
      <c r="M522" s="241"/>
      <c r="N522" s="242"/>
      <c r="O522" s="242"/>
      <c r="P522" s="242"/>
      <c r="Q522" s="242"/>
      <c r="R522" s="242"/>
      <c r="S522" s="242"/>
      <c r="T522" s="24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4" t="s">
        <v>155</v>
      </c>
      <c r="AU522" s="244" t="s">
        <v>142</v>
      </c>
      <c r="AV522" s="13" t="s">
        <v>94</v>
      </c>
      <c r="AW522" s="13" t="s">
        <v>35</v>
      </c>
      <c r="AX522" s="13" t="s">
        <v>75</v>
      </c>
      <c r="AY522" s="244" t="s">
        <v>141</v>
      </c>
    </row>
    <row r="523" s="13" customFormat="1">
      <c r="A523" s="13"/>
      <c r="B523" s="233"/>
      <c r="C523" s="234"/>
      <c r="D523" s="235" t="s">
        <v>155</v>
      </c>
      <c r="E523" s="236" t="s">
        <v>19</v>
      </c>
      <c r="F523" s="237" t="s">
        <v>956</v>
      </c>
      <c r="G523" s="234"/>
      <c r="H523" s="238">
        <v>-0.995</v>
      </c>
      <c r="I523" s="239"/>
      <c r="J523" s="234"/>
      <c r="K523" s="234"/>
      <c r="L523" s="240"/>
      <c r="M523" s="241"/>
      <c r="N523" s="242"/>
      <c r="O523" s="242"/>
      <c r="P523" s="242"/>
      <c r="Q523" s="242"/>
      <c r="R523" s="242"/>
      <c r="S523" s="242"/>
      <c r="T523" s="24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4" t="s">
        <v>155</v>
      </c>
      <c r="AU523" s="244" t="s">
        <v>142</v>
      </c>
      <c r="AV523" s="13" t="s">
        <v>94</v>
      </c>
      <c r="AW523" s="13" t="s">
        <v>35</v>
      </c>
      <c r="AX523" s="13" t="s">
        <v>75</v>
      </c>
      <c r="AY523" s="244" t="s">
        <v>141</v>
      </c>
    </row>
    <row r="524" s="16" customFormat="1">
      <c r="A524" s="16"/>
      <c r="B524" s="266"/>
      <c r="C524" s="267"/>
      <c r="D524" s="235" t="s">
        <v>155</v>
      </c>
      <c r="E524" s="268" t="s">
        <v>19</v>
      </c>
      <c r="F524" s="269" t="s">
        <v>190</v>
      </c>
      <c r="G524" s="267"/>
      <c r="H524" s="270">
        <v>51.548999999999999</v>
      </c>
      <c r="I524" s="271"/>
      <c r="J524" s="267"/>
      <c r="K524" s="267"/>
      <c r="L524" s="272"/>
      <c r="M524" s="273"/>
      <c r="N524" s="274"/>
      <c r="O524" s="274"/>
      <c r="P524" s="274"/>
      <c r="Q524" s="274"/>
      <c r="R524" s="274"/>
      <c r="S524" s="274"/>
      <c r="T524" s="275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T524" s="276" t="s">
        <v>155</v>
      </c>
      <c r="AU524" s="276" t="s">
        <v>142</v>
      </c>
      <c r="AV524" s="16" t="s">
        <v>142</v>
      </c>
      <c r="AW524" s="16" t="s">
        <v>35</v>
      </c>
      <c r="AX524" s="16" t="s">
        <v>75</v>
      </c>
      <c r="AY524" s="276" t="s">
        <v>141</v>
      </c>
    </row>
    <row r="525" s="15" customFormat="1">
      <c r="A525" s="15"/>
      <c r="B525" s="256"/>
      <c r="C525" s="257"/>
      <c r="D525" s="235" t="s">
        <v>155</v>
      </c>
      <c r="E525" s="258" t="s">
        <v>19</v>
      </c>
      <c r="F525" s="259" t="s">
        <v>957</v>
      </c>
      <c r="G525" s="257"/>
      <c r="H525" s="258" t="s">
        <v>19</v>
      </c>
      <c r="I525" s="260"/>
      <c r="J525" s="257"/>
      <c r="K525" s="257"/>
      <c r="L525" s="261"/>
      <c r="M525" s="262"/>
      <c r="N525" s="263"/>
      <c r="O525" s="263"/>
      <c r="P525" s="263"/>
      <c r="Q525" s="263"/>
      <c r="R525" s="263"/>
      <c r="S525" s="263"/>
      <c r="T525" s="264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65" t="s">
        <v>155</v>
      </c>
      <c r="AU525" s="265" t="s">
        <v>142</v>
      </c>
      <c r="AV525" s="15" t="s">
        <v>83</v>
      </c>
      <c r="AW525" s="15" t="s">
        <v>35</v>
      </c>
      <c r="AX525" s="15" t="s">
        <v>75</v>
      </c>
      <c r="AY525" s="265" t="s">
        <v>141</v>
      </c>
    </row>
    <row r="526" s="13" customFormat="1">
      <c r="A526" s="13"/>
      <c r="B526" s="233"/>
      <c r="C526" s="234"/>
      <c r="D526" s="235" t="s">
        <v>155</v>
      </c>
      <c r="E526" s="236" t="s">
        <v>19</v>
      </c>
      <c r="F526" s="237" t="s">
        <v>958</v>
      </c>
      <c r="G526" s="234"/>
      <c r="H526" s="238">
        <v>3.649</v>
      </c>
      <c r="I526" s="239"/>
      <c r="J526" s="234"/>
      <c r="K526" s="234"/>
      <c r="L526" s="240"/>
      <c r="M526" s="241"/>
      <c r="N526" s="242"/>
      <c r="O526" s="242"/>
      <c r="P526" s="242"/>
      <c r="Q526" s="242"/>
      <c r="R526" s="242"/>
      <c r="S526" s="242"/>
      <c r="T526" s="24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4" t="s">
        <v>155</v>
      </c>
      <c r="AU526" s="244" t="s">
        <v>142</v>
      </c>
      <c r="AV526" s="13" t="s">
        <v>94</v>
      </c>
      <c r="AW526" s="13" t="s">
        <v>35</v>
      </c>
      <c r="AX526" s="13" t="s">
        <v>75</v>
      </c>
      <c r="AY526" s="244" t="s">
        <v>141</v>
      </c>
    </row>
    <row r="527" s="16" customFormat="1">
      <c r="A527" s="16"/>
      <c r="B527" s="266"/>
      <c r="C527" s="267"/>
      <c r="D527" s="235" t="s">
        <v>155</v>
      </c>
      <c r="E527" s="268" t="s">
        <v>19</v>
      </c>
      <c r="F527" s="269" t="s">
        <v>190</v>
      </c>
      <c r="G527" s="267"/>
      <c r="H527" s="270">
        <v>3.649</v>
      </c>
      <c r="I527" s="271"/>
      <c r="J527" s="267"/>
      <c r="K527" s="267"/>
      <c r="L527" s="272"/>
      <c r="M527" s="273"/>
      <c r="N527" s="274"/>
      <c r="O527" s="274"/>
      <c r="P527" s="274"/>
      <c r="Q527" s="274"/>
      <c r="R527" s="274"/>
      <c r="S527" s="274"/>
      <c r="T527" s="275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T527" s="276" t="s">
        <v>155</v>
      </c>
      <c r="AU527" s="276" t="s">
        <v>142</v>
      </c>
      <c r="AV527" s="16" t="s">
        <v>142</v>
      </c>
      <c r="AW527" s="16" t="s">
        <v>35</v>
      </c>
      <c r="AX527" s="16" t="s">
        <v>75</v>
      </c>
      <c r="AY527" s="276" t="s">
        <v>141</v>
      </c>
    </row>
    <row r="528" s="15" customFormat="1">
      <c r="A528" s="15"/>
      <c r="B528" s="256"/>
      <c r="C528" s="257"/>
      <c r="D528" s="235" t="s">
        <v>155</v>
      </c>
      <c r="E528" s="258" t="s">
        <v>19</v>
      </c>
      <c r="F528" s="259" t="s">
        <v>428</v>
      </c>
      <c r="G528" s="257"/>
      <c r="H528" s="258" t="s">
        <v>19</v>
      </c>
      <c r="I528" s="260"/>
      <c r="J528" s="257"/>
      <c r="K528" s="257"/>
      <c r="L528" s="261"/>
      <c r="M528" s="262"/>
      <c r="N528" s="263"/>
      <c r="O528" s="263"/>
      <c r="P528" s="263"/>
      <c r="Q528" s="263"/>
      <c r="R528" s="263"/>
      <c r="S528" s="263"/>
      <c r="T528" s="26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5" t="s">
        <v>155</v>
      </c>
      <c r="AU528" s="265" t="s">
        <v>142</v>
      </c>
      <c r="AV528" s="15" t="s">
        <v>83</v>
      </c>
      <c r="AW528" s="15" t="s">
        <v>35</v>
      </c>
      <c r="AX528" s="15" t="s">
        <v>75</v>
      </c>
      <c r="AY528" s="265" t="s">
        <v>141</v>
      </c>
    </row>
    <row r="529" s="13" customFormat="1">
      <c r="A529" s="13"/>
      <c r="B529" s="233"/>
      <c r="C529" s="234"/>
      <c r="D529" s="235" t="s">
        <v>155</v>
      </c>
      <c r="E529" s="236" t="s">
        <v>19</v>
      </c>
      <c r="F529" s="237" t="s">
        <v>959</v>
      </c>
      <c r="G529" s="234"/>
      <c r="H529" s="238">
        <v>7.0309999999999997</v>
      </c>
      <c r="I529" s="239"/>
      <c r="J529" s="234"/>
      <c r="K529" s="234"/>
      <c r="L529" s="240"/>
      <c r="M529" s="241"/>
      <c r="N529" s="242"/>
      <c r="O529" s="242"/>
      <c r="P529" s="242"/>
      <c r="Q529" s="242"/>
      <c r="R529" s="242"/>
      <c r="S529" s="242"/>
      <c r="T529" s="24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4" t="s">
        <v>155</v>
      </c>
      <c r="AU529" s="244" t="s">
        <v>142</v>
      </c>
      <c r="AV529" s="13" t="s">
        <v>94</v>
      </c>
      <c r="AW529" s="13" t="s">
        <v>35</v>
      </c>
      <c r="AX529" s="13" t="s">
        <v>75</v>
      </c>
      <c r="AY529" s="244" t="s">
        <v>141</v>
      </c>
    </row>
    <row r="530" s="16" customFormat="1">
      <c r="A530" s="16"/>
      <c r="B530" s="266"/>
      <c r="C530" s="267"/>
      <c r="D530" s="235" t="s">
        <v>155</v>
      </c>
      <c r="E530" s="268" t="s">
        <v>19</v>
      </c>
      <c r="F530" s="269" t="s">
        <v>190</v>
      </c>
      <c r="G530" s="267"/>
      <c r="H530" s="270">
        <v>7.0309999999999997</v>
      </c>
      <c r="I530" s="271"/>
      <c r="J530" s="267"/>
      <c r="K530" s="267"/>
      <c r="L530" s="272"/>
      <c r="M530" s="273"/>
      <c r="N530" s="274"/>
      <c r="O530" s="274"/>
      <c r="P530" s="274"/>
      <c r="Q530" s="274"/>
      <c r="R530" s="274"/>
      <c r="S530" s="274"/>
      <c r="T530" s="275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T530" s="276" t="s">
        <v>155</v>
      </c>
      <c r="AU530" s="276" t="s">
        <v>142</v>
      </c>
      <c r="AV530" s="16" t="s">
        <v>142</v>
      </c>
      <c r="AW530" s="16" t="s">
        <v>35</v>
      </c>
      <c r="AX530" s="16" t="s">
        <v>75</v>
      </c>
      <c r="AY530" s="276" t="s">
        <v>141</v>
      </c>
    </row>
    <row r="531" s="15" customFormat="1">
      <c r="A531" s="15"/>
      <c r="B531" s="256"/>
      <c r="C531" s="257"/>
      <c r="D531" s="235" t="s">
        <v>155</v>
      </c>
      <c r="E531" s="258" t="s">
        <v>19</v>
      </c>
      <c r="F531" s="259" t="s">
        <v>960</v>
      </c>
      <c r="G531" s="257"/>
      <c r="H531" s="258" t="s">
        <v>19</v>
      </c>
      <c r="I531" s="260"/>
      <c r="J531" s="257"/>
      <c r="K531" s="257"/>
      <c r="L531" s="261"/>
      <c r="M531" s="262"/>
      <c r="N531" s="263"/>
      <c r="O531" s="263"/>
      <c r="P531" s="263"/>
      <c r="Q531" s="263"/>
      <c r="R531" s="263"/>
      <c r="S531" s="263"/>
      <c r="T531" s="264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5" t="s">
        <v>155</v>
      </c>
      <c r="AU531" s="265" t="s">
        <v>142</v>
      </c>
      <c r="AV531" s="15" t="s">
        <v>83</v>
      </c>
      <c r="AW531" s="15" t="s">
        <v>35</v>
      </c>
      <c r="AX531" s="15" t="s">
        <v>75</v>
      </c>
      <c r="AY531" s="265" t="s">
        <v>141</v>
      </c>
    </row>
    <row r="532" s="13" customFormat="1">
      <c r="A532" s="13"/>
      <c r="B532" s="233"/>
      <c r="C532" s="234"/>
      <c r="D532" s="235" t="s">
        <v>155</v>
      </c>
      <c r="E532" s="236" t="s">
        <v>19</v>
      </c>
      <c r="F532" s="237" t="s">
        <v>961</v>
      </c>
      <c r="G532" s="234"/>
      <c r="H532" s="238">
        <v>77.793999999999997</v>
      </c>
      <c r="I532" s="239"/>
      <c r="J532" s="234"/>
      <c r="K532" s="234"/>
      <c r="L532" s="240"/>
      <c r="M532" s="241"/>
      <c r="N532" s="242"/>
      <c r="O532" s="242"/>
      <c r="P532" s="242"/>
      <c r="Q532" s="242"/>
      <c r="R532" s="242"/>
      <c r="S532" s="242"/>
      <c r="T532" s="24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4" t="s">
        <v>155</v>
      </c>
      <c r="AU532" s="244" t="s">
        <v>142</v>
      </c>
      <c r="AV532" s="13" t="s">
        <v>94</v>
      </c>
      <c r="AW532" s="13" t="s">
        <v>35</v>
      </c>
      <c r="AX532" s="13" t="s">
        <v>75</v>
      </c>
      <c r="AY532" s="244" t="s">
        <v>141</v>
      </c>
    </row>
    <row r="533" s="13" customFormat="1">
      <c r="A533" s="13"/>
      <c r="B533" s="233"/>
      <c r="C533" s="234"/>
      <c r="D533" s="235" t="s">
        <v>155</v>
      </c>
      <c r="E533" s="236" t="s">
        <v>19</v>
      </c>
      <c r="F533" s="237" t="s">
        <v>955</v>
      </c>
      <c r="G533" s="234"/>
      <c r="H533" s="238">
        <v>-4.0499999999999998</v>
      </c>
      <c r="I533" s="239"/>
      <c r="J533" s="234"/>
      <c r="K533" s="234"/>
      <c r="L533" s="240"/>
      <c r="M533" s="241"/>
      <c r="N533" s="242"/>
      <c r="O533" s="242"/>
      <c r="P533" s="242"/>
      <c r="Q533" s="242"/>
      <c r="R533" s="242"/>
      <c r="S533" s="242"/>
      <c r="T533" s="24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4" t="s">
        <v>155</v>
      </c>
      <c r="AU533" s="244" t="s">
        <v>142</v>
      </c>
      <c r="AV533" s="13" t="s">
        <v>94</v>
      </c>
      <c r="AW533" s="13" t="s">
        <v>35</v>
      </c>
      <c r="AX533" s="13" t="s">
        <v>75</v>
      </c>
      <c r="AY533" s="244" t="s">
        <v>141</v>
      </c>
    </row>
    <row r="534" s="13" customFormat="1">
      <c r="A534" s="13"/>
      <c r="B534" s="233"/>
      <c r="C534" s="234"/>
      <c r="D534" s="235" t="s">
        <v>155</v>
      </c>
      <c r="E534" s="236" t="s">
        <v>19</v>
      </c>
      <c r="F534" s="237" t="s">
        <v>962</v>
      </c>
      <c r="G534" s="234"/>
      <c r="H534" s="238">
        <v>-0.38</v>
      </c>
      <c r="I534" s="239"/>
      <c r="J534" s="234"/>
      <c r="K534" s="234"/>
      <c r="L534" s="240"/>
      <c r="M534" s="241"/>
      <c r="N534" s="242"/>
      <c r="O534" s="242"/>
      <c r="P534" s="242"/>
      <c r="Q534" s="242"/>
      <c r="R534" s="242"/>
      <c r="S534" s="242"/>
      <c r="T534" s="24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4" t="s">
        <v>155</v>
      </c>
      <c r="AU534" s="244" t="s">
        <v>142</v>
      </c>
      <c r="AV534" s="13" t="s">
        <v>94</v>
      </c>
      <c r="AW534" s="13" t="s">
        <v>35</v>
      </c>
      <c r="AX534" s="13" t="s">
        <v>75</v>
      </c>
      <c r="AY534" s="244" t="s">
        <v>141</v>
      </c>
    </row>
    <row r="535" s="16" customFormat="1">
      <c r="A535" s="16"/>
      <c r="B535" s="266"/>
      <c r="C535" s="267"/>
      <c r="D535" s="235" t="s">
        <v>155</v>
      </c>
      <c r="E535" s="268" t="s">
        <v>19</v>
      </c>
      <c r="F535" s="269" t="s">
        <v>190</v>
      </c>
      <c r="G535" s="267"/>
      <c r="H535" s="270">
        <v>73.364000000000004</v>
      </c>
      <c r="I535" s="271"/>
      <c r="J535" s="267"/>
      <c r="K535" s="267"/>
      <c r="L535" s="272"/>
      <c r="M535" s="273"/>
      <c r="N535" s="274"/>
      <c r="O535" s="274"/>
      <c r="P535" s="274"/>
      <c r="Q535" s="274"/>
      <c r="R535" s="274"/>
      <c r="S535" s="274"/>
      <c r="T535" s="275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T535" s="276" t="s">
        <v>155</v>
      </c>
      <c r="AU535" s="276" t="s">
        <v>142</v>
      </c>
      <c r="AV535" s="16" t="s">
        <v>142</v>
      </c>
      <c r="AW535" s="16" t="s">
        <v>35</v>
      </c>
      <c r="AX535" s="16" t="s">
        <v>75</v>
      </c>
      <c r="AY535" s="276" t="s">
        <v>141</v>
      </c>
    </row>
    <row r="536" s="15" customFormat="1">
      <c r="A536" s="15"/>
      <c r="B536" s="256"/>
      <c r="C536" s="257"/>
      <c r="D536" s="235" t="s">
        <v>155</v>
      </c>
      <c r="E536" s="258" t="s">
        <v>19</v>
      </c>
      <c r="F536" s="259" t="s">
        <v>963</v>
      </c>
      <c r="G536" s="257"/>
      <c r="H536" s="258" t="s">
        <v>19</v>
      </c>
      <c r="I536" s="260"/>
      <c r="J536" s="257"/>
      <c r="K536" s="257"/>
      <c r="L536" s="261"/>
      <c r="M536" s="262"/>
      <c r="N536" s="263"/>
      <c r="O536" s="263"/>
      <c r="P536" s="263"/>
      <c r="Q536" s="263"/>
      <c r="R536" s="263"/>
      <c r="S536" s="263"/>
      <c r="T536" s="264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65" t="s">
        <v>155</v>
      </c>
      <c r="AU536" s="265" t="s">
        <v>142</v>
      </c>
      <c r="AV536" s="15" t="s">
        <v>83</v>
      </c>
      <c r="AW536" s="15" t="s">
        <v>35</v>
      </c>
      <c r="AX536" s="15" t="s">
        <v>75</v>
      </c>
      <c r="AY536" s="265" t="s">
        <v>141</v>
      </c>
    </row>
    <row r="537" s="13" customFormat="1">
      <c r="A537" s="13"/>
      <c r="B537" s="233"/>
      <c r="C537" s="234"/>
      <c r="D537" s="235" t="s">
        <v>155</v>
      </c>
      <c r="E537" s="236" t="s">
        <v>19</v>
      </c>
      <c r="F537" s="237" t="s">
        <v>964</v>
      </c>
      <c r="G537" s="234"/>
      <c r="H537" s="238">
        <v>66.131</v>
      </c>
      <c r="I537" s="239"/>
      <c r="J537" s="234"/>
      <c r="K537" s="234"/>
      <c r="L537" s="240"/>
      <c r="M537" s="241"/>
      <c r="N537" s="242"/>
      <c r="O537" s="242"/>
      <c r="P537" s="242"/>
      <c r="Q537" s="242"/>
      <c r="R537" s="242"/>
      <c r="S537" s="242"/>
      <c r="T537" s="24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4" t="s">
        <v>155</v>
      </c>
      <c r="AU537" s="244" t="s">
        <v>142</v>
      </c>
      <c r="AV537" s="13" t="s">
        <v>94</v>
      </c>
      <c r="AW537" s="13" t="s">
        <v>35</v>
      </c>
      <c r="AX537" s="13" t="s">
        <v>75</v>
      </c>
      <c r="AY537" s="244" t="s">
        <v>141</v>
      </c>
    </row>
    <row r="538" s="13" customFormat="1">
      <c r="A538" s="13"/>
      <c r="B538" s="233"/>
      <c r="C538" s="234"/>
      <c r="D538" s="235" t="s">
        <v>155</v>
      </c>
      <c r="E538" s="236" t="s">
        <v>19</v>
      </c>
      <c r="F538" s="237" t="s">
        <v>868</v>
      </c>
      <c r="G538" s="234"/>
      <c r="H538" s="238">
        <v>-2.0249999999999999</v>
      </c>
      <c r="I538" s="239"/>
      <c r="J538" s="234"/>
      <c r="K538" s="234"/>
      <c r="L538" s="240"/>
      <c r="M538" s="241"/>
      <c r="N538" s="242"/>
      <c r="O538" s="242"/>
      <c r="P538" s="242"/>
      <c r="Q538" s="242"/>
      <c r="R538" s="242"/>
      <c r="S538" s="242"/>
      <c r="T538" s="24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4" t="s">
        <v>155</v>
      </c>
      <c r="AU538" s="244" t="s">
        <v>142</v>
      </c>
      <c r="AV538" s="13" t="s">
        <v>94</v>
      </c>
      <c r="AW538" s="13" t="s">
        <v>35</v>
      </c>
      <c r="AX538" s="13" t="s">
        <v>75</v>
      </c>
      <c r="AY538" s="244" t="s">
        <v>141</v>
      </c>
    </row>
    <row r="539" s="13" customFormat="1">
      <c r="A539" s="13"/>
      <c r="B539" s="233"/>
      <c r="C539" s="234"/>
      <c r="D539" s="235" t="s">
        <v>155</v>
      </c>
      <c r="E539" s="236" t="s">
        <v>19</v>
      </c>
      <c r="F539" s="237" t="s">
        <v>945</v>
      </c>
      <c r="G539" s="234"/>
      <c r="H539" s="238">
        <v>-0.19</v>
      </c>
      <c r="I539" s="239"/>
      <c r="J539" s="234"/>
      <c r="K539" s="234"/>
      <c r="L539" s="240"/>
      <c r="M539" s="241"/>
      <c r="N539" s="242"/>
      <c r="O539" s="242"/>
      <c r="P539" s="242"/>
      <c r="Q539" s="242"/>
      <c r="R539" s="242"/>
      <c r="S539" s="242"/>
      <c r="T539" s="24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4" t="s">
        <v>155</v>
      </c>
      <c r="AU539" s="244" t="s">
        <v>142</v>
      </c>
      <c r="AV539" s="13" t="s">
        <v>94</v>
      </c>
      <c r="AW539" s="13" t="s">
        <v>35</v>
      </c>
      <c r="AX539" s="13" t="s">
        <v>75</v>
      </c>
      <c r="AY539" s="244" t="s">
        <v>141</v>
      </c>
    </row>
    <row r="540" s="16" customFormat="1">
      <c r="A540" s="16"/>
      <c r="B540" s="266"/>
      <c r="C540" s="267"/>
      <c r="D540" s="235" t="s">
        <v>155</v>
      </c>
      <c r="E540" s="268" t="s">
        <v>19</v>
      </c>
      <c r="F540" s="269" t="s">
        <v>190</v>
      </c>
      <c r="G540" s="267"/>
      <c r="H540" s="270">
        <v>63.915999999999997</v>
      </c>
      <c r="I540" s="271"/>
      <c r="J540" s="267"/>
      <c r="K540" s="267"/>
      <c r="L540" s="272"/>
      <c r="M540" s="273"/>
      <c r="N540" s="274"/>
      <c r="O540" s="274"/>
      <c r="P540" s="274"/>
      <c r="Q540" s="274"/>
      <c r="R540" s="274"/>
      <c r="S540" s="274"/>
      <c r="T540" s="275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T540" s="276" t="s">
        <v>155</v>
      </c>
      <c r="AU540" s="276" t="s">
        <v>142</v>
      </c>
      <c r="AV540" s="16" t="s">
        <v>142</v>
      </c>
      <c r="AW540" s="16" t="s">
        <v>35</v>
      </c>
      <c r="AX540" s="16" t="s">
        <v>75</v>
      </c>
      <c r="AY540" s="276" t="s">
        <v>141</v>
      </c>
    </row>
    <row r="541" s="14" customFormat="1">
      <c r="A541" s="14"/>
      <c r="B541" s="245"/>
      <c r="C541" s="246"/>
      <c r="D541" s="235" t="s">
        <v>155</v>
      </c>
      <c r="E541" s="247" t="s">
        <v>19</v>
      </c>
      <c r="F541" s="248" t="s">
        <v>157</v>
      </c>
      <c r="G541" s="246"/>
      <c r="H541" s="249">
        <v>322.43900000000002</v>
      </c>
      <c r="I541" s="250"/>
      <c r="J541" s="246"/>
      <c r="K541" s="246"/>
      <c r="L541" s="251"/>
      <c r="M541" s="252"/>
      <c r="N541" s="253"/>
      <c r="O541" s="253"/>
      <c r="P541" s="253"/>
      <c r="Q541" s="253"/>
      <c r="R541" s="253"/>
      <c r="S541" s="253"/>
      <c r="T541" s="25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5" t="s">
        <v>155</v>
      </c>
      <c r="AU541" s="255" t="s">
        <v>142</v>
      </c>
      <c r="AV541" s="14" t="s">
        <v>151</v>
      </c>
      <c r="AW541" s="14" t="s">
        <v>35</v>
      </c>
      <c r="AX541" s="14" t="s">
        <v>75</v>
      </c>
      <c r="AY541" s="255" t="s">
        <v>141</v>
      </c>
    </row>
    <row r="542" s="13" customFormat="1">
      <c r="A542" s="13"/>
      <c r="B542" s="233"/>
      <c r="C542" s="234"/>
      <c r="D542" s="235" t="s">
        <v>155</v>
      </c>
      <c r="E542" s="236" t="s">
        <v>19</v>
      </c>
      <c r="F542" s="237" t="s">
        <v>965</v>
      </c>
      <c r="G542" s="234"/>
      <c r="H542" s="238">
        <v>621.63099999999997</v>
      </c>
      <c r="I542" s="239"/>
      <c r="J542" s="234"/>
      <c r="K542" s="234"/>
      <c r="L542" s="240"/>
      <c r="M542" s="241"/>
      <c r="N542" s="242"/>
      <c r="O542" s="242"/>
      <c r="P542" s="242"/>
      <c r="Q542" s="242"/>
      <c r="R542" s="242"/>
      <c r="S542" s="242"/>
      <c r="T542" s="24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4" t="s">
        <v>155</v>
      </c>
      <c r="AU542" s="244" t="s">
        <v>142</v>
      </c>
      <c r="AV542" s="13" t="s">
        <v>94</v>
      </c>
      <c r="AW542" s="13" t="s">
        <v>35</v>
      </c>
      <c r="AX542" s="13" t="s">
        <v>75</v>
      </c>
      <c r="AY542" s="244" t="s">
        <v>141</v>
      </c>
    </row>
    <row r="543" s="14" customFormat="1">
      <c r="A543" s="14"/>
      <c r="B543" s="245"/>
      <c r="C543" s="246"/>
      <c r="D543" s="235" t="s">
        <v>155</v>
      </c>
      <c r="E543" s="247" t="s">
        <v>19</v>
      </c>
      <c r="F543" s="248" t="s">
        <v>157</v>
      </c>
      <c r="G543" s="246"/>
      <c r="H543" s="249">
        <v>621.63099999999997</v>
      </c>
      <c r="I543" s="250"/>
      <c r="J543" s="246"/>
      <c r="K543" s="246"/>
      <c r="L543" s="251"/>
      <c r="M543" s="252"/>
      <c r="N543" s="253"/>
      <c r="O543" s="253"/>
      <c r="P543" s="253"/>
      <c r="Q543" s="253"/>
      <c r="R543" s="253"/>
      <c r="S543" s="253"/>
      <c r="T543" s="25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5" t="s">
        <v>155</v>
      </c>
      <c r="AU543" s="255" t="s">
        <v>142</v>
      </c>
      <c r="AV543" s="14" t="s">
        <v>151</v>
      </c>
      <c r="AW543" s="14" t="s">
        <v>35</v>
      </c>
      <c r="AX543" s="14" t="s">
        <v>83</v>
      </c>
      <c r="AY543" s="255" t="s">
        <v>141</v>
      </c>
    </row>
    <row r="544" s="2" customFormat="1" ht="24.15" customHeight="1">
      <c r="A544" s="41"/>
      <c r="B544" s="42"/>
      <c r="C544" s="215" t="s">
        <v>460</v>
      </c>
      <c r="D544" s="215" t="s">
        <v>146</v>
      </c>
      <c r="E544" s="216" t="s">
        <v>966</v>
      </c>
      <c r="F544" s="217" t="s">
        <v>967</v>
      </c>
      <c r="G544" s="218" t="s">
        <v>169</v>
      </c>
      <c r="H544" s="219">
        <v>20.170000000000002</v>
      </c>
      <c r="I544" s="220"/>
      <c r="J544" s="221">
        <f>ROUND(I544*H544,2)</f>
        <v>0</v>
      </c>
      <c r="K544" s="217" t="s">
        <v>150</v>
      </c>
      <c r="L544" s="47"/>
      <c r="M544" s="222" t="s">
        <v>19</v>
      </c>
      <c r="N544" s="223" t="s">
        <v>47</v>
      </c>
      <c r="O544" s="87"/>
      <c r="P544" s="224">
        <f>O544*H544</f>
        <v>0</v>
      </c>
      <c r="Q544" s="224">
        <v>0</v>
      </c>
      <c r="R544" s="224">
        <f>Q544*H544</f>
        <v>0</v>
      </c>
      <c r="S544" s="224">
        <v>0</v>
      </c>
      <c r="T544" s="225">
        <f>S544*H544</f>
        <v>0</v>
      </c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R544" s="226" t="s">
        <v>151</v>
      </c>
      <c r="AT544" s="226" t="s">
        <v>146</v>
      </c>
      <c r="AU544" s="226" t="s">
        <v>142</v>
      </c>
      <c r="AY544" s="20" t="s">
        <v>141</v>
      </c>
      <c r="BE544" s="227">
        <f>IF(N544="základní",J544,0)</f>
        <v>0</v>
      </c>
      <c r="BF544" s="227">
        <f>IF(N544="snížená",J544,0)</f>
        <v>0</v>
      </c>
      <c r="BG544" s="227">
        <f>IF(N544="zákl. přenesená",J544,0)</f>
        <v>0</v>
      </c>
      <c r="BH544" s="227">
        <f>IF(N544="sníž. přenesená",J544,0)</f>
        <v>0</v>
      </c>
      <c r="BI544" s="227">
        <f>IF(N544="nulová",J544,0)</f>
        <v>0</v>
      </c>
      <c r="BJ544" s="20" t="s">
        <v>94</v>
      </c>
      <c r="BK544" s="227">
        <f>ROUND(I544*H544,2)</f>
        <v>0</v>
      </c>
      <c r="BL544" s="20" t="s">
        <v>151</v>
      </c>
      <c r="BM544" s="226" t="s">
        <v>968</v>
      </c>
    </row>
    <row r="545" s="2" customFormat="1">
      <c r="A545" s="41"/>
      <c r="B545" s="42"/>
      <c r="C545" s="43"/>
      <c r="D545" s="228" t="s">
        <v>153</v>
      </c>
      <c r="E545" s="43"/>
      <c r="F545" s="229" t="s">
        <v>969</v>
      </c>
      <c r="G545" s="43"/>
      <c r="H545" s="43"/>
      <c r="I545" s="230"/>
      <c r="J545" s="43"/>
      <c r="K545" s="43"/>
      <c r="L545" s="47"/>
      <c r="M545" s="231"/>
      <c r="N545" s="232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153</v>
      </c>
      <c r="AU545" s="20" t="s">
        <v>142</v>
      </c>
    </row>
    <row r="546" s="15" customFormat="1">
      <c r="A546" s="15"/>
      <c r="B546" s="256"/>
      <c r="C546" s="257"/>
      <c r="D546" s="235" t="s">
        <v>155</v>
      </c>
      <c r="E546" s="258" t="s">
        <v>19</v>
      </c>
      <c r="F546" s="259" t="s">
        <v>970</v>
      </c>
      <c r="G546" s="257"/>
      <c r="H546" s="258" t="s">
        <v>19</v>
      </c>
      <c r="I546" s="260"/>
      <c r="J546" s="257"/>
      <c r="K546" s="257"/>
      <c r="L546" s="261"/>
      <c r="M546" s="262"/>
      <c r="N546" s="263"/>
      <c r="O546" s="263"/>
      <c r="P546" s="263"/>
      <c r="Q546" s="263"/>
      <c r="R546" s="263"/>
      <c r="S546" s="263"/>
      <c r="T546" s="264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5" t="s">
        <v>155</v>
      </c>
      <c r="AU546" s="265" t="s">
        <v>142</v>
      </c>
      <c r="AV546" s="15" t="s">
        <v>83</v>
      </c>
      <c r="AW546" s="15" t="s">
        <v>35</v>
      </c>
      <c r="AX546" s="15" t="s">
        <v>75</v>
      </c>
      <c r="AY546" s="265" t="s">
        <v>141</v>
      </c>
    </row>
    <row r="547" s="15" customFormat="1">
      <c r="A547" s="15"/>
      <c r="B547" s="256"/>
      <c r="C547" s="257"/>
      <c r="D547" s="235" t="s">
        <v>155</v>
      </c>
      <c r="E547" s="258" t="s">
        <v>19</v>
      </c>
      <c r="F547" s="259" t="s">
        <v>201</v>
      </c>
      <c r="G547" s="257"/>
      <c r="H547" s="258" t="s">
        <v>19</v>
      </c>
      <c r="I547" s="260"/>
      <c r="J547" s="257"/>
      <c r="K547" s="257"/>
      <c r="L547" s="261"/>
      <c r="M547" s="262"/>
      <c r="N547" s="263"/>
      <c r="O547" s="263"/>
      <c r="P547" s="263"/>
      <c r="Q547" s="263"/>
      <c r="R547" s="263"/>
      <c r="S547" s="263"/>
      <c r="T547" s="264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65" t="s">
        <v>155</v>
      </c>
      <c r="AU547" s="265" t="s">
        <v>142</v>
      </c>
      <c r="AV547" s="15" t="s">
        <v>83</v>
      </c>
      <c r="AW547" s="15" t="s">
        <v>35</v>
      </c>
      <c r="AX547" s="15" t="s">
        <v>75</v>
      </c>
      <c r="AY547" s="265" t="s">
        <v>141</v>
      </c>
    </row>
    <row r="548" s="15" customFormat="1">
      <c r="A548" s="15"/>
      <c r="B548" s="256"/>
      <c r="C548" s="257"/>
      <c r="D548" s="235" t="s">
        <v>155</v>
      </c>
      <c r="E548" s="258" t="s">
        <v>19</v>
      </c>
      <c r="F548" s="259" t="s">
        <v>891</v>
      </c>
      <c r="G548" s="257"/>
      <c r="H548" s="258" t="s">
        <v>19</v>
      </c>
      <c r="I548" s="260"/>
      <c r="J548" s="257"/>
      <c r="K548" s="257"/>
      <c r="L548" s="261"/>
      <c r="M548" s="262"/>
      <c r="N548" s="263"/>
      <c r="O548" s="263"/>
      <c r="P548" s="263"/>
      <c r="Q548" s="263"/>
      <c r="R548" s="263"/>
      <c r="S548" s="263"/>
      <c r="T548" s="264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5" t="s">
        <v>155</v>
      </c>
      <c r="AU548" s="265" t="s">
        <v>142</v>
      </c>
      <c r="AV548" s="15" t="s">
        <v>83</v>
      </c>
      <c r="AW548" s="15" t="s">
        <v>35</v>
      </c>
      <c r="AX548" s="15" t="s">
        <v>75</v>
      </c>
      <c r="AY548" s="265" t="s">
        <v>141</v>
      </c>
    </row>
    <row r="549" s="13" customFormat="1">
      <c r="A549" s="13"/>
      <c r="B549" s="233"/>
      <c r="C549" s="234"/>
      <c r="D549" s="235" t="s">
        <v>155</v>
      </c>
      <c r="E549" s="236" t="s">
        <v>19</v>
      </c>
      <c r="F549" s="237" t="s">
        <v>971</v>
      </c>
      <c r="G549" s="234"/>
      <c r="H549" s="238">
        <v>5.04</v>
      </c>
      <c r="I549" s="239"/>
      <c r="J549" s="234"/>
      <c r="K549" s="234"/>
      <c r="L549" s="240"/>
      <c r="M549" s="241"/>
      <c r="N549" s="242"/>
      <c r="O549" s="242"/>
      <c r="P549" s="242"/>
      <c r="Q549" s="242"/>
      <c r="R549" s="242"/>
      <c r="S549" s="242"/>
      <c r="T549" s="24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4" t="s">
        <v>155</v>
      </c>
      <c r="AU549" s="244" t="s">
        <v>142</v>
      </c>
      <c r="AV549" s="13" t="s">
        <v>94</v>
      </c>
      <c r="AW549" s="13" t="s">
        <v>35</v>
      </c>
      <c r="AX549" s="13" t="s">
        <v>75</v>
      </c>
      <c r="AY549" s="244" t="s">
        <v>141</v>
      </c>
    </row>
    <row r="550" s="15" customFormat="1">
      <c r="A550" s="15"/>
      <c r="B550" s="256"/>
      <c r="C550" s="257"/>
      <c r="D550" s="235" t="s">
        <v>155</v>
      </c>
      <c r="E550" s="258" t="s">
        <v>19</v>
      </c>
      <c r="F550" s="259" t="s">
        <v>882</v>
      </c>
      <c r="G550" s="257"/>
      <c r="H550" s="258" t="s">
        <v>19</v>
      </c>
      <c r="I550" s="260"/>
      <c r="J550" s="257"/>
      <c r="K550" s="257"/>
      <c r="L550" s="261"/>
      <c r="M550" s="262"/>
      <c r="N550" s="263"/>
      <c r="O550" s="263"/>
      <c r="P550" s="263"/>
      <c r="Q550" s="263"/>
      <c r="R550" s="263"/>
      <c r="S550" s="263"/>
      <c r="T550" s="26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5" t="s">
        <v>155</v>
      </c>
      <c r="AU550" s="265" t="s">
        <v>142</v>
      </c>
      <c r="AV550" s="15" t="s">
        <v>83</v>
      </c>
      <c r="AW550" s="15" t="s">
        <v>35</v>
      </c>
      <c r="AX550" s="15" t="s">
        <v>75</v>
      </c>
      <c r="AY550" s="265" t="s">
        <v>141</v>
      </c>
    </row>
    <row r="551" s="13" customFormat="1">
      <c r="A551" s="13"/>
      <c r="B551" s="233"/>
      <c r="C551" s="234"/>
      <c r="D551" s="235" t="s">
        <v>155</v>
      </c>
      <c r="E551" s="236" t="s">
        <v>19</v>
      </c>
      <c r="F551" s="237" t="s">
        <v>972</v>
      </c>
      <c r="G551" s="234"/>
      <c r="H551" s="238">
        <v>1.1000000000000001</v>
      </c>
      <c r="I551" s="239"/>
      <c r="J551" s="234"/>
      <c r="K551" s="234"/>
      <c r="L551" s="240"/>
      <c r="M551" s="241"/>
      <c r="N551" s="242"/>
      <c r="O551" s="242"/>
      <c r="P551" s="242"/>
      <c r="Q551" s="242"/>
      <c r="R551" s="242"/>
      <c r="S551" s="242"/>
      <c r="T551" s="24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4" t="s">
        <v>155</v>
      </c>
      <c r="AU551" s="244" t="s">
        <v>142</v>
      </c>
      <c r="AV551" s="13" t="s">
        <v>94</v>
      </c>
      <c r="AW551" s="13" t="s">
        <v>35</v>
      </c>
      <c r="AX551" s="13" t="s">
        <v>75</v>
      </c>
      <c r="AY551" s="244" t="s">
        <v>141</v>
      </c>
    </row>
    <row r="552" s="15" customFormat="1">
      <c r="A552" s="15"/>
      <c r="B552" s="256"/>
      <c r="C552" s="257"/>
      <c r="D552" s="235" t="s">
        <v>155</v>
      </c>
      <c r="E552" s="258" t="s">
        <v>19</v>
      </c>
      <c r="F552" s="259" t="s">
        <v>947</v>
      </c>
      <c r="G552" s="257"/>
      <c r="H552" s="258" t="s">
        <v>19</v>
      </c>
      <c r="I552" s="260"/>
      <c r="J552" s="257"/>
      <c r="K552" s="257"/>
      <c r="L552" s="261"/>
      <c r="M552" s="262"/>
      <c r="N552" s="263"/>
      <c r="O552" s="263"/>
      <c r="P552" s="263"/>
      <c r="Q552" s="263"/>
      <c r="R552" s="263"/>
      <c r="S552" s="263"/>
      <c r="T552" s="264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5" t="s">
        <v>155</v>
      </c>
      <c r="AU552" s="265" t="s">
        <v>142</v>
      </c>
      <c r="AV552" s="15" t="s">
        <v>83</v>
      </c>
      <c r="AW552" s="15" t="s">
        <v>35</v>
      </c>
      <c r="AX552" s="15" t="s">
        <v>75</v>
      </c>
      <c r="AY552" s="265" t="s">
        <v>141</v>
      </c>
    </row>
    <row r="553" s="13" customFormat="1">
      <c r="A553" s="13"/>
      <c r="B553" s="233"/>
      <c r="C553" s="234"/>
      <c r="D553" s="235" t="s">
        <v>155</v>
      </c>
      <c r="E553" s="236" t="s">
        <v>19</v>
      </c>
      <c r="F553" s="237" t="s">
        <v>973</v>
      </c>
      <c r="G553" s="234"/>
      <c r="H553" s="238">
        <v>14.029999999999999</v>
      </c>
      <c r="I553" s="239"/>
      <c r="J553" s="234"/>
      <c r="K553" s="234"/>
      <c r="L553" s="240"/>
      <c r="M553" s="241"/>
      <c r="N553" s="242"/>
      <c r="O553" s="242"/>
      <c r="P553" s="242"/>
      <c r="Q553" s="242"/>
      <c r="R553" s="242"/>
      <c r="S553" s="242"/>
      <c r="T553" s="24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4" t="s">
        <v>155</v>
      </c>
      <c r="AU553" s="244" t="s">
        <v>142</v>
      </c>
      <c r="AV553" s="13" t="s">
        <v>94</v>
      </c>
      <c r="AW553" s="13" t="s">
        <v>35</v>
      </c>
      <c r="AX553" s="13" t="s">
        <v>75</v>
      </c>
      <c r="AY553" s="244" t="s">
        <v>141</v>
      </c>
    </row>
    <row r="554" s="14" customFormat="1">
      <c r="A554" s="14"/>
      <c r="B554" s="245"/>
      <c r="C554" s="246"/>
      <c r="D554" s="235" t="s">
        <v>155</v>
      </c>
      <c r="E554" s="247" t="s">
        <v>19</v>
      </c>
      <c r="F554" s="248" t="s">
        <v>157</v>
      </c>
      <c r="G554" s="246"/>
      <c r="H554" s="249">
        <v>20.170000000000002</v>
      </c>
      <c r="I554" s="250"/>
      <c r="J554" s="246"/>
      <c r="K554" s="246"/>
      <c r="L554" s="251"/>
      <c r="M554" s="252"/>
      <c r="N554" s="253"/>
      <c r="O554" s="253"/>
      <c r="P554" s="253"/>
      <c r="Q554" s="253"/>
      <c r="R554" s="253"/>
      <c r="S554" s="253"/>
      <c r="T554" s="25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5" t="s">
        <v>155</v>
      </c>
      <c r="AU554" s="255" t="s">
        <v>142</v>
      </c>
      <c r="AV554" s="14" t="s">
        <v>151</v>
      </c>
      <c r="AW554" s="14" t="s">
        <v>35</v>
      </c>
      <c r="AX554" s="14" t="s">
        <v>83</v>
      </c>
      <c r="AY554" s="255" t="s">
        <v>141</v>
      </c>
    </row>
    <row r="555" s="2" customFormat="1" ht="16.5" customHeight="1">
      <c r="A555" s="41"/>
      <c r="B555" s="42"/>
      <c r="C555" s="281" t="s">
        <v>466</v>
      </c>
      <c r="D555" s="281" t="s">
        <v>775</v>
      </c>
      <c r="E555" s="282" t="s">
        <v>974</v>
      </c>
      <c r="F555" s="283" t="s">
        <v>975</v>
      </c>
      <c r="G555" s="284" t="s">
        <v>169</v>
      </c>
      <c r="H555" s="285">
        <v>21.178999999999998</v>
      </c>
      <c r="I555" s="286"/>
      <c r="J555" s="287">
        <f>ROUND(I555*H555,2)</f>
        <v>0</v>
      </c>
      <c r="K555" s="283" t="s">
        <v>150</v>
      </c>
      <c r="L555" s="288"/>
      <c r="M555" s="289" t="s">
        <v>19</v>
      </c>
      <c r="N555" s="290" t="s">
        <v>47</v>
      </c>
      <c r="O555" s="87"/>
      <c r="P555" s="224">
        <f>O555*H555</f>
        <v>0</v>
      </c>
      <c r="Q555" s="224">
        <v>0.00010000000000000001</v>
      </c>
      <c r="R555" s="224">
        <f>Q555*H555</f>
        <v>0.0021178999999999998</v>
      </c>
      <c r="S555" s="224">
        <v>0</v>
      </c>
      <c r="T555" s="225">
        <f>S555*H555</f>
        <v>0</v>
      </c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R555" s="226" t="s">
        <v>256</v>
      </c>
      <c r="AT555" s="226" t="s">
        <v>775</v>
      </c>
      <c r="AU555" s="226" t="s">
        <v>142</v>
      </c>
      <c r="AY555" s="20" t="s">
        <v>141</v>
      </c>
      <c r="BE555" s="227">
        <f>IF(N555="základní",J555,0)</f>
        <v>0</v>
      </c>
      <c r="BF555" s="227">
        <f>IF(N555="snížená",J555,0)</f>
        <v>0</v>
      </c>
      <c r="BG555" s="227">
        <f>IF(N555="zákl. přenesená",J555,0)</f>
        <v>0</v>
      </c>
      <c r="BH555" s="227">
        <f>IF(N555="sníž. přenesená",J555,0)</f>
        <v>0</v>
      </c>
      <c r="BI555" s="227">
        <f>IF(N555="nulová",J555,0)</f>
        <v>0</v>
      </c>
      <c r="BJ555" s="20" t="s">
        <v>94</v>
      </c>
      <c r="BK555" s="227">
        <f>ROUND(I555*H555,2)</f>
        <v>0</v>
      </c>
      <c r="BL555" s="20" t="s">
        <v>151</v>
      </c>
      <c r="BM555" s="226" t="s">
        <v>976</v>
      </c>
    </row>
    <row r="556" s="13" customFormat="1">
      <c r="A556" s="13"/>
      <c r="B556" s="233"/>
      <c r="C556" s="234"/>
      <c r="D556" s="235" t="s">
        <v>155</v>
      </c>
      <c r="E556" s="234"/>
      <c r="F556" s="237" t="s">
        <v>977</v>
      </c>
      <c r="G556" s="234"/>
      <c r="H556" s="238">
        <v>21.178999999999998</v>
      </c>
      <c r="I556" s="239"/>
      <c r="J556" s="234"/>
      <c r="K556" s="234"/>
      <c r="L556" s="240"/>
      <c r="M556" s="241"/>
      <c r="N556" s="242"/>
      <c r="O556" s="242"/>
      <c r="P556" s="242"/>
      <c r="Q556" s="242"/>
      <c r="R556" s="242"/>
      <c r="S556" s="242"/>
      <c r="T556" s="24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4" t="s">
        <v>155</v>
      </c>
      <c r="AU556" s="244" t="s">
        <v>142</v>
      </c>
      <c r="AV556" s="13" t="s">
        <v>94</v>
      </c>
      <c r="AW556" s="13" t="s">
        <v>4</v>
      </c>
      <c r="AX556" s="13" t="s">
        <v>83</v>
      </c>
      <c r="AY556" s="244" t="s">
        <v>141</v>
      </c>
    </row>
    <row r="557" s="2" customFormat="1" ht="24.15" customHeight="1">
      <c r="A557" s="41"/>
      <c r="B557" s="42"/>
      <c r="C557" s="215" t="s">
        <v>471</v>
      </c>
      <c r="D557" s="215" t="s">
        <v>146</v>
      </c>
      <c r="E557" s="216" t="s">
        <v>978</v>
      </c>
      <c r="F557" s="217" t="s">
        <v>979</v>
      </c>
      <c r="G557" s="218" t="s">
        <v>259</v>
      </c>
      <c r="H557" s="219">
        <v>5.46</v>
      </c>
      <c r="I557" s="220"/>
      <c r="J557" s="221">
        <f>ROUND(I557*H557,2)</f>
        <v>0</v>
      </c>
      <c r="K557" s="217" t="s">
        <v>150</v>
      </c>
      <c r="L557" s="47"/>
      <c r="M557" s="222" t="s">
        <v>19</v>
      </c>
      <c r="N557" s="223" t="s">
        <v>47</v>
      </c>
      <c r="O557" s="87"/>
      <c r="P557" s="224">
        <f>O557*H557</f>
        <v>0</v>
      </c>
      <c r="Q557" s="224">
        <v>0.0060000000000000001</v>
      </c>
      <c r="R557" s="224">
        <f>Q557*H557</f>
        <v>0.032759999999999997</v>
      </c>
      <c r="S557" s="224">
        <v>0</v>
      </c>
      <c r="T557" s="225">
        <f>S557*H557</f>
        <v>0</v>
      </c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R557" s="226" t="s">
        <v>151</v>
      </c>
      <c r="AT557" s="226" t="s">
        <v>146</v>
      </c>
      <c r="AU557" s="226" t="s">
        <v>142</v>
      </c>
      <c r="AY557" s="20" t="s">
        <v>141</v>
      </c>
      <c r="BE557" s="227">
        <f>IF(N557="základní",J557,0)</f>
        <v>0</v>
      </c>
      <c r="BF557" s="227">
        <f>IF(N557="snížená",J557,0)</f>
        <v>0</v>
      </c>
      <c r="BG557" s="227">
        <f>IF(N557="zákl. přenesená",J557,0)</f>
        <v>0</v>
      </c>
      <c r="BH557" s="227">
        <f>IF(N557="sníž. přenesená",J557,0)</f>
        <v>0</v>
      </c>
      <c r="BI557" s="227">
        <f>IF(N557="nulová",J557,0)</f>
        <v>0</v>
      </c>
      <c r="BJ557" s="20" t="s">
        <v>94</v>
      </c>
      <c r="BK557" s="227">
        <f>ROUND(I557*H557,2)</f>
        <v>0</v>
      </c>
      <c r="BL557" s="20" t="s">
        <v>151</v>
      </c>
      <c r="BM557" s="226" t="s">
        <v>980</v>
      </c>
    </row>
    <row r="558" s="2" customFormat="1">
      <c r="A558" s="41"/>
      <c r="B558" s="42"/>
      <c r="C558" s="43"/>
      <c r="D558" s="228" t="s">
        <v>153</v>
      </c>
      <c r="E558" s="43"/>
      <c r="F558" s="229" t="s">
        <v>981</v>
      </c>
      <c r="G558" s="43"/>
      <c r="H558" s="43"/>
      <c r="I558" s="230"/>
      <c r="J558" s="43"/>
      <c r="K558" s="43"/>
      <c r="L558" s="47"/>
      <c r="M558" s="231"/>
      <c r="N558" s="232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153</v>
      </c>
      <c r="AU558" s="20" t="s">
        <v>142</v>
      </c>
    </row>
    <row r="559" s="15" customFormat="1">
      <c r="A559" s="15"/>
      <c r="B559" s="256"/>
      <c r="C559" s="257"/>
      <c r="D559" s="235" t="s">
        <v>155</v>
      </c>
      <c r="E559" s="258" t="s">
        <v>19</v>
      </c>
      <c r="F559" s="259" t="s">
        <v>789</v>
      </c>
      <c r="G559" s="257"/>
      <c r="H559" s="258" t="s">
        <v>19</v>
      </c>
      <c r="I559" s="260"/>
      <c r="J559" s="257"/>
      <c r="K559" s="257"/>
      <c r="L559" s="261"/>
      <c r="M559" s="262"/>
      <c r="N559" s="263"/>
      <c r="O559" s="263"/>
      <c r="P559" s="263"/>
      <c r="Q559" s="263"/>
      <c r="R559" s="263"/>
      <c r="S559" s="263"/>
      <c r="T559" s="26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5" t="s">
        <v>155</v>
      </c>
      <c r="AU559" s="265" t="s">
        <v>142</v>
      </c>
      <c r="AV559" s="15" t="s">
        <v>83</v>
      </c>
      <c r="AW559" s="15" t="s">
        <v>35</v>
      </c>
      <c r="AX559" s="15" t="s">
        <v>75</v>
      </c>
      <c r="AY559" s="265" t="s">
        <v>141</v>
      </c>
    </row>
    <row r="560" s="15" customFormat="1">
      <c r="A560" s="15"/>
      <c r="B560" s="256"/>
      <c r="C560" s="257"/>
      <c r="D560" s="235" t="s">
        <v>155</v>
      </c>
      <c r="E560" s="258" t="s">
        <v>19</v>
      </c>
      <c r="F560" s="259" t="s">
        <v>982</v>
      </c>
      <c r="G560" s="257"/>
      <c r="H560" s="258" t="s">
        <v>19</v>
      </c>
      <c r="I560" s="260"/>
      <c r="J560" s="257"/>
      <c r="K560" s="257"/>
      <c r="L560" s="261"/>
      <c r="M560" s="262"/>
      <c r="N560" s="263"/>
      <c r="O560" s="263"/>
      <c r="P560" s="263"/>
      <c r="Q560" s="263"/>
      <c r="R560" s="263"/>
      <c r="S560" s="263"/>
      <c r="T560" s="264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65" t="s">
        <v>155</v>
      </c>
      <c r="AU560" s="265" t="s">
        <v>142</v>
      </c>
      <c r="AV560" s="15" t="s">
        <v>83</v>
      </c>
      <c r="AW560" s="15" t="s">
        <v>35</v>
      </c>
      <c r="AX560" s="15" t="s">
        <v>75</v>
      </c>
      <c r="AY560" s="265" t="s">
        <v>141</v>
      </c>
    </row>
    <row r="561" s="15" customFormat="1">
      <c r="A561" s="15"/>
      <c r="B561" s="256"/>
      <c r="C561" s="257"/>
      <c r="D561" s="235" t="s">
        <v>155</v>
      </c>
      <c r="E561" s="258" t="s">
        <v>19</v>
      </c>
      <c r="F561" s="259" t="s">
        <v>201</v>
      </c>
      <c r="G561" s="257"/>
      <c r="H561" s="258" t="s">
        <v>19</v>
      </c>
      <c r="I561" s="260"/>
      <c r="J561" s="257"/>
      <c r="K561" s="257"/>
      <c r="L561" s="261"/>
      <c r="M561" s="262"/>
      <c r="N561" s="263"/>
      <c r="O561" s="263"/>
      <c r="P561" s="263"/>
      <c r="Q561" s="263"/>
      <c r="R561" s="263"/>
      <c r="S561" s="263"/>
      <c r="T561" s="264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65" t="s">
        <v>155</v>
      </c>
      <c r="AU561" s="265" t="s">
        <v>142</v>
      </c>
      <c r="AV561" s="15" t="s">
        <v>83</v>
      </c>
      <c r="AW561" s="15" t="s">
        <v>35</v>
      </c>
      <c r="AX561" s="15" t="s">
        <v>75</v>
      </c>
      <c r="AY561" s="265" t="s">
        <v>141</v>
      </c>
    </row>
    <row r="562" s="15" customFormat="1">
      <c r="A562" s="15"/>
      <c r="B562" s="256"/>
      <c r="C562" s="257"/>
      <c r="D562" s="235" t="s">
        <v>155</v>
      </c>
      <c r="E562" s="258" t="s">
        <v>19</v>
      </c>
      <c r="F562" s="259" t="s">
        <v>878</v>
      </c>
      <c r="G562" s="257"/>
      <c r="H562" s="258" t="s">
        <v>19</v>
      </c>
      <c r="I562" s="260"/>
      <c r="J562" s="257"/>
      <c r="K562" s="257"/>
      <c r="L562" s="261"/>
      <c r="M562" s="262"/>
      <c r="N562" s="263"/>
      <c r="O562" s="263"/>
      <c r="P562" s="263"/>
      <c r="Q562" s="263"/>
      <c r="R562" s="263"/>
      <c r="S562" s="263"/>
      <c r="T562" s="264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5" t="s">
        <v>155</v>
      </c>
      <c r="AU562" s="265" t="s">
        <v>142</v>
      </c>
      <c r="AV562" s="15" t="s">
        <v>83</v>
      </c>
      <c r="AW562" s="15" t="s">
        <v>35</v>
      </c>
      <c r="AX562" s="15" t="s">
        <v>75</v>
      </c>
      <c r="AY562" s="265" t="s">
        <v>141</v>
      </c>
    </row>
    <row r="563" s="13" customFormat="1">
      <c r="A563" s="13"/>
      <c r="B563" s="233"/>
      <c r="C563" s="234"/>
      <c r="D563" s="235" t="s">
        <v>155</v>
      </c>
      <c r="E563" s="236" t="s">
        <v>19</v>
      </c>
      <c r="F563" s="237" t="s">
        <v>892</v>
      </c>
      <c r="G563" s="234"/>
      <c r="H563" s="238">
        <v>7.4800000000000004</v>
      </c>
      <c r="I563" s="239"/>
      <c r="J563" s="234"/>
      <c r="K563" s="234"/>
      <c r="L563" s="240"/>
      <c r="M563" s="241"/>
      <c r="N563" s="242"/>
      <c r="O563" s="242"/>
      <c r="P563" s="242"/>
      <c r="Q563" s="242"/>
      <c r="R563" s="242"/>
      <c r="S563" s="242"/>
      <c r="T563" s="24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4" t="s">
        <v>155</v>
      </c>
      <c r="AU563" s="244" t="s">
        <v>142</v>
      </c>
      <c r="AV563" s="13" t="s">
        <v>94</v>
      </c>
      <c r="AW563" s="13" t="s">
        <v>35</v>
      </c>
      <c r="AX563" s="13" t="s">
        <v>75</v>
      </c>
      <c r="AY563" s="244" t="s">
        <v>141</v>
      </c>
    </row>
    <row r="564" s="13" customFormat="1">
      <c r="A564" s="13"/>
      <c r="B564" s="233"/>
      <c r="C564" s="234"/>
      <c r="D564" s="235" t="s">
        <v>155</v>
      </c>
      <c r="E564" s="236" t="s">
        <v>19</v>
      </c>
      <c r="F564" s="237" t="s">
        <v>983</v>
      </c>
      <c r="G564" s="234"/>
      <c r="H564" s="238">
        <v>-2.02</v>
      </c>
      <c r="I564" s="239"/>
      <c r="J564" s="234"/>
      <c r="K564" s="234"/>
      <c r="L564" s="240"/>
      <c r="M564" s="241"/>
      <c r="N564" s="242"/>
      <c r="O564" s="242"/>
      <c r="P564" s="242"/>
      <c r="Q564" s="242"/>
      <c r="R564" s="242"/>
      <c r="S564" s="242"/>
      <c r="T564" s="24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4" t="s">
        <v>155</v>
      </c>
      <c r="AU564" s="244" t="s">
        <v>142</v>
      </c>
      <c r="AV564" s="13" t="s">
        <v>94</v>
      </c>
      <c r="AW564" s="13" t="s">
        <v>35</v>
      </c>
      <c r="AX564" s="13" t="s">
        <v>75</v>
      </c>
      <c r="AY564" s="244" t="s">
        <v>141</v>
      </c>
    </row>
    <row r="565" s="14" customFormat="1">
      <c r="A565" s="14"/>
      <c r="B565" s="245"/>
      <c r="C565" s="246"/>
      <c r="D565" s="235" t="s">
        <v>155</v>
      </c>
      <c r="E565" s="247" t="s">
        <v>19</v>
      </c>
      <c r="F565" s="248" t="s">
        <v>157</v>
      </c>
      <c r="G565" s="246"/>
      <c r="H565" s="249">
        <v>5.46</v>
      </c>
      <c r="I565" s="250"/>
      <c r="J565" s="246"/>
      <c r="K565" s="246"/>
      <c r="L565" s="251"/>
      <c r="M565" s="252"/>
      <c r="N565" s="253"/>
      <c r="O565" s="253"/>
      <c r="P565" s="253"/>
      <c r="Q565" s="253"/>
      <c r="R565" s="253"/>
      <c r="S565" s="253"/>
      <c r="T565" s="25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5" t="s">
        <v>155</v>
      </c>
      <c r="AU565" s="255" t="s">
        <v>142</v>
      </c>
      <c r="AV565" s="14" t="s">
        <v>151</v>
      </c>
      <c r="AW565" s="14" t="s">
        <v>35</v>
      </c>
      <c r="AX565" s="14" t="s">
        <v>83</v>
      </c>
      <c r="AY565" s="255" t="s">
        <v>141</v>
      </c>
    </row>
    <row r="566" s="2" customFormat="1" ht="16.5" customHeight="1">
      <c r="A566" s="41"/>
      <c r="B566" s="42"/>
      <c r="C566" s="281" t="s">
        <v>476</v>
      </c>
      <c r="D566" s="281" t="s">
        <v>775</v>
      </c>
      <c r="E566" s="282" t="s">
        <v>984</v>
      </c>
      <c r="F566" s="283" t="s">
        <v>985</v>
      </c>
      <c r="G566" s="284" t="s">
        <v>259</v>
      </c>
      <c r="H566" s="285">
        <v>5.569</v>
      </c>
      <c r="I566" s="286"/>
      <c r="J566" s="287">
        <f>ROUND(I566*H566,2)</f>
        <v>0</v>
      </c>
      <c r="K566" s="283" t="s">
        <v>150</v>
      </c>
      <c r="L566" s="288"/>
      <c r="M566" s="289" t="s">
        <v>19</v>
      </c>
      <c r="N566" s="290" t="s">
        <v>47</v>
      </c>
      <c r="O566" s="87"/>
      <c r="P566" s="224">
        <f>O566*H566</f>
        <v>0</v>
      </c>
      <c r="Q566" s="224">
        <v>0.0030799999999999998</v>
      </c>
      <c r="R566" s="224">
        <f>Q566*H566</f>
        <v>0.017152519999999997</v>
      </c>
      <c r="S566" s="224">
        <v>0</v>
      </c>
      <c r="T566" s="225">
        <f>S566*H566</f>
        <v>0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26" t="s">
        <v>256</v>
      </c>
      <c r="AT566" s="226" t="s">
        <v>775</v>
      </c>
      <c r="AU566" s="226" t="s">
        <v>142</v>
      </c>
      <c r="AY566" s="20" t="s">
        <v>141</v>
      </c>
      <c r="BE566" s="227">
        <f>IF(N566="základní",J566,0)</f>
        <v>0</v>
      </c>
      <c r="BF566" s="227">
        <f>IF(N566="snížená",J566,0)</f>
        <v>0</v>
      </c>
      <c r="BG566" s="227">
        <f>IF(N566="zákl. přenesená",J566,0)</f>
        <v>0</v>
      </c>
      <c r="BH566" s="227">
        <f>IF(N566="sníž. přenesená",J566,0)</f>
        <v>0</v>
      </c>
      <c r="BI566" s="227">
        <f>IF(N566="nulová",J566,0)</f>
        <v>0</v>
      </c>
      <c r="BJ566" s="20" t="s">
        <v>94</v>
      </c>
      <c r="BK566" s="227">
        <f>ROUND(I566*H566,2)</f>
        <v>0</v>
      </c>
      <c r="BL566" s="20" t="s">
        <v>151</v>
      </c>
      <c r="BM566" s="226" t="s">
        <v>986</v>
      </c>
    </row>
    <row r="567" s="13" customFormat="1">
      <c r="A567" s="13"/>
      <c r="B567" s="233"/>
      <c r="C567" s="234"/>
      <c r="D567" s="235" t="s">
        <v>155</v>
      </c>
      <c r="E567" s="234"/>
      <c r="F567" s="237" t="s">
        <v>987</v>
      </c>
      <c r="G567" s="234"/>
      <c r="H567" s="238">
        <v>5.569</v>
      </c>
      <c r="I567" s="239"/>
      <c r="J567" s="234"/>
      <c r="K567" s="234"/>
      <c r="L567" s="240"/>
      <c r="M567" s="241"/>
      <c r="N567" s="242"/>
      <c r="O567" s="242"/>
      <c r="P567" s="242"/>
      <c r="Q567" s="242"/>
      <c r="R567" s="242"/>
      <c r="S567" s="242"/>
      <c r="T567" s="24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4" t="s">
        <v>155</v>
      </c>
      <c r="AU567" s="244" t="s">
        <v>142</v>
      </c>
      <c r="AV567" s="13" t="s">
        <v>94</v>
      </c>
      <c r="AW567" s="13" t="s">
        <v>4</v>
      </c>
      <c r="AX567" s="13" t="s">
        <v>83</v>
      </c>
      <c r="AY567" s="244" t="s">
        <v>141</v>
      </c>
    </row>
    <row r="568" s="2" customFormat="1" ht="24.15" customHeight="1">
      <c r="A568" s="41"/>
      <c r="B568" s="42"/>
      <c r="C568" s="215" t="s">
        <v>481</v>
      </c>
      <c r="D568" s="215" t="s">
        <v>146</v>
      </c>
      <c r="E568" s="216" t="s">
        <v>988</v>
      </c>
      <c r="F568" s="217" t="s">
        <v>989</v>
      </c>
      <c r="G568" s="218" t="s">
        <v>259</v>
      </c>
      <c r="H568" s="219">
        <v>35.369999999999997</v>
      </c>
      <c r="I568" s="220"/>
      <c r="J568" s="221">
        <f>ROUND(I568*H568,2)</f>
        <v>0</v>
      </c>
      <c r="K568" s="217" t="s">
        <v>150</v>
      </c>
      <c r="L568" s="47"/>
      <c r="M568" s="222" t="s">
        <v>19</v>
      </c>
      <c r="N568" s="223" t="s">
        <v>47</v>
      </c>
      <c r="O568" s="87"/>
      <c r="P568" s="224">
        <f>O568*H568</f>
        <v>0</v>
      </c>
      <c r="Q568" s="224">
        <v>2.0000000000000002E-05</v>
      </c>
      <c r="R568" s="224">
        <f>Q568*H568</f>
        <v>0.00070739999999999996</v>
      </c>
      <c r="S568" s="224">
        <v>1.0000000000000001E-05</v>
      </c>
      <c r="T568" s="225">
        <f>S568*H568</f>
        <v>0.00035369999999999998</v>
      </c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R568" s="226" t="s">
        <v>151</v>
      </c>
      <c r="AT568" s="226" t="s">
        <v>146</v>
      </c>
      <c r="AU568" s="226" t="s">
        <v>142</v>
      </c>
      <c r="AY568" s="20" t="s">
        <v>141</v>
      </c>
      <c r="BE568" s="227">
        <f>IF(N568="základní",J568,0)</f>
        <v>0</v>
      </c>
      <c r="BF568" s="227">
        <f>IF(N568="snížená",J568,0)</f>
        <v>0</v>
      </c>
      <c r="BG568" s="227">
        <f>IF(N568="zákl. přenesená",J568,0)</f>
        <v>0</v>
      </c>
      <c r="BH568" s="227">
        <f>IF(N568="sníž. přenesená",J568,0)</f>
        <v>0</v>
      </c>
      <c r="BI568" s="227">
        <f>IF(N568="nulová",J568,0)</f>
        <v>0</v>
      </c>
      <c r="BJ568" s="20" t="s">
        <v>94</v>
      </c>
      <c r="BK568" s="227">
        <f>ROUND(I568*H568,2)</f>
        <v>0</v>
      </c>
      <c r="BL568" s="20" t="s">
        <v>151</v>
      </c>
      <c r="BM568" s="226" t="s">
        <v>990</v>
      </c>
    </row>
    <row r="569" s="2" customFormat="1">
      <c r="A569" s="41"/>
      <c r="B569" s="42"/>
      <c r="C569" s="43"/>
      <c r="D569" s="228" t="s">
        <v>153</v>
      </c>
      <c r="E569" s="43"/>
      <c r="F569" s="229" t="s">
        <v>991</v>
      </c>
      <c r="G569" s="43"/>
      <c r="H569" s="43"/>
      <c r="I569" s="230"/>
      <c r="J569" s="43"/>
      <c r="K569" s="43"/>
      <c r="L569" s="47"/>
      <c r="M569" s="231"/>
      <c r="N569" s="232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153</v>
      </c>
      <c r="AU569" s="20" t="s">
        <v>142</v>
      </c>
    </row>
    <row r="570" s="15" customFormat="1">
      <c r="A570" s="15"/>
      <c r="B570" s="256"/>
      <c r="C570" s="257"/>
      <c r="D570" s="235" t="s">
        <v>155</v>
      </c>
      <c r="E570" s="258" t="s">
        <v>19</v>
      </c>
      <c r="F570" s="259" t="s">
        <v>789</v>
      </c>
      <c r="G570" s="257"/>
      <c r="H570" s="258" t="s">
        <v>19</v>
      </c>
      <c r="I570" s="260"/>
      <c r="J570" s="257"/>
      <c r="K570" s="257"/>
      <c r="L570" s="261"/>
      <c r="M570" s="262"/>
      <c r="N570" s="263"/>
      <c r="O570" s="263"/>
      <c r="P570" s="263"/>
      <c r="Q570" s="263"/>
      <c r="R570" s="263"/>
      <c r="S570" s="263"/>
      <c r="T570" s="264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65" t="s">
        <v>155</v>
      </c>
      <c r="AU570" s="265" t="s">
        <v>142</v>
      </c>
      <c r="AV570" s="15" t="s">
        <v>83</v>
      </c>
      <c r="AW570" s="15" t="s">
        <v>35</v>
      </c>
      <c r="AX570" s="15" t="s">
        <v>75</v>
      </c>
      <c r="AY570" s="265" t="s">
        <v>141</v>
      </c>
    </row>
    <row r="571" s="15" customFormat="1">
      <c r="A571" s="15"/>
      <c r="B571" s="256"/>
      <c r="C571" s="257"/>
      <c r="D571" s="235" t="s">
        <v>155</v>
      </c>
      <c r="E571" s="258" t="s">
        <v>19</v>
      </c>
      <c r="F571" s="259" t="s">
        <v>992</v>
      </c>
      <c r="G571" s="257"/>
      <c r="H571" s="258" t="s">
        <v>19</v>
      </c>
      <c r="I571" s="260"/>
      <c r="J571" s="257"/>
      <c r="K571" s="257"/>
      <c r="L571" s="261"/>
      <c r="M571" s="262"/>
      <c r="N571" s="263"/>
      <c r="O571" s="263"/>
      <c r="P571" s="263"/>
      <c r="Q571" s="263"/>
      <c r="R571" s="263"/>
      <c r="S571" s="263"/>
      <c r="T571" s="264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T571" s="265" t="s">
        <v>155</v>
      </c>
      <c r="AU571" s="265" t="s">
        <v>142</v>
      </c>
      <c r="AV571" s="15" t="s">
        <v>83</v>
      </c>
      <c r="AW571" s="15" t="s">
        <v>35</v>
      </c>
      <c r="AX571" s="15" t="s">
        <v>75</v>
      </c>
      <c r="AY571" s="265" t="s">
        <v>141</v>
      </c>
    </row>
    <row r="572" s="13" customFormat="1">
      <c r="A572" s="13"/>
      <c r="B572" s="233"/>
      <c r="C572" s="234"/>
      <c r="D572" s="235" t="s">
        <v>155</v>
      </c>
      <c r="E572" s="236" t="s">
        <v>19</v>
      </c>
      <c r="F572" s="237" t="s">
        <v>361</v>
      </c>
      <c r="G572" s="234"/>
      <c r="H572" s="238">
        <v>0.71999999999999997</v>
      </c>
      <c r="I572" s="239"/>
      <c r="J572" s="234"/>
      <c r="K572" s="234"/>
      <c r="L572" s="240"/>
      <c r="M572" s="241"/>
      <c r="N572" s="242"/>
      <c r="O572" s="242"/>
      <c r="P572" s="242"/>
      <c r="Q572" s="242"/>
      <c r="R572" s="242"/>
      <c r="S572" s="242"/>
      <c r="T572" s="24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4" t="s">
        <v>155</v>
      </c>
      <c r="AU572" s="244" t="s">
        <v>142</v>
      </c>
      <c r="AV572" s="13" t="s">
        <v>94</v>
      </c>
      <c r="AW572" s="13" t="s">
        <v>35</v>
      </c>
      <c r="AX572" s="13" t="s">
        <v>75</v>
      </c>
      <c r="AY572" s="244" t="s">
        <v>141</v>
      </c>
    </row>
    <row r="573" s="13" customFormat="1">
      <c r="A573" s="13"/>
      <c r="B573" s="233"/>
      <c r="C573" s="234"/>
      <c r="D573" s="235" t="s">
        <v>155</v>
      </c>
      <c r="E573" s="236" t="s">
        <v>19</v>
      </c>
      <c r="F573" s="237" t="s">
        <v>993</v>
      </c>
      <c r="G573" s="234"/>
      <c r="H573" s="238">
        <v>1.8</v>
      </c>
      <c r="I573" s="239"/>
      <c r="J573" s="234"/>
      <c r="K573" s="234"/>
      <c r="L573" s="240"/>
      <c r="M573" s="241"/>
      <c r="N573" s="242"/>
      <c r="O573" s="242"/>
      <c r="P573" s="242"/>
      <c r="Q573" s="242"/>
      <c r="R573" s="242"/>
      <c r="S573" s="242"/>
      <c r="T573" s="24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4" t="s">
        <v>155</v>
      </c>
      <c r="AU573" s="244" t="s">
        <v>142</v>
      </c>
      <c r="AV573" s="13" t="s">
        <v>94</v>
      </c>
      <c r="AW573" s="13" t="s">
        <v>35</v>
      </c>
      <c r="AX573" s="13" t="s">
        <v>75</v>
      </c>
      <c r="AY573" s="244" t="s">
        <v>141</v>
      </c>
    </row>
    <row r="574" s="13" customFormat="1">
      <c r="A574" s="13"/>
      <c r="B574" s="233"/>
      <c r="C574" s="234"/>
      <c r="D574" s="235" t="s">
        <v>155</v>
      </c>
      <c r="E574" s="236" t="s">
        <v>19</v>
      </c>
      <c r="F574" s="237" t="s">
        <v>994</v>
      </c>
      <c r="G574" s="234"/>
      <c r="H574" s="238">
        <v>4.29</v>
      </c>
      <c r="I574" s="239"/>
      <c r="J574" s="234"/>
      <c r="K574" s="234"/>
      <c r="L574" s="240"/>
      <c r="M574" s="241"/>
      <c r="N574" s="242"/>
      <c r="O574" s="242"/>
      <c r="P574" s="242"/>
      <c r="Q574" s="242"/>
      <c r="R574" s="242"/>
      <c r="S574" s="242"/>
      <c r="T574" s="24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4" t="s">
        <v>155</v>
      </c>
      <c r="AU574" s="244" t="s">
        <v>142</v>
      </c>
      <c r="AV574" s="13" t="s">
        <v>94</v>
      </c>
      <c r="AW574" s="13" t="s">
        <v>35</v>
      </c>
      <c r="AX574" s="13" t="s">
        <v>75</v>
      </c>
      <c r="AY574" s="244" t="s">
        <v>141</v>
      </c>
    </row>
    <row r="575" s="13" customFormat="1">
      <c r="A575" s="13"/>
      <c r="B575" s="233"/>
      <c r="C575" s="234"/>
      <c r="D575" s="235" t="s">
        <v>155</v>
      </c>
      <c r="E575" s="236" t="s">
        <v>19</v>
      </c>
      <c r="F575" s="237" t="s">
        <v>995</v>
      </c>
      <c r="G575" s="234"/>
      <c r="H575" s="238">
        <v>25.41</v>
      </c>
      <c r="I575" s="239"/>
      <c r="J575" s="234"/>
      <c r="K575" s="234"/>
      <c r="L575" s="240"/>
      <c r="M575" s="241"/>
      <c r="N575" s="242"/>
      <c r="O575" s="242"/>
      <c r="P575" s="242"/>
      <c r="Q575" s="242"/>
      <c r="R575" s="242"/>
      <c r="S575" s="242"/>
      <c r="T575" s="24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4" t="s">
        <v>155</v>
      </c>
      <c r="AU575" s="244" t="s">
        <v>142</v>
      </c>
      <c r="AV575" s="13" t="s">
        <v>94</v>
      </c>
      <c r="AW575" s="13" t="s">
        <v>35</v>
      </c>
      <c r="AX575" s="13" t="s">
        <v>75</v>
      </c>
      <c r="AY575" s="244" t="s">
        <v>141</v>
      </c>
    </row>
    <row r="576" s="13" customFormat="1">
      <c r="A576" s="13"/>
      <c r="B576" s="233"/>
      <c r="C576" s="234"/>
      <c r="D576" s="235" t="s">
        <v>155</v>
      </c>
      <c r="E576" s="236" t="s">
        <v>19</v>
      </c>
      <c r="F576" s="237" t="s">
        <v>996</v>
      </c>
      <c r="G576" s="234"/>
      <c r="H576" s="238">
        <v>3.1499999999999999</v>
      </c>
      <c r="I576" s="239"/>
      <c r="J576" s="234"/>
      <c r="K576" s="234"/>
      <c r="L576" s="240"/>
      <c r="M576" s="241"/>
      <c r="N576" s="242"/>
      <c r="O576" s="242"/>
      <c r="P576" s="242"/>
      <c r="Q576" s="242"/>
      <c r="R576" s="242"/>
      <c r="S576" s="242"/>
      <c r="T576" s="24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4" t="s">
        <v>155</v>
      </c>
      <c r="AU576" s="244" t="s">
        <v>142</v>
      </c>
      <c r="AV576" s="13" t="s">
        <v>94</v>
      </c>
      <c r="AW576" s="13" t="s">
        <v>35</v>
      </c>
      <c r="AX576" s="13" t="s">
        <v>75</v>
      </c>
      <c r="AY576" s="244" t="s">
        <v>141</v>
      </c>
    </row>
    <row r="577" s="14" customFormat="1">
      <c r="A577" s="14"/>
      <c r="B577" s="245"/>
      <c r="C577" s="246"/>
      <c r="D577" s="235" t="s">
        <v>155</v>
      </c>
      <c r="E577" s="247" t="s">
        <v>19</v>
      </c>
      <c r="F577" s="248" t="s">
        <v>157</v>
      </c>
      <c r="G577" s="246"/>
      <c r="H577" s="249">
        <v>35.369999999999997</v>
      </c>
      <c r="I577" s="250"/>
      <c r="J577" s="246"/>
      <c r="K577" s="246"/>
      <c r="L577" s="251"/>
      <c r="M577" s="252"/>
      <c r="N577" s="253"/>
      <c r="O577" s="253"/>
      <c r="P577" s="253"/>
      <c r="Q577" s="253"/>
      <c r="R577" s="253"/>
      <c r="S577" s="253"/>
      <c r="T577" s="25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5" t="s">
        <v>155</v>
      </c>
      <c r="AU577" s="255" t="s">
        <v>142</v>
      </c>
      <c r="AV577" s="14" t="s">
        <v>151</v>
      </c>
      <c r="AW577" s="14" t="s">
        <v>35</v>
      </c>
      <c r="AX577" s="14" t="s">
        <v>83</v>
      </c>
      <c r="AY577" s="255" t="s">
        <v>141</v>
      </c>
    </row>
    <row r="578" s="12" customFormat="1" ht="20.88" customHeight="1">
      <c r="A578" s="12"/>
      <c r="B578" s="199"/>
      <c r="C578" s="200"/>
      <c r="D578" s="201" t="s">
        <v>74</v>
      </c>
      <c r="E578" s="213" t="s">
        <v>997</v>
      </c>
      <c r="F578" s="213" t="s">
        <v>998</v>
      </c>
      <c r="G578" s="200"/>
      <c r="H578" s="200"/>
      <c r="I578" s="203"/>
      <c r="J578" s="214">
        <f>BK578</f>
        <v>0</v>
      </c>
      <c r="K578" s="200"/>
      <c r="L578" s="205"/>
      <c r="M578" s="206"/>
      <c r="N578" s="207"/>
      <c r="O578" s="207"/>
      <c r="P578" s="208">
        <f>SUM(P579:P672)</f>
        <v>0</v>
      </c>
      <c r="Q578" s="207"/>
      <c r="R578" s="208">
        <f>SUM(R579:R672)</f>
        <v>28.782758680000001</v>
      </c>
      <c r="S578" s="207"/>
      <c r="T578" s="209">
        <f>SUM(T579:T672)</f>
        <v>0</v>
      </c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R578" s="210" t="s">
        <v>83</v>
      </c>
      <c r="AT578" s="211" t="s">
        <v>74</v>
      </c>
      <c r="AU578" s="211" t="s">
        <v>94</v>
      </c>
      <c r="AY578" s="210" t="s">
        <v>141</v>
      </c>
      <c r="BK578" s="212">
        <f>SUM(BK579:BK672)</f>
        <v>0</v>
      </c>
    </row>
    <row r="579" s="2" customFormat="1" ht="21.75" customHeight="1">
      <c r="A579" s="41"/>
      <c r="B579" s="42"/>
      <c r="C579" s="215" t="s">
        <v>490</v>
      </c>
      <c r="D579" s="215" t="s">
        <v>146</v>
      </c>
      <c r="E579" s="216" t="s">
        <v>999</v>
      </c>
      <c r="F579" s="217" t="s">
        <v>1000</v>
      </c>
      <c r="G579" s="218" t="s">
        <v>149</v>
      </c>
      <c r="H579" s="219">
        <v>11.031000000000001</v>
      </c>
      <c r="I579" s="220"/>
      <c r="J579" s="221">
        <f>ROUND(I579*H579,2)</f>
        <v>0</v>
      </c>
      <c r="K579" s="217" t="s">
        <v>150</v>
      </c>
      <c r="L579" s="47"/>
      <c r="M579" s="222" t="s">
        <v>19</v>
      </c>
      <c r="N579" s="223" t="s">
        <v>47</v>
      </c>
      <c r="O579" s="87"/>
      <c r="P579" s="224">
        <f>O579*H579</f>
        <v>0</v>
      </c>
      <c r="Q579" s="224">
        <v>2.5018699999999998</v>
      </c>
      <c r="R579" s="224">
        <f>Q579*H579</f>
        <v>27.59812797</v>
      </c>
      <c r="S579" s="224">
        <v>0</v>
      </c>
      <c r="T579" s="225">
        <f>S579*H579</f>
        <v>0</v>
      </c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R579" s="226" t="s">
        <v>151</v>
      </c>
      <c r="AT579" s="226" t="s">
        <v>146</v>
      </c>
      <c r="AU579" s="226" t="s">
        <v>142</v>
      </c>
      <c r="AY579" s="20" t="s">
        <v>141</v>
      </c>
      <c r="BE579" s="227">
        <f>IF(N579="základní",J579,0)</f>
        <v>0</v>
      </c>
      <c r="BF579" s="227">
        <f>IF(N579="snížená",J579,0)</f>
        <v>0</v>
      </c>
      <c r="BG579" s="227">
        <f>IF(N579="zákl. přenesená",J579,0)</f>
        <v>0</v>
      </c>
      <c r="BH579" s="227">
        <f>IF(N579="sníž. přenesená",J579,0)</f>
        <v>0</v>
      </c>
      <c r="BI579" s="227">
        <f>IF(N579="nulová",J579,0)</f>
        <v>0</v>
      </c>
      <c r="BJ579" s="20" t="s">
        <v>94</v>
      </c>
      <c r="BK579" s="227">
        <f>ROUND(I579*H579,2)</f>
        <v>0</v>
      </c>
      <c r="BL579" s="20" t="s">
        <v>151</v>
      </c>
      <c r="BM579" s="226" t="s">
        <v>1001</v>
      </c>
    </row>
    <row r="580" s="2" customFormat="1">
      <c r="A580" s="41"/>
      <c r="B580" s="42"/>
      <c r="C580" s="43"/>
      <c r="D580" s="228" t="s">
        <v>153</v>
      </c>
      <c r="E580" s="43"/>
      <c r="F580" s="229" t="s">
        <v>1002</v>
      </c>
      <c r="G580" s="43"/>
      <c r="H580" s="43"/>
      <c r="I580" s="230"/>
      <c r="J580" s="43"/>
      <c r="K580" s="43"/>
      <c r="L580" s="47"/>
      <c r="M580" s="231"/>
      <c r="N580" s="232"/>
      <c r="O580" s="87"/>
      <c r="P580" s="87"/>
      <c r="Q580" s="87"/>
      <c r="R580" s="87"/>
      <c r="S580" s="87"/>
      <c r="T580" s="88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T580" s="20" t="s">
        <v>153</v>
      </c>
      <c r="AU580" s="20" t="s">
        <v>142</v>
      </c>
    </row>
    <row r="581" s="15" customFormat="1">
      <c r="A581" s="15"/>
      <c r="B581" s="256"/>
      <c r="C581" s="257"/>
      <c r="D581" s="235" t="s">
        <v>155</v>
      </c>
      <c r="E581" s="258" t="s">
        <v>19</v>
      </c>
      <c r="F581" s="259" t="s">
        <v>789</v>
      </c>
      <c r="G581" s="257"/>
      <c r="H581" s="258" t="s">
        <v>19</v>
      </c>
      <c r="I581" s="260"/>
      <c r="J581" s="257"/>
      <c r="K581" s="257"/>
      <c r="L581" s="261"/>
      <c r="M581" s="262"/>
      <c r="N581" s="263"/>
      <c r="O581" s="263"/>
      <c r="P581" s="263"/>
      <c r="Q581" s="263"/>
      <c r="R581" s="263"/>
      <c r="S581" s="263"/>
      <c r="T581" s="264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T581" s="265" t="s">
        <v>155</v>
      </c>
      <c r="AU581" s="265" t="s">
        <v>142</v>
      </c>
      <c r="AV581" s="15" t="s">
        <v>83</v>
      </c>
      <c r="AW581" s="15" t="s">
        <v>35</v>
      </c>
      <c r="AX581" s="15" t="s">
        <v>75</v>
      </c>
      <c r="AY581" s="265" t="s">
        <v>141</v>
      </c>
    </row>
    <row r="582" s="15" customFormat="1">
      <c r="A582" s="15"/>
      <c r="B582" s="256"/>
      <c r="C582" s="257"/>
      <c r="D582" s="235" t="s">
        <v>155</v>
      </c>
      <c r="E582" s="258" t="s">
        <v>19</v>
      </c>
      <c r="F582" s="259" t="s">
        <v>734</v>
      </c>
      <c r="G582" s="257"/>
      <c r="H582" s="258" t="s">
        <v>19</v>
      </c>
      <c r="I582" s="260"/>
      <c r="J582" s="257"/>
      <c r="K582" s="257"/>
      <c r="L582" s="261"/>
      <c r="M582" s="262"/>
      <c r="N582" s="263"/>
      <c r="O582" s="263"/>
      <c r="P582" s="263"/>
      <c r="Q582" s="263"/>
      <c r="R582" s="263"/>
      <c r="S582" s="263"/>
      <c r="T582" s="264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5" t="s">
        <v>155</v>
      </c>
      <c r="AU582" s="265" t="s">
        <v>142</v>
      </c>
      <c r="AV582" s="15" t="s">
        <v>83</v>
      </c>
      <c r="AW582" s="15" t="s">
        <v>35</v>
      </c>
      <c r="AX582" s="15" t="s">
        <v>75</v>
      </c>
      <c r="AY582" s="265" t="s">
        <v>141</v>
      </c>
    </row>
    <row r="583" s="15" customFormat="1">
      <c r="A583" s="15"/>
      <c r="B583" s="256"/>
      <c r="C583" s="257"/>
      <c r="D583" s="235" t="s">
        <v>155</v>
      </c>
      <c r="E583" s="258" t="s">
        <v>19</v>
      </c>
      <c r="F583" s="259" t="s">
        <v>1003</v>
      </c>
      <c r="G583" s="257"/>
      <c r="H583" s="258" t="s">
        <v>19</v>
      </c>
      <c r="I583" s="260"/>
      <c r="J583" s="257"/>
      <c r="K583" s="257"/>
      <c r="L583" s="261"/>
      <c r="M583" s="262"/>
      <c r="N583" s="263"/>
      <c r="O583" s="263"/>
      <c r="P583" s="263"/>
      <c r="Q583" s="263"/>
      <c r="R583" s="263"/>
      <c r="S583" s="263"/>
      <c r="T583" s="264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T583" s="265" t="s">
        <v>155</v>
      </c>
      <c r="AU583" s="265" t="s">
        <v>142</v>
      </c>
      <c r="AV583" s="15" t="s">
        <v>83</v>
      </c>
      <c r="AW583" s="15" t="s">
        <v>35</v>
      </c>
      <c r="AX583" s="15" t="s">
        <v>75</v>
      </c>
      <c r="AY583" s="265" t="s">
        <v>141</v>
      </c>
    </row>
    <row r="584" s="15" customFormat="1">
      <c r="A584" s="15"/>
      <c r="B584" s="256"/>
      <c r="C584" s="257"/>
      <c r="D584" s="235" t="s">
        <v>155</v>
      </c>
      <c r="E584" s="258" t="s">
        <v>19</v>
      </c>
      <c r="F584" s="259" t="s">
        <v>183</v>
      </c>
      <c r="G584" s="257"/>
      <c r="H584" s="258" t="s">
        <v>19</v>
      </c>
      <c r="I584" s="260"/>
      <c r="J584" s="257"/>
      <c r="K584" s="257"/>
      <c r="L584" s="261"/>
      <c r="M584" s="262"/>
      <c r="N584" s="263"/>
      <c r="O584" s="263"/>
      <c r="P584" s="263"/>
      <c r="Q584" s="263"/>
      <c r="R584" s="263"/>
      <c r="S584" s="263"/>
      <c r="T584" s="264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T584" s="265" t="s">
        <v>155</v>
      </c>
      <c r="AU584" s="265" t="s">
        <v>142</v>
      </c>
      <c r="AV584" s="15" t="s">
        <v>83</v>
      </c>
      <c r="AW584" s="15" t="s">
        <v>35</v>
      </c>
      <c r="AX584" s="15" t="s">
        <v>75</v>
      </c>
      <c r="AY584" s="265" t="s">
        <v>141</v>
      </c>
    </row>
    <row r="585" s="13" customFormat="1">
      <c r="A585" s="13"/>
      <c r="B585" s="233"/>
      <c r="C585" s="234"/>
      <c r="D585" s="235" t="s">
        <v>155</v>
      </c>
      <c r="E585" s="236" t="s">
        <v>19</v>
      </c>
      <c r="F585" s="237" t="s">
        <v>1004</v>
      </c>
      <c r="G585" s="234"/>
      <c r="H585" s="238">
        <v>0.10299999999999999</v>
      </c>
      <c r="I585" s="239"/>
      <c r="J585" s="234"/>
      <c r="K585" s="234"/>
      <c r="L585" s="240"/>
      <c r="M585" s="241"/>
      <c r="N585" s="242"/>
      <c r="O585" s="242"/>
      <c r="P585" s="242"/>
      <c r="Q585" s="242"/>
      <c r="R585" s="242"/>
      <c r="S585" s="242"/>
      <c r="T585" s="24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4" t="s">
        <v>155</v>
      </c>
      <c r="AU585" s="244" t="s">
        <v>142</v>
      </c>
      <c r="AV585" s="13" t="s">
        <v>94</v>
      </c>
      <c r="AW585" s="13" t="s">
        <v>35</v>
      </c>
      <c r="AX585" s="13" t="s">
        <v>75</v>
      </c>
      <c r="AY585" s="244" t="s">
        <v>141</v>
      </c>
    </row>
    <row r="586" s="15" customFormat="1">
      <c r="A586" s="15"/>
      <c r="B586" s="256"/>
      <c r="C586" s="257"/>
      <c r="D586" s="235" t="s">
        <v>155</v>
      </c>
      <c r="E586" s="258" t="s">
        <v>19</v>
      </c>
      <c r="F586" s="259" t="s">
        <v>185</v>
      </c>
      <c r="G586" s="257"/>
      <c r="H586" s="258" t="s">
        <v>19</v>
      </c>
      <c r="I586" s="260"/>
      <c r="J586" s="257"/>
      <c r="K586" s="257"/>
      <c r="L586" s="261"/>
      <c r="M586" s="262"/>
      <c r="N586" s="263"/>
      <c r="O586" s="263"/>
      <c r="P586" s="263"/>
      <c r="Q586" s="263"/>
      <c r="R586" s="263"/>
      <c r="S586" s="263"/>
      <c r="T586" s="264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T586" s="265" t="s">
        <v>155</v>
      </c>
      <c r="AU586" s="265" t="s">
        <v>142</v>
      </c>
      <c r="AV586" s="15" t="s">
        <v>83</v>
      </c>
      <c r="AW586" s="15" t="s">
        <v>35</v>
      </c>
      <c r="AX586" s="15" t="s">
        <v>75</v>
      </c>
      <c r="AY586" s="265" t="s">
        <v>141</v>
      </c>
    </row>
    <row r="587" s="13" customFormat="1">
      <c r="A587" s="13"/>
      <c r="B587" s="233"/>
      <c r="C587" s="234"/>
      <c r="D587" s="235" t="s">
        <v>155</v>
      </c>
      <c r="E587" s="236" t="s">
        <v>19</v>
      </c>
      <c r="F587" s="237" t="s">
        <v>1004</v>
      </c>
      <c r="G587" s="234"/>
      <c r="H587" s="238">
        <v>0.10299999999999999</v>
      </c>
      <c r="I587" s="239"/>
      <c r="J587" s="234"/>
      <c r="K587" s="234"/>
      <c r="L587" s="240"/>
      <c r="M587" s="241"/>
      <c r="N587" s="242"/>
      <c r="O587" s="242"/>
      <c r="P587" s="242"/>
      <c r="Q587" s="242"/>
      <c r="R587" s="242"/>
      <c r="S587" s="242"/>
      <c r="T587" s="24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4" t="s">
        <v>155</v>
      </c>
      <c r="AU587" s="244" t="s">
        <v>142</v>
      </c>
      <c r="AV587" s="13" t="s">
        <v>94</v>
      </c>
      <c r="AW587" s="13" t="s">
        <v>35</v>
      </c>
      <c r="AX587" s="13" t="s">
        <v>75</v>
      </c>
      <c r="AY587" s="244" t="s">
        <v>141</v>
      </c>
    </row>
    <row r="588" s="15" customFormat="1">
      <c r="A588" s="15"/>
      <c r="B588" s="256"/>
      <c r="C588" s="257"/>
      <c r="D588" s="235" t="s">
        <v>155</v>
      </c>
      <c r="E588" s="258" t="s">
        <v>19</v>
      </c>
      <c r="F588" s="259" t="s">
        <v>192</v>
      </c>
      <c r="G588" s="257"/>
      <c r="H588" s="258" t="s">
        <v>19</v>
      </c>
      <c r="I588" s="260"/>
      <c r="J588" s="257"/>
      <c r="K588" s="257"/>
      <c r="L588" s="261"/>
      <c r="M588" s="262"/>
      <c r="N588" s="263"/>
      <c r="O588" s="263"/>
      <c r="P588" s="263"/>
      <c r="Q588" s="263"/>
      <c r="R588" s="263"/>
      <c r="S588" s="263"/>
      <c r="T588" s="264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5" t="s">
        <v>155</v>
      </c>
      <c r="AU588" s="265" t="s">
        <v>142</v>
      </c>
      <c r="AV588" s="15" t="s">
        <v>83</v>
      </c>
      <c r="AW588" s="15" t="s">
        <v>35</v>
      </c>
      <c r="AX588" s="15" t="s">
        <v>75</v>
      </c>
      <c r="AY588" s="265" t="s">
        <v>141</v>
      </c>
    </row>
    <row r="589" s="13" customFormat="1">
      <c r="A589" s="13"/>
      <c r="B589" s="233"/>
      <c r="C589" s="234"/>
      <c r="D589" s="235" t="s">
        <v>155</v>
      </c>
      <c r="E589" s="236" t="s">
        <v>19</v>
      </c>
      <c r="F589" s="237" t="s">
        <v>1005</v>
      </c>
      <c r="G589" s="234"/>
      <c r="H589" s="238">
        <v>0.91600000000000004</v>
      </c>
      <c r="I589" s="239"/>
      <c r="J589" s="234"/>
      <c r="K589" s="234"/>
      <c r="L589" s="240"/>
      <c r="M589" s="241"/>
      <c r="N589" s="242"/>
      <c r="O589" s="242"/>
      <c r="P589" s="242"/>
      <c r="Q589" s="242"/>
      <c r="R589" s="242"/>
      <c r="S589" s="242"/>
      <c r="T589" s="24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44" t="s">
        <v>155</v>
      </c>
      <c r="AU589" s="244" t="s">
        <v>142</v>
      </c>
      <c r="AV589" s="13" t="s">
        <v>94</v>
      </c>
      <c r="AW589" s="13" t="s">
        <v>35</v>
      </c>
      <c r="AX589" s="13" t="s">
        <v>75</v>
      </c>
      <c r="AY589" s="244" t="s">
        <v>141</v>
      </c>
    </row>
    <row r="590" s="16" customFormat="1">
      <c r="A590" s="16"/>
      <c r="B590" s="266"/>
      <c r="C590" s="267"/>
      <c r="D590" s="235" t="s">
        <v>155</v>
      </c>
      <c r="E590" s="268" t="s">
        <v>19</v>
      </c>
      <c r="F590" s="269" t="s">
        <v>190</v>
      </c>
      <c r="G590" s="267"/>
      <c r="H590" s="270">
        <v>1.1220000000000001</v>
      </c>
      <c r="I590" s="271"/>
      <c r="J590" s="267"/>
      <c r="K590" s="267"/>
      <c r="L590" s="272"/>
      <c r="M590" s="273"/>
      <c r="N590" s="274"/>
      <c r="O590" s="274"/>
      <c r="P590" s="274"/>
      <c r="Q590" s="274"/>
      <c r="R590" s="274"/>
      <c r="S590" s="274"/>
      <c r="T590" s="275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T590" s="276" t="s">
        <v>155</v>
      </c>
      <c r="AU590" s="276" t="s">
        <v>142</v>
      </c>
      <c r="AV590" s="16" t="s">
        <v>142</v>
      </c>
      <c r="AW590" s="16" t="s">
        <v>35</v>
      </c>
      <c r="AX590" s="16" t="s">
        <v>75</v>
      </c>
      <c r="AY590" s="276" t="s">
        <v>141</v>
      </c>
    </row>
    <row r="591" s="15" customFormat="1">
      <c r="A591" s="15"/>
      <c r="B591" s="256"/>
      <c r="C591" s="257"/>
      <c r="D591" s="235" t="s">
        <v>155</v>
      </c>
      <c r="E591" s="258" t="s">
        <v>19</v>
      </c>
      <c r="F591" s="259" t="s">
        <v>194</v>
      </c>
      <c r="G591" s="257"/>
      <c r="H591" s="258" t="s">
        <v>19</v>
      </c>
      <c r="I591" s="260"/>
      <c r="J591" s="257"/>
      <c r="K591" s="257"/>
      <c r="L591" s="261"/>
      <c r="M591" s="262"/>
      <c r="N591" s="263"/>
      <c r="O591" s="263"/>
      <c r="P591" s="263"/>
      <c r="Q591" s="263"/>
      <c r="R591" s="263"/>
      <c r="S591" s="263"/>
      <c r="T591" s="264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T591" s="265" t="s">
        <v>155</v>
      </c>
      <c r="AU591" s="265" t="s">
        <v>142</v>
      </c>
      <c r="AV591" s="15" t="s">
        <v>83</v>
      </c>
      <c r="AW591" s="15" t="s">
        <v>35</v>
      </c>
      <c r="AX591" s="15" t="s">
        <v>75</v>
      </c>
      <c r="AY591" s="265" t="s">
        <v>141</v>
      </c>
    </row>
    <row r="592" s="15" customFormat="1">
      <c r="A592" s="15"/>
      <c r="B592" s="256"/>
      <c r="C592" s="257"/>
      <c r="D592" s="235" t="s">
        <v>155</v>
      </c>
      <c r="E592" s="258" t="s">
        <v>19</v>
      </c>
      <c r="F592" s="259" t="s">
        <v>1003</v>
      </c>
      <c r="G592" s="257"/>
      <c r="H592" s="258" t="s">
        <v>19</v>
      </c>
      <c r="I592" s="260"/>
      <c r="J592" s="257"/>
      <c r="K592" s="257"/>
      <c r="L592" s="261"/>
      <c r="M592" s="262"/>
      <c r="N592" s="263"/>
      <c r="O592" s="263"/>
      <c r="P592" s="263"/>
      <c r="Q592" s="263"/>
      <c r="R592" s="263"/>
      <c r="S592" s="263"/>
      <c r="T592" s="264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T592" s="265" t="s">
        <v>155</v>
      </c>
      <c r="AU592" s="265" t="s">
        <v>142</v>
      </c>
      <c r="AV592" s="15" t="s">
        <v>83</v>
      </c>
      <c r="AW592" s="15" t="s">
        <v>35</v>
      </c>
      <c r="AX592" s="15" t="s">
        <v>75</v>
      </c>
      <c r="AY592" s="265" t="s">
        <v>141</v>
      </c>
    </row>
    <row r="593" s="15" customFormat="1">
      <c r="A593" s="15"/>
      <c r="B593" s="256"/>
      <c r="C593" s="257"/>
      <c r="D593" s="235" t="s">
        <v>155</v>
      </c>
      <c r="E593" s="258" t="s">
        <v>19</v>
      </c>
      <c r="F593" s="259" t="s">
        <v>195</v>
      </c>
      <c r="G593" s="257"/>
      <c r="H593" s="258" t="s">
        <v>19</v>
      </c>
      <c r="I593" s="260"/>
      <c r="J593" s="257"/>
      <c r="K593" s="257"/>
      <c r="L593" s="261"/>
      <c r="M593" s="262"/>
      <c r="N593" s="263"/>
      <c r="O593" s="263"/>
      <c r="P593" s="263"/>
      <c r="Q593" s="263"/>
      <c r="R593" s="263"/>
      <c r="S593" s="263"/>
      <c r="T593" s="264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65" t="s">
        <v>155</v>
      </c>
      <c r="AU593" s="265" t="s">
        <v>142</v>
      </c>
      <c r="AV593" s="15" t="s">
        <v>83</v>
      </c>
      <c r="AW593" s="15" t="s">
        <v>35</v>
      </c>
      <c r="AX593" s="15" t="s">
        <v>75</v>
      </c>
      <c r="AY593" s="265" t="s">
        <v>141</v>
      </c>
    </row>
    <row r="594" s="13" customFormat="1">
      <c r="A594" s="13"/>
      <c r="B594" s="233"/>
      <c r="C594" s="234"/>
      <c r="D594" s="235" t="s">
        <v>155</v>
      </c>
      <c r="E594" s="236" t="s">
        <v>19</v>
      </c>
      <c r="F594" s="237" t="s">
        <v>1006</v>
      </c>
      <c r="G594" s="234"/>
      <c r="H594" s="238">
        <v>2.734</v>
      </c>
      <c r="I594" s="239"/>
      <c r="J594" s="234"/>
      <c r="K594" s="234"/>
      <c r="L594" s="240"/>
      <c r="M594" s="241"/>
      <c r="N594" s="242"/>
      <c r="O594" s="242"/>
      <c r="P594" s="242"/>
      <c r="Q594" s="242"/>
      <c r="R594" s="242"/>
      <c r="S594" s="242"/>
      <c r="T594" s="24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4" t="s">
        <v>155</v>
      </c>
      <c r="AU594" s="244" t="s">
        <v>142</v>
      </c>
      <c r="AV594" s="13" t="s">
        <v>94</v>
      </c>
      <c r="AW594" s="13" t="s">
        <v>35</v>
      </c>
      <c r="AX594" s="13" t="s">
        <v>75</v>
      </c>
      <c r="AY594" s="244" t="s">
        <v>141</v>
      </c>
    </row>
    <row r="595" s="15" customFormat="1">
      <c r="A595" s="15"/>
      <c r="B595" s="256"/>
      <c r="C595" s="257"/>
      <c r="D595" s="235" t="s">
        <v>155</v>
      </c>
      <c r="E595" s="258" t="s">
        <v>19</v>
      </c>
      <c r="F595" s="259" t="s">
        <v>197</v>
      </c>
      <c r="G595" s="257"/>
      <c r="H595" s="258" t="s">
        <v>19</v>
      </c>
      <c r="I595" s="260"/>
      <c r="J595" s="257"/>
      <c r="K595" s="257"/>
      <c r="L595" s="261"/>
      <c r="M595" s="262"/>
      <c r="N595" s="263"/>
      <c r="O595" s="263"/>
      <c r="P595" s="263"/>
      <c r="Q595" s="263"/>
      <c r="R595" s="263"/>
      <c r="S595" s="263"/>
      <c r="T595" s="264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65" t="s">
        <v>155</v>
      </c>
      <c r="AU595" s="265" t="s">
        <v>142</v>
      </c>
      <c r="AV595" s="15" t="s">
        <v>83</v>
      </c>
      <c r="AW595" s="15" t="s">
        <v>35</v>
      </c>
      <c r="AX595" s="15" t="s">
        <v>75</v>
      </c>
      <c r="AY595" s="265" t="s">
        <v>141</v>
      </c>
    </row>
    <row r="596" s="13" customFormat="1">
      <c r="A596" s="13"/>
      <c r="B596" s="233"/>
      <c r="C596" s="234"/>
      <c r="D596" s="235" t="s">
        <v>155</v>
      </c>
      <c r="E596" s="236" t="s">
        <v>19</v>
      </c>
      <c r="F596" s="237" t="s">
        <v>1007</v>
      </c>
      <c r="G596" s="234"/>
      <c r="H596" s="238">
        <v>0.72099999999999997</v>
      </c>
      <c r="I596" s="239"/>
      <c r="J596" s="234"/>
      <c r="K596" s="234"/>
      <c r="L596" s="240"/>
      <c r="M596" s="241"/>
      <c r="N596" s="242"/>
      <c r="O596" s="242"/>
      <c r="P596" s="242"/>
      <c r="Q596" s="242"/>
      <c r="R596" s="242"/>
      <c r="S596" s="242"/>
      <c r="T596" s="24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4" t="s">
        <v>155</v>
      </c>
      <c r="AU596" s="244" t="s">
        <v>142</v>
      </c>
      <c r="AV596" s="13" t="s">
        <v>94</v>
      </c>
      <c r="AW596" s="13" t="s">
        <v>35</v>
      </c>
      <c r="AX596" s="13" t="s">
        <v>75</v>
      </c>
      <c r="AY596" s="244" t="s">
        <v>141</v>
      </c>
    </row>
    <row r="597" s="15" customFormat="1">
      <c r="A597" s="15"/>
      <c r="B597" s="256"/>
      <c r="C597" s="257"/>
      <c r="D597" s="235" t="s">
        <v>155</v>
      </c>
      <c r="E597" s="258" t="s">
        <v>19</v>
      </c>
      <c r="F597" s="259" t="s">
        <v>199</v>
      </c>
      <c r="G597" s="257"/>
      <c r="H597" s="258" t="s">
        <v>19</v>
      </c>
      <c r="I597" s="260"/>
      <c r="J597" s="257"/>
      <c r="K597" s="257"/>
      <c r="L597" s="261"/>
      <c r="M597" s="262"/>
      <c r="N597" s="263"/>
      <c r="O597" s="263"/>
      <c r="P597" s="263"/>
      <c r="Q597" s="263"/>
      <c r="R597" s="263"/>
      <c r="S597" s="263"/>
      <c r="T597" s="264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65" t="s">
        <v>155</v>
      </c>
      <c r="AU597" s="265" t="s">
        <v>142</v>
      </c>
      <c r="AV597" s="15" t="s">
        <v>83</v>
      </c>
      <c r="AW597" s="15" t="s">
        <v>35</v>
      </c>
      <c r="AX597" s="15" t="s">
        <v>75</v>
      </c>
      <c r="AY597" s="265" t="s">
        <v>141</v>
      </c>
    </row>
    <row r="598" s="13" customFormat="1">
      <c r="A598" s="13"/>
      <c r="B598" s="233"/>
      <c r="C598" s="234"/>
      <c r="D598" s="235" t="s">
        <v>155</v>
      </c>
      <c r="E598" s="236" t="s">
        <v>19</v>
      </c>
      <c r="F598" s="237" t="s">
        <v>1008</v>
      </c>
      <c r="G598" s="234"/>
      <c r="H598" s="238">
        <v>0.47499999999999998</v>
      </c>
      <c r="I598" s="239"/>
      <c r="J598" s="234"/>
      <c r="K598" s="234"/>
      <c r="L598" s="240"/>
      <c r="M598" s="241"/>
      <c r="N598" s="242"/>
      <c r="O598" s="242"/>
      <c r="P598" s="242"/>
      <c r="Q598" s="242"/>
      <c r="R598" s="242"/>
      <c r="S598" s="242"/>
      <c r="T598" s="24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4" t="s">
        <v>155</v>
      </c>
      <c r="AU598" s="244" t="s">
        <v>142</v>
      </c>
      <c r="AV598" s="13" t="s">
        <v>94</v>
      </c>
      <c r="AW598" s="13" t="s">
        <v>35</v>
      </c>
      <c r="AX598" s="13" t="s">
        <v>75</v>
      </c>
      <c r="AY598" s="244" t="s">
        <v>141</v>
      </c>
    </row>
    <row r="599" s="15" customFormat="1">
      <c r="A599" s="15"/>
      <c r="B599" s="256"/>
      <c r="C599" s="257"/>
      <c r="D599" s="235" t="s">
        <v>155</v>
      </c>
      <c r="E599" s="258" t="s">
        <v>19</v>
      </c>
      <c r="F599" s="259" t="s">
        <v>869</v>
      </c>
      <c r="G599" s="257"/>
      <c r="H599" s="258" t="s">
        <v>19</v>
      </c>
      <c r="I599" s="260"/>
      <c r="J599" s="257"/>
      <c r="K599" s="257"/>
      <c r="L599" s="261"/>
      <c r="M599" s="262"/>
      <c r="N599" s="263"/>
      <c r="O599" s="263"/>
      <c r="P599" s="263"/>
      <c r="Q599" s="263"/>
      <c r="R599" s="263"/>
      <c r="S599" s="263"/>
      <c r="T599" s="264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5" t="s">
        <v>155</v>
      </c>
      <c r="AU599" s="265" t="s">
        <v>142</v>
      </c>
      <c r="AV599" s="15" t="s">
        <v>83</v>
      </c>
      <c r="AW599" s="15" t="s">
        <v>35</v>
      </c>
      <c r="AX599" s="15" t="s">
        <v>75</v>
      </c>
      <c r="AY599" s="265" t="s">
        <v>141</v>
      </c>
    </row>
    <row r="600" s="13" customFormat="1">
      <c r="A600" s="13"/>
      <c r="B600" s="233"/>
      <c r="C600" s="234"/>
      <c r="D600" s="235" t="s">
        <v>155</v>
      </c>
      <c r="E600" s="236" t="s">
        <v>19</v>
      </c>
      <c r="F600" s="237" t="s">
        <v>1009</v>
      </c>
      <c r="G600" s="234"/>
      <c r="H600" s="238">
        <v>0.075999999999999998</v>
      </c>
      <c r="I600" s="239"/>
      <c r="J600" s="234"/>
      <c r="K600" s="234"/>
      <c r="L600" s="240"/>
      <c r="M600" s="241"/>
      <c r="N600" s="242"/>
      <c r="O600" s="242"/>
      <c r="P600" s="242"/>
      <c r="Q600" s="242"/>
      <c r="R600" s="242"/>
      <c r="S600" s="242"/>
      <c r="T600" s="24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4" t="s">
        <v>155</v>
      </c>
      <c r="AU600" s="244" t="s">
        <v>142</v>
      </c>
      <c r="AV600" s="13" t="s">
        <v>94</v>
      </c>
      <c r="AW600" s="13" t="s">
        <v>35</v>
      </c>
      <c r="AX600" s="13" t="s">
        <v>75</v>
      </c>
      <c r="AY600" s="244" t="s">
        <v>141</v>
      </c>
    </row>
    <row r="601" s="15" customFormat="1">
      <c r="A601" s="15"/>
      <c r="B601" s="256"/>
      <c r="C601" s="257"/>
      <c r="D601" s="235" t="s">
        <v>155</v>
      </c>
      <c r="E601" s="258" t="s">
        <v>19</v>
      </c>
      <c r="F601" s="259" t="s">
        <v>872</v>
      </c>
      <c r="G601" s="257"/>
      <c r="H601" s="258" t="s">
        <v>19</v>
      </c>
      <c r="I601" s="260"/>
      <c r="J601" s="257"/>
      <c r="K601" s="257"/>
      <c r="L601" s="261"/>
      <c r="M601" s="262"/>
      <c r="N601" s="263"/>
      <c r="O601" s="263"/>
      <c r="P601" s="263"/>
      <c r="Q601" s="263"/>
      <c r="R601" s="263"/>
      <c r="S601" s="263"/>
      <c r="T601" s="264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65" t="s">
        <v>155</v>
      </c>
      <c r="AU601" s="265" t="s">
        <v>142</v>
      </c>
      <c r="AV601" s="15" t="s">
        <v>83</v>
      </c>
      <c r="AW601" s="15" t="s">
        <v>35</v>
      </c>
      <c r="AX601" s="15" t="s">
        <v>75</v>
      </c>
      <c r="AY601" s="265" t="s">
        <v>141</v>
      </c>
    </row>
    <row r="602" s="13" customFormat="1">
      <c r="A602" s="13"/>
      <c r="B602" s="233"/>
      <c r="C602" s="234"/>
      <c r="D602" s="235" t="s">
        <v>155</v>
      </c>
      <c r="E602" s="236" t="s">
        <v>19</v>
      </c>
      <c r="F602" s="237" t="s">
        <v>1009</v>
      </c>
      <c r="G602" s="234"/>
      <c r="H602" s="238">
        <v>0.075999999999999998</v>
      </c>
      <c r="I602" s="239"/>
      <c r="J602" s="234"/>
      <c r="K602" s="234"/>
      <c r="L602" s="240"/>
      <c r="M602" s="241"/>
      <c r="N602" s="242"/>
      <c r="O602" s="242"/>
      <c r="P602" s="242"/>
      <c r="Q602" s="242"/>
      <c r="R602" s="242"/>
      <c r="S602" s="242"/>
      <c r="T602" s="24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4" t="s">
        <v>155</v>
      </c>
      <c r="AU602" s="244" t="s">
        <v>142</v>
      </c>
      <c r="AV602" s="13" t="s">
        <v>94</v>
      </c>
      <c r="AW602" s="13" t="s">
        <v>35</v>
      </c>
      <c r="AX602" s="13" t="s">
        <v>75</v>
      </c>
      <c r="AY602" s="244" t="s">
        <v>141</v>
      </c>
    </row>
    <row r="603" s="15" customFormat="1">
      <c r="A603" s="15"/>
      <c r="B603" s="256"/>
      <c r="C603" s="257"/>
      <c r="D603" s="235" t="s">
        <v>155</v>
      </c>
      <c r="E603" s="258" t="s">
        <v>19</v>
      </c>
      <c r="F603" s="259" t="s">
        <v>873</v>
      </c>
      <c r="G603" s="257"/>
      <c r="H603" s="258" t="s">
        <v>19</v>
      </c>
      <c r="I603" s="260"/>
      <c r="J603" s="257"/>
      <c r="K603" s="257"/>
      <c r="L603" s="261"/>
      <c r="M603" s="262"/>
      <c r="N603" s="263"/>
      <c r="O603" s="263"/>
      <c r="P603" s="263"/>
      <c r="Q603" s="263"/>
      <c r="R603" s="263"/>
      <c r="S603" s="263"/>
      <c r="T603" s="264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5" t="s">
        <v>155</v>
      </c>
      <c r="AU603" s="265" t="s">
        <v>142</v>
      </c>
      <c r="AV603" s="15" t="s">
        <v>83</v>
      </c>
      <c r="AW603" s="15" t="s">
        <v>35</v>
      </c>
      <c r="AX603" s="15" t="s">
        <v>75</v>
      </c>
      <c r="AY603" s="265" t="s">
        <v>141</v>
      </c>
    </row>
    <row r="604" s="13" customFormat="1">
      <c r="A604" s="13"/>
      <c r="B604" s="233"/>
      <c r="C604" s="234"/>
      <c r="D604" s="235" t="s">
        <v>155</v>
      </c>
      <c r="E604" s="236" t="s">
        <v>19</v>
      </c>
      <c r="F604" s="237" t="s">
        <v>1010</v>
      </c>
      <c r="G604" s="234"/>
      <c r="H604" s="238">
        <v>0.14099999999999999</v>
      </c>
      <c r="I604" s="239"/>
      <c r="J604" s="234"/>
      <c r="K604" s="234"/>
      <c r="L604" s="240"/>
      <c r="M604" s="241"/>
      <c r="N604" s="242"/>
      <c r="O604" s="242"/>
      <c r="P604" s="242"/>
      <c r="Q604" s="242"/>
      <c r="R604" s="242"/>
      <c r="S604" s="242"/>
      <c r="T604" s="24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4" t="s">
        <v>155</v>
      </c>
      <c r="AU604" s="244" t="s">
        <v>142</v>
      </c>
      <c r="AV604" s="13" t="s">
        <v>94</v>
      </c>
      <c r="AW604" s="13" t="s">
        <v>35</v>
      </c>
      <c r="AX604" s="13" t="s">
        <v>75</v>
      </c>
      <c r="AY604" s="244" t="s">
        <v>141</v>
      </c>
    </row>
    <row r="605" s="15" customFormat="1">
      <c r="A605" s="15"/>
      <c r="B605" s="256"/>
      <c r="C605" s="257"/>
      <c r="D605" s="235" t="s">
        <v>155</v>
      </c>
      <c r="E605" s="258" t="s">
        <v>19</v>
      </c>
      <c r="F605" s="259" t="s">
        <v>876</v>
      </c>
      <c r="G605" s="257"/>
      <c r="H605" s="258" t="s">
        <v>19</v>
      </c>
      <c r="I605" s="260"/>
      <c r="J605" s="257"/>
      <c r="K605" s="257"/>
      <c r="L605" s="261"/>
      <c r="M605" s="262"/>
      <c r="N605" s="263"/>
      <c r="O605" s="263"/>
      <c r="P605" s="263"/>
      <c r="Q605" s="263"/>
      <c r="R605" s="263"/>
      <c r="S605" s="263"/>
      <c r="T605" s="264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65" t="s">
        <v>155</v>
      </c>
      <c r="AU605" s="265" t="s">
        <v>142</v>
      </c>
      <c r="AV605" s="15" t="s">
        <v>83</v>
      </c>
      <c r="AW605" s="15" t="s">
        <v>35</v>
      </c>
      <c r="AX605" s="15" t="s">
        <v>75</v>
      </c>
      <c r="AY605" s="265" t="s">
        <v>141</v>
      </c>
    </row>
    <row r="606" s="13" customFormat="1">
      <c r="A606" s="13"/>
      <c r="B606" s="233"/>
      <c r="C606" s="234"/>
      <c r="D606" s="235" t="s">
        <v>155</v>
      </c>
      <c r="E606" s="236" t="s">
        <v>19</v>
      </c>
      <c r="F606" s="237" t="s">
        <v>1011</v>
      </c>
      <c r="G606" s="234"/>
      <c r="H606" s="238">
        <v>0.094</v>
      </c>
      <c r="I606" s="239"/>
      <c r="J606" s="234"/>
      <c r="K606" s="234"/>
      <c r="L606" s="240"/>
      <c r="M606" s="241"/>
      <c r="N606" s="242"/>
      <c r="O606" s="242"/>
      <c r="P606" s="242"/>
      <c r="Q606" s="242"/>
      <c r="R606" s="242"/>
      <c r="S606" s="242"/>
      <c r="T606" s="24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4" t="s">
        <v>155</v>
      </c>
      <c r="AU606" s="244" t="s">
        <v>142</v>
      </c>
      <c r="AV606" s="13" t="s">
        <v>94</v>
      </c>
      <c r="AW606" s="13" t="s">
        <v>35</v>
      </c>
      <c r="AX606" s="13" t="s">
        <v>75</v>
      </c>
      <c r="AY606" s="244" t="s">
        <v>141</v>
      </c>
    </row>
    <row r="607" s="16" customFormat="1">
      <c r="A607" s="16"/>
      <c r="B607" s="266"/>
      <c r="C607" s="267"/>
      <c r="D607" s="235" t="s">
        <v>155</v>
      </c>
      <c r="E607" s="268" t="s">
        <v>19</v>
      </c>
      <c r="F607" s="269" t="s">
        <v>190</v>
      </c>
      <c r="G607" s="267"/>
      <c r="H607" s="270">
        <v>4.3170000000000002</v>
      </c>
      <c r="I607" s="271"/>
      <c r="J607" s="267"/>
      <c r="K607" s="267"/>
      <c r="L607" s="272"/>
      <c r="M607" s="273"/>
      <c r="N607" s="274"/>
      <c r="O607" s="274"/>
      <c r="P607" s="274"/>
      <c r="Q607" s="274"/>
      <c r="R607" s="274"/>
      <c r="S607" s="274"/>
      <c r="T607" s="275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T607" s="276" t="s">
        <v>155</v>
      </c>
      <c r="AU607" s="276" t="s">
        <v>142</v>
      </c>
      <c r="AV607" s="16" t="s">
        <v>142</v>
      </c>
      <c r="AW607" s="16" t="s">
        <v>35</v>
      </c>
      <c r="AX607" s="16" t="s">
        <v>75</v>
      </c>
      <c r="AY607" s="276" t="s">
        <v>141</v>
      </c>
    </row>
    <row r="608" s="15" customFormat="1">
      <c r="A608" s="15"/>
      <c r="B608" s="256"/>
      <c r="C608" s="257"/>
      <c r="D608" s="235" t="s">
        <v>155</v>
      </c>
      <c r="E608" s="258" t="s">
        <v>19</v>
      </c>
      <c r="F608" s="259" t="s">
        <v>201</v>
      </c>
      <c r="G608" s="257"/>
      <c r="H608" s="258" t="s">
        <v>19</v>
      </c>
      <c r="I608" s="260"/>
      <c r="J608" s="257"/>
      <c r="K608" s="257"/>
      <c r="L608" s="261"/>
      <c r="M608" s="262"/>
      <c r="N608" s="263"/>
      <c r="O608" s="263"/>
      <c r="P608" s="263"/>
      <c r="Q608" s="263"/>
      <c r="R608" s="263"/>
      <c r="S608" s="263"/>
      <c r="T608" s="264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5" t="s">
        <v>155</v>
      </c>
      <c r="AU608" s="265" t="s">
        <v>142</v>
      </c>
      <c r="AV608" s="15" t="s">
        <v>83</v>
      </c>
      <c r="AW608" s="15" t="s">
        <v>35</v>
      </c>
      <c r="AX608" s="15" t="s">
        <v>75</v>
      </c>
      <c r="AY608" s="265" t="s">
        <v>141</v>
      </c>
    </row>
    <row r="609" s="15" customFormat="1">
      <c r="A609" s="15"/>
      <c r="B609" s="256"/>
      <c r="C609" s="257"/>
      <c r="D609" s="235" t="s">
        <v>155</v>
      </c>
      <c r="E609" s="258" t="s">
        <v>19</v>
      </c>
      <c r="F609" s="259" t="s">
        <v>1003</v>
      </c>
      <c r="G609" s="257"/>
      <c r="H609" s="258" t="s">
        <v>19</v>
      </c>
      <c r="I609" s="260"/>
      <c r="J609" s="257"/>
      <c r="K609" s="257"/>
      <c r="L609" s="261"/>
      <c r="M609" s="262"/>
      <c r="N609" s="263"/>
      <c r="O609" s="263"/>
      <c r="P609" s="263"/>
      <c r="Q609" s="263"/>
      <c r="R609" s="263"/>
      <c r="S609" s="263"/>
      <c r="T609" s="264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T609" s="265" t="s">
        <v>155</v>
      </c>
      <c r="AU609" s="265" t="s">
        <v>142</v>
      </c>
      <c r="AV609" s="15" t="s">
        <v>83</v>
      </c>
      <c r="AW609" s="15" t="s">
        <v>35</v>
      </c>
      <c r="AX609" s="15" t="s">
        <v>75</v>
      </c>
      <c r="AY609" s="265" t="s">
        <v>141</v>
      </c>
    </row>
    <row r="610" s="15" customFormat="1">
      <c r="A610" s="15"/>
      <c r="B610" s="256"/>
      <c r="C610" s="257"/>
      <c r="D610" s="235" t="s">
        <v>155</v>
      </c>
      <c r="E610" s="258" t="s">
        <v>19</v>
      </c>
      <c r="F610" s="259" t="s">
        <v>942</v>
      </c>
      <c r="G610" s="257"/>
      <c r="H610" s="258" t="s">
        <v>19</v>
      </c>
      <c r="I610" s="260"/>
      <c r="J610" s="257"/>
      <c r="K610" s="257"/>
      <c r="L610" s="261"/>
      <c r="M610" s="262"/>
      <c r="N610" s="263"/>
      <c r="O610" s="263"/>
      <c r="P610" s="263"/>
      <c r="Q610" s="263"/>
      <c r="R610" s="263"/>
      <c r="S610" s="263"/>
      <c r="T610" s="264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5" t="s">
        <v>155</v>
      </c>
      <c r="AU610" s="265" t="s">
        <v>142</v>
      </c>
      <c r="AV610" s="15" t="s">
        <v>83</v>
      </c>
      <c r="AW610" s="15" t="s">
        <v>35</v>
      </c>
      <c r="AX610" s="15" t="s">
        <v>75</v>
      </c>
      <c r="AY610" s="265" t="s">
        <v>141</v>
      </c>
    </row>
    <row r="611" s="13" customFormat="1">
      <c r="A611" s="13"/>
      <c r="B611" s="233"/>
      <c r="C611" s="234"/>
      <c r="D611" s="235" t="s">
        <v>155</v>
      </c>
      <c r="E611" s="236" t="s">
        <v>19</v>
      </c>
      <c r="F611" s="237" t="s">
        <v>1012</v>
      </c>
      <c r="G611" s="234"/>
      <c r="H611" s="238">
        <v>0.36299999999999999</v>
      </c>
      <c r="I611" s="239"/>
      <c r="J611" s="234"/>
      <c r="K611" s="234"/>
      <c r="L611" s="240"/>
      <c r="M611" s="241"/>
      <c r="N611" s="242"/>
      <c r="O611" s="242"/>
      <c r="P611" s="242"/>
      <c r="Q611" s="242"/>
      <c r="R611" s="242"/>
      <c r="S611" s="242"/>
      <c r="T611" s="24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4" t="s">
        <v>155</v>
      </c>
      <c r="AU611" s="244" t="s">
        <v>142</v>
      </c>
      <c r="AV611" s="13" t="s">
        <v>94</v>
      </c>
      <c r="AW611" s="13" t="s">
        <v>35</v>
      </c>
      <c r="AX611" s="13" t="s">
        <v>75</v>
      </c>
      <c r="AY611" s="244" t="s">
        <v>141</v>
      </c>
    </row>
    <row r="612" s="15" customFormat="1">
      <c r="A612" s="15"/>
      <c r="B612" s="256"/>
      <c r="C612" s="257"/>
      <c r="D612" s="235" t="s">
        <v>155</v>
      </c>
      <c r="E612" s="258" t="s">
        <v>19</v>
      </c>
      <c r="F612" s="259" t="s">
        <v>882</v>
      </c>
      <c r="G612" s="257"/>
      <c r="H612" s="258" t="s">
        <v>19</v>
      </c>
      <c r="I612" s="260"/>
      <c r="J612" s="257"/>
      <c r="K612" s="257"/>
      <c r="L612" s="261"/>
      <c r="M612" s="262"/>
      <c r="N612" s="263"/>
      <c r="O612" s="263"/>
      <c r="P612" s="263"/>
      <c r="Q612" s="263"/>
      <c r="R612" s="263"/>
      <c r="S612" s="263"/>
      <c r="T612" s="264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65" t="s">
        <v>155</v>
      </c>
      <c r="AU612" s="265" t="s">
        <v>142</v>
      </c>
      <c r="AV612" s="15" t="s">
        <v>83</v>
      </c>
      <c r="AW612" s="15" t="s">
        <v>35</v>
      </c>
      <c r="AX612" s="15" t="s">
        <v>75</v>
      </c>
      <c r="AY612" s="265" t="s">
        <v>141</v>
      </c>
    </row>
    <row r="613" s="13" customFormat="1">
      <c r="A613" s="13"/>
      <c r="B613" s="233"/>
      <c r="C613" s="234"/>
      <c r="D613" s="235" t="s">
        <v>155</v>
      </c>
      <c r="E613" s="236" t="s">
        <v>19</v>
      </c>
      <c r="F613" s="237" t="s">
        <v>1013</v>
      </c>
      <c r="G613" s="234"/>
      <c r="H613" s="238">
        <v>0.44</v>
      </c>
      <c r="I613" s="239"/>
      <c r="J613" s="234"/>
      <c r="K613" s="234"/>
      <c r="L613" s="240"/>
      <c r="M613" s="241"/>
      <c r="N613" s="242"/>
      <c r="O613" s="242"/>
      <c r="P613" s="242"/>
      <c r="Q613" s="242"/>
      <c r="R613" s="242"/>
      <c r="S613" s="242"/>
      <c r="T613" s="24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4" t="s">
        <v>155</v>
      </c>
      <c r="AU613" s="244" t="s">
        <v>142</v>
      </c>
      <c r="AV613" s="13" t="s">
        <v>94</v>
      </c>
      <c r="AW613" s="13" t="s">
        <v>35</v>
      </c>
      <c r="AX613" s="13" t="s">
        <v>75</v>
      </c>
      <c r="AY613" s="244" t="s">
        <v>141</v>
      </c>
    </row>
    <row r="614" s="15" customFormat="1">
      <c r="A614" s="15"/>
      <c r="B614" s="256"/>
      <c r="C614" s="257"/>
      <c r="D614" s="235" t="s">
        <v>155</v>
      </c>
      <c r="E614" s="258" t="s">
        <v>19</v>
      </c>
      <c r="F614" s="259" t="s">
        <v>947</v>
      </c>
      <c r="G614" s="257"/>
      <c r="H614" s="258" t="s">
        <v>19</v>
      </c>
      <c r="I614" s="260"/>
      <c r="J614" s="257"/>
      <c r="K614" s="257"/>
      <c r="L614" s="261"/>
      <c r="M614" s="262"/>
      <c r="N614" s="263"/>
      <c r="O614" s="263"/>
      <c r="P614" s="263"/>
      <c r="Q614" s="263"/>
      <c r="R614" s="263"/>
      <c r="S614" s="263"/>
      <c r="T614" s="264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65" t="s">
        <v>155</v>
      </c>
      <c r="AU614" s="265" t="s">
        <v>142</v>
      </c>
      <c r="AV614" s="15" t="s">
        <v>83</v>
      </c>
      <c r="AW614" s="15" t="s">
        <v>35</v>
      </c>
      <c r="AX614" s="15" t="s">
        <v>75</v>
      </c>
      <c r="AY614" s="265" t="s">
        <v>141</v>
      </c>
    </row>
    <row r="615" s="13" customFormat="1">
      <c r="A615" s="13"/>
      <c r="B615" s="233"/>
      <c r="C615" s="234"/>
      <c r="D615" s="235" t="s">
        <v>155</v>
      </c>
      <c r="E615" s="236" t="s">
        <v>19</v>
      </c>
      <c r="F615" s="237" t="s">
        <v>1014</v>
      </c>
      <c r="G615" s="234"/>
      <c r="H615" s="238">
        <v>0.28199999999999997</v>
      </c>
      <c r="I615" s="239"/>
      <c r="J615" s="234"/>
      <c r="K615" s="234"/>
      <c r="L615" s="240"/>
      <c r="M615" s="241"/>
      <c r="N615" s="242"/>
      <c r="O615" s="242"/>
      <c r="P615" s="242"/>
      <c r="Q615" s="242"/>
      <c r="R615" s="242"/>
      <c r="S615" s="242"/>
      <c r="T615" s="24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4" t="s">
        <v>155</v>
      </c>
      <c r="AU615" s="244" t="s">
        <v>142</v>
      </c>
      <c r="AV615" s="13" t="s">
        <v>94</v>
      </c>
      <c r="AW615" s="13" t="s">
        <v>35</v>
      </c>
      <c r="AX615" s="13" t="s">
        <v>75</v>
      </c>
      <c r="AY615" s="244" t="s">
        <v>141</v>
      </c>
    </row>
    <row r="616" s="15" customFormat="1">
      <c r="A616" s="15"/>
      <c r="B616" s="256"/>
      <c r="C616" s="257"/>
      <c r="D616" s="235" t="s">
        <v>155</v>
      </c>
      <c r="E616" s="258" t="s">
        <v>19</v>
      </c>
      <c r="F616" s="259" t="s">
        <v>951</v>
      </c>
      <c r="G616" s="257"/>
      <c r="H616" s="258" t="s">
        <v>19</v>
      </c>
      <c r="I616" s="260"/>
      <c r="J616" s="257"/>
      <c r="K616" s="257"/>
      <c r="L616" s="261"/>
      <c r="M616" s="262"/>
      <c r="N616" s="263"/>
      <c r="O616" s="263"/>
      <c r="P616" s="263"/>
      <c r="Q616" s="263"/>
      <c r="R616" s="263"/>
      <c r="S616" s="263"/>
      <c r="T616" s="264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5" t="s">
        <v>155</v>
      </c>
      <c r="AU616" s="265" t="s">
        <v>142</v>
      </c>
      <c r="AV616" s="15" t="s">
        <v>83</v>
      </c>
      <c r="AW616" s="15" t="s">
        <v>35</v>
      </c>
      <c r="AX616" s="15" t="s">
        <v>75</v>
      </c>
      <c r="AY616" s="265" t="s">
        <v>141</v>
      </c>
    </row>
    <row r="617" s="13" customFormat="1">
      <c r="A617" s="13"/>
      <c r="B617" s="233"/>
      <c r="C617" s="234"/>
      <c r="D617" s="235" t="s">
        <v>155</v>
      </c>
      <c r="E617" s="236" t="s">
        <v>19</v>
      </c>
      <c r="F617" s="237" t="s">
        <v>1015</v>
      </c>
      <c r="G617" s="234"/>
      <c r="H617" s="238">
        <v>0.217</v>
      </c>
      <c r="I617" s="239"/>
      <c r="J617" s="234"/>
      <c r="K617" s="234"/>
      <c r="L617" s="240"/>
      <c r="M617" s="241"/>
      <c r="N617" s="242"/>
      <c r="O617" s="242"/>
      <c r="P617" s="242"/>
      <c r="Q617" s="242"/>
      <c r="R617" s="242"/>
      <c r="S617" s="242"/>
      <c r="T617" s="24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4" t="s">
        <v>155</v>
      </c>
      <c r="AU617" s="244" t="s">
        <v>142</v>
      </c>
      <c r="AV617" s="13" t="s">
        <v>94</v>
      </c>
      <c r="AW617" s="13" t="s">
        <v>35</v>
      </c>
      <c r="AX617" s="13" t="s">
        <v>75</v>
      </c>
      <c r="AY617" s="244" t="s">
        <v>141</v>
      </c>
    </row>
    <row r="618" s="16" customFormat="1">
      <c r="A618" s="16"/>
      <c r="B618" s="266"/>
      <c r="C618" s="267"/>
      <c r="D618" s="235" t="s">
        <v>155</v>
      </c>
      <c r="E618" s="268" t="s">
        <v>19</v>
      </c>
      <c r="F618" s="269" t="s">
        <v>190</v>
      </c>
      <c r="G618" s="267"/>
      <c r="H618" s="270">
        <v>1.3020000000000001</v>
      </c>
      <c r="I618" s="271"/>
      <c r="J618" s="267"/>
      <c r="K618" s="267"/>
      <c r="L618" s="272"/>
      <c r="M618" s="273"/>
      <c r="N618" s="274"/>
      <c r="O618" s="274"/>
      <c r="P618" s="274"/>
      <c r="Q618" s="274"/>
      <c r="R618" s="274"/>
      <c r="S618" s="274"/>
      <c r="T618" s="275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76" t="s">
        <v>155</v>
      </c>
      <c r="AU618" s="276" t="s">
        <v>142</v>
      </c>
      <c r="AV618" s="16" t="s">
        <v>142</v>
      </c>
      <c r="AW618" s="16" t="s">
        <v>35</v>
      </c>
      <c r="AX618" s="16" t="s">
        <v>75</v>
      </c>
      <c r="AY618" s="276" t="s">
        <v>141</v>
      </c>
    </row>
    <row r="619" s="14" customFormat="1">
      <c r="A619" s="14"/>
      <c r="B619" s="245"/>
      <c r="C619" s="246"/>
      <c r="D619" s="235" t="s">
        <v>155</v>
      </c>
      <c r="E619" s="247" t="s">
        <v>19</v>
      </c>
      <c r="F619" s="248" t="s">
        <v>157</v>
      </c>
      <c r="G619" s="246"/>
      <c r="H619" s="249">
        <v>6.7409999999999997</v>
      </c>
      <c r="I619" s="250"/>
      <c r="J619" s="246"/>
      <c r="K619" s="246"/>
      <c r="L619" s="251"/>
      <c r="M619" s="252"/>
      <c r="N619" s="253"/>
      <c r="O619" s="253"/>
      <c r="P619" s="253"/>
      <c r="Q619" s="253"/>
      <c r="R619" s="253"/>
      <c r="S619" s="253"/>
      <c r="T619" s="25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5" t="s">
        <v>155</v>
      </c>
      <c r="AU619" s="255" t="s">
        <v>142</v>
      </c>
      <c r="AV619" s="14" t="s">
        <v>151</v>
      </c>
      <c r="AW619" s="14" t="s">
        <v>35</v>
      </c>
      <c r="AX619" s="14" t="s">
        <v>75</v>
      </c>
      <c r="AY619" s="255" t="s">
        <v>141</v>
      </c>
    </row>
    <row r="620" s="15" customFormat="1">
      <c r="A620" s="15"/>
      <c r="B620" s="256"/>
      <c r="C620" s="257"/>
      <c r="D620" s="235" t="s">
        <v>155</v>
      </c>
      <c r="E620" s="258" t="s">
        <v>19</v>
      </c>
      <c r="F620" s="259" t="s">
        <v>201</v>
      </c>
      <c r="G620" s="257"/>
      <c r="H620" s="258" t="s">
        <v>19</v>
      </c>
      <c r="I620" s="260"/>
      <c r="J620" s="257"/>
      <c r="K620" s="257"/>
      <c r="L620" s="261"/>
      <c r="M620" s="262"/>
      <c r="N620" s="263"/>
      <c r="O620" s="263"/>
      <c r="P620" s="263"/>
      <c r="Q620" s="263"/>
      <c r="R620" s="263"/>
      <c r="S620" s="263"/>
      <c r="T620" s="264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T620" s="265" t="s">
        <v>155</v>
      </c>
      <c r="AU620" s="265" t="s">
        <v>142</v>
      </c>
      <c r="AV620" s="15" t="s">
        <v>83</v>
      </c>
      <c r="AW620" s="15" t="s">
        <v>35</v>
      </c>
      <c r="AX620" s="15" t="s">
        <v>75</v>
      </c>
      <c r="AY620" s="265" t="s">
        <v>141</v>
      </c>
    </row>
    <row r="621" s="15" customFormat="1">
      <c r="A621" s="15"/>
      <c r="B621" s="256"/>
      <c r="C621" s="257"/>
      <c r="D621" s="235" t="s">
        <v>155</v>
      </c>
      <c r="E621" s="258" t="s">
        <v>19</v>
      </c>
      <c r="F621" s="259" t="s">
        <v>1016</v>
      </c>
      <c r="G621" s="257"/>
      <c r="H621" s="258" t="s">
        <v>19</v>
      </c>
      <c r="I621" s="260"/>
      <c r="J621" s="257"/>
      <c r="K621" s="257"/>
      <c r="L621" s="261"/>
      <c r="M621" s="262"/>
      <c r="N621" s="263"/>
      <c r="O621" s="263"/>
      <c r="P621" s="263"/>
      <c r="Q621" s="263"/>
      <c r="R621" s="263"/>
      <c r="S621" s="263"/>
      <c r="T621" s="264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T621" s="265" t="s">
        <v>155</v>
      </c>
      <c r="AU621" s="265" t="s">
        <v>142</v>
      </c>
      <c r="AV621" s="15" t="s">
        <v>83</v>
      </c>
      <c r="AW621" s="15" t="s">
        <v>35</v>
      </c>
      <c r="AX621" s="15" t="s">
        <v>75</v>
      </c>
      <c r="AY621" s="265" t="s">
        <v>141</v>
      </c>
    </row>
    <row r="622" s="15" customFormat="1">
      <c r="A622" s="15"/>
      <c r="B622" s="256"/>
      <c r="C622" s="257"/>
      <c r="D622" s="235" t="s">
        <v>155</v>
      </c>
      <c r="E622" s="258" t="s">
        <v>19</v>
      </c>
      <c r="F622" s="259" t="s">
        <v>953</v>
      </c>
      <c r="G622" s="257"/>
      <c r="H622" s="258" t="s">
        <v>19</v>
      </c>
      <c r="I622" s="260"/>
      <c r="J622" s="257"/>
      <c r="K622" s="257"/>
      <c r="L622" s="261"/>
      <c r="M622" s="262"/>
      <c r="N622" s="263"/>
      <c r="O622" s="263"/>
      <c r="P622" s="263"/>
      <c r="Q622" s="263"/>
      <c r="R622" s="263"/>
      <c r="S622" s="263"/>
      <c r="T622" s="264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5" t="s">
        <v>155</v>
      </c>
      <c r="AU622" s="265" t="s">
        <v>142</v>
      </c>
      <c r="AV622" s="15" t="s">
        <v>83</v>
      </c>
      <c r="AW622" s="15" t="s">
        <v>35</v>
      </c>
      <c r="AX622" s="15" t="s">
        <v>75</v>
      </c>
      <c r="AY622" s="265" t="s">
        <v>141</v>
      </c>
    </row>
    <row r="623" s="13" customFormat="1">
      <c r="A623" s="13"/>
      <c r="B623" s="233"/>
      <c r="C623" s="234"/>
      <c r="D623" s="235" t="s">
        <v>155</v>
      </c>
      <c r="E623" s="236" t="s">
        <v>19</v>
      </c>
      <c r="F623" s="237" t="s">
        <v>1017</v>
      </c>
      <c r="G623" s="234"/>
      <c r="H623" s="238">
        <v>1.2010000000000001</v>
      </c>
      <c r="I623" s="239"/>
      <c r="J623" s="234"/>
      <c r="K623" s="234"/>
      <c r="L623" s="240"/>
      <c r="M623" s="241"/>
      <c r="N623" s="242"/>
      <c r="O623" s="242"/>
      <c r="P623" s="242"/>
      <c r="Q623" s="242"/>
      <c r="R623" s="242"/>
      <c r="S623" s="242"/>
      <c r="T623" s="24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4" t="s">
        <v>155</v>
      </c>
      <c r="AU623" s="244" t="s">
        <v>142</v>
      </c>
      <c r="AV623" s="13" t="s">
        <v>94</v>
      </c>
      <c r="AW623" s="13" t="s">
        <v>35</v>
      </c>
      <c r="AX623" s="13" t="s">
        <v>75</v>
      </c>
      <c r="AY623" s="244" t="s">
        <v>141</v>
      </c>
    </row>
    <row r="624" s="15" customFormat="1">
      <c r="A624" s="15"/>
      <c r="B624" s="256"/>
      <c r="C624" s="257"/>
      <c r="D624" s="235" t="s">
        <v>155</v>
      </c>
      <c r="E624" s="258" t="s">
        <v>19</v>
      </c>
      <c r="F624" s="259" t="s">
        <v>957</v>
      </c>
      <c r="G624" s="257"/>
      <c r="H624" s="258" t="s">
        <v>19</v>
      </c>
      <c r="I624" s="260"/>
      <c r="J624" s="257"/>
      <c r="K624" s="257"/>
      <c r="L624" s="261"/>
      <c r="M624" s="262"/>
      <c r="N624" s="263"/>
      <c r="O624" s="263"/>
      <c r="P624" s="263"/>
      <c r="Q624" s="263"/>
      <c r="R624" s="263"/>
      <c r="S624" s="263"/>
      <c r="T624" s="264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5" t="s">
        <v>155</v>
      </c>
      <c r="AU624" s="265" t="s">
        <v>142</v>
      </c>
      <c r="AV624" s="15" t="s">
        <v>83</v>
      </c>
      <c r="AW624" s="15" t="s">
        <v>35</v>
      </c>
      <c r="AX624" s="15" t="s">
        <v>75</v>
      </c>
      <c r="AY624" s="265" t="s">
        <v>141</v>
      </c>
    </row>
    <row r="625" s="13" customFormat="1">
      <c r="A625" s="13"/>
      <c r="B625" s="233"/>
      <c r="C625" s="234"/>
      <c r="D625" s="235" t="s">
        <v>155</v>
      </c>
      <c r="E625" s="236" t="s">
        <v>19</v>
      </c>
      <c r="F625" s="237" t="s">
        <v>1018</v>
      </c>
      <c r="G625" s="234"/>
      <c r="H625" s="238">
        <v>0.062</v>
      </c>
      <c r="I625" s="239"/>
      <c r="J625" s="234"/>
      <c r="K625" s="234"/>
      <c r="L625" s="240"/>
      <c r="M625" s="241"/>
      <c r="N625" s="242"/>
      <c r="O625" s="242"/>
      <c r="P625" s="242"/>
      <c r="Q625" s="242"/>
      <c r="R625" s="242"/>
      <c r="S625" s="242"/>
      <c r="T625" s="24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4" t="s">
        <v>155</v>
      </c>
      <c r="AU625" s="244" t="s">
        <v>142</v>
      </c>
      <c r="AV625" s="13" t="s">
        <v>94</v>
      </c>
      <c r="AW625" s="13" t="s">
        <v>35</v>
      </c>
      <c r="AX625" s="13" t="s">
        <v>75</v>
      </c>
      <c r="AY625" s="244" t="s">
        <v>141</v>
      </c>
    </row>
    <row r="626" s="15" customFormat="1">
      <c r="A626" s="15"/>
      <c r="B626" s="256"/>
      <c r="C626" s="257"/>
      <c r="D626" s="235" t="s">
        <v>155</v>
      </c>
      <c r="E626" s="258" t="s">
        <v>19</v>
      </c>
      <c r="F626" s="259" t="s">
        <v>428</v>
      </c>
      <c r="G626" s="257"/>
      <c r="H626" s="258" t="s">
        <v>19</v>
      </c>
      <c r="I626" s="260"/>
      <c r="J626" s="257"/>
      <c r="K626" s="257"/>
      <c r="L626" s="261"/>
      <c r="M626" s="262"/>
      <c r="N626" s="263"/>
      <c r="O626" s="263"/>
      <c r="P626" s="263"/>
      <c r="Q626" s="263"/>
      <c r="R626" s="263"/>
      <c r="S626" s="263"/>
      <c r="T626" s="264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5" t="s">
        <v>155</v>
      </c>
      <c r="AU626" s="265" t="s">
        <v>142</v>
      </c>
      <c r="AV626" s="15" t="s">
        <v>83</v>
      </c>
      <c r="AW626" s="15" t="s">
        <v>35</v>
      </c>
      <c r="AX626" s="15" t="s">
        <v>75</v>
      </c>
      <c r="AY626" s="265" t="s">
        <v>141</v>
      </c>
    </row>
    <row r="627" s="13" customFormat="1">
      <c r="A627" s="13"/>
      <c r="B627" s="233"/>
      <c r="C627" s="234"/>
      <c r="D627" s="235" t="s">
        <v>155</v>
      </c>
      <c r="E627" s="236" t="s">
        <v>19</v>
      </c>
      <c r="F627" s="237" t="s">
        <v>1018</v>
      </c>
      <c r="G627" s="234"/>
      <c r="H627" s="238">
        <v>0.062</v>
      </c>
      <c r="I627" s="239"/>
      <c r="J627" s="234"/>
      <c r="K627" s="234"/>
      <c r="L627" s="240"/>
      <c r="M627" s="241"/>
      <c r="N627" s="242"/>
      <c r="O627" s="242"/>
      <c r="P627" s="242"/>
      <c r="Q627" s="242"/>
      <c r="R627" s="242"/>
      <c r="S627" s="242"/>
      <c r="T627" s="24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4" t="s">
        <v>155</v>
      </c>
      <c r="AU627" s="244" t="s">
        <v>142</v>
      </c>
      <c r="AV627" s="13" t="s">
        <v>94</v>
      </c>
      <c r="AW627" s="13" t="s">
        <v>35</v>
      </c>
      <c r="AX627" s="13" t="s">
        <v>75</v>
      </c>
      <c r="AY627" s="244" t="s">
        <v>141</v>
      </c>
    </row>
    <row r="628" s="15" customFormat="1">
      <c r="A628" s="15"/>
      <c r="B628" s="256"/>
      <c r="C628" s="257"/>
      <c r="D628" s="235" t="s">
        <v>155</v>
      </c>
      <c r="E628" s="258" t="s">
        <v>19</v>
      </c>
      <c r="F628" s="259" t="s">
        <v>960</v>
      </c>
      <c r="G628" s="257"/>
      <c r="H628" s="258" t="s">
        <v>19</v>
      </c>
      <c r="I628" s="260"/>
      <c r="J628" s="257"/>
      <c r="K628" s="257"/>
      <c r="L628" s="261"/>
      <c r="M628" s="262"/>
      <c r="N628" s="263"/>
      <c r="O628" s="263"/>
      <c r="P628" s="263"/>
      <c r="Q628" s="263"/>
      <c r="R628" s="263"/>
      <c r="S628" s="263"/>
      <c r="T628" s="264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5" t="s">
        <v>155</v>
      </c>
      <c r="AU628" s="265" t="s">
        <v>142</v>
      </c>
      <c r="AV628" s="15" t="s">
        <v>83</v>
      </c>
      <c r="AW628" s="15" t="s">
        <v>35</v>
      </c>
      <c r="AX628" s="15" t="s">
        <v>75</v>
      </c>
      <c r="AY628" s="265" t="s">
        <v>141</v>
      </c>
    </row>
    <row r="629" s="13" customFormat="1">
      <c r="A629" s="13"/>
      <c r="B629" s="233"/>
      <c r="C629" s="234"/>
      <c r="D629" s="235" t="s">
        <v>155</v>
      </c>
      <c r="E629" s="236" t="s">
        <v>19</v>
      </c>
      <c r="F629" s="237" t="s">
        <v>1019</v>
      </c>
      <c r="G629" s="234"/>
      <c r="H629" s="238">
        <v>1.76</v>
      </c>
      <c r="I629" s="239"/>
      <c r="J629" s="234"/>
      <c r="K629" s="234"/>
      <c r="L629" s="240"/>
      <c r="M629" s="241"/>
      <c r="N629" s="242"/>
      <c r="O629" s="242"/>
      <c r="P629" s="242"/>
      <c r="Q629" s="242"/>
      <c r="R629" s="242"/>
      <c r="S629" s="242"/>
      <c r="T629" s="24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4" t="s">
        <v>155</v>
      </c>
      <c r="AU629" s="244" t="s">
        <v>142</v>
      </c>
      <c r="AV629" s="13" t="s">
        <v>94</v>
      </c>
      <c r="AW629" s="13" t="s">
        <v>35</v>
      </c>
      <c r="AX629" s="13" t="s">
        <v>75</v>
      </c>
      <c r="AY629" s="244" t="s">
        <v>141</v>
      </c>
    </row>
    <row r="630" s="15" customFormat="1">
      <c r="A630" s="15"/>
      <c r="B630" s="256"/>
      <c r="C630" s="257"/>
      <c r="D630" s="235" t="s">
        <v>155</v>
      </c>
      <c r="E630" s="258" t="s">
        <v>19</v>
      </c>
      <c r="F630" s="259" t="s">
        <v>963</v>
      </c>
      <c r="G630" s="257"/>
      <c r="H630" s="258" t="s">
        <v>19</v>
      </c>
      <c r="I630" s="260"/>
      <c r="J630" s="257"/>
      <c r="K630" s="257"/>
      <c r="L630" s="261"/>
      <c r="M630" s="262"/>
      <c r="N630" s="263"/>
      <c r="O630" s="263"/>
      <c r="P630" s="263"/>
      <c r="Q630" s="263"/>
      <c r="R630" s="263"/>
      <c r="S630" s="263"/>
      <c r="T630" s="264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T630" s="265" t="s">
        <v>155</v>
      </c>
      <c r="AU630" s="265" t="s">
        <v>142</v>
      </c>
      <c r="AV630" s="15" t="s">
        <v>83</v>
      </c>
      <c r="AW630" s="15" t="s">
        <v>35</v>
      </c>
      <c r="AX630" s="15" t="s">
        <v>75</v>
      </c>
      <c r="AY630" s="265" t="s">
        <v>141</v>
      </c>
    </row>
    <row r="631" s="13" customFormat="1">
      <c r="A631" s="13"/>
      <c r="B631" s="233"/>
      <c r="C631" s="234"/>
      <c r="D631" s="235" t="s">
        <v>155</v>
      </c>
      <c r="E631" s="236" t="s">
        <v>19</v>
      </c>
      <c r="F631" s="237" t="s">
        <v>1020</v>
      </c>
      <c r="G631" s="234"/>
      <c r="H631" s="238">
        <v>1.2050000000000001</v>
      </c>
      <c r="I631" s="239"/>
      <c r="J631" s="234"/>
      <c r="K631" s="234"/>
      <c r="L631" s="240"/>
      <c r="M631" s="241"/>
      <c r="N631" s="242"/>
      <c r="O631" s="242"/>
      <c r="P631" s="242"/>
      <c r="Q631" s="242"/>
      <c r="R631" s="242"/>
      <c r="S631" s="242"/>
      <c r="T631" s="24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4" t="s">
        <v>155</v>
      </c>
      <c r="AU631" s="244" t="s">
        <v>142</v>
      </c>
      <c r="AV631" s="13" t="s">
        <v>94</v>
      </c>
      <c r="AW631" s="13" t="s">
        <v>35</v>
      </c>
      <c r="AX631" s="13" t="s">
        <v>75</v>
      </c>
      <c r="AY631" s="244" t="s">
        <v>141</v>
      </c>
    </row>
    <row r="632" s="16" customFormat="1">
      <c r="A632" s="16"/>
      <c r="B632" s="266"/>
      <c r="C632" s="267"/>
      <c r="D632" s="235" t="s">
        <v>155</v>
      </c>
      <c r="E632" s="268" t="s">
        <v>19</v>
      </c>
      <c r="F632" s="269" t="s">
        <v>190</v>
      </c>
      <c r="G632" s="267"/>
      <c r="H632" s="270">
        <v>4.29</v>
      </c>
      <c r="I632" s="271"/>
      <c r="J632" s="267"/>
      <c r="K632" s="267"/>
      <c r="L632" s="272"/>
      <c r="M632" s="273"/>
      <c r="N632" s="274"/>
      <c r="O632" s="274"/>
      <c r="P632" s="274"/>
      <c r="Q632" s="274"/>
      <c r="R632" s="274"/>
      <c r="S632" s="274"/>
      <c r="T632" s="275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T632" s="276" t="s">
        <v>155</v>
      </c>
      <c r="AU632" s="276" t="s">
        <v>142</v>
      </c>
      <c r="AV632" s="16" t="s">
        <v>142</v>
      </c>
      <c r="AW632" s="16" t="s">
        <v>35</v>
      </c>
      <c r="AX632" s="16" t="s">
        <v>75</v>
      </c>
      <c r="AY632" s="276" t="s">
        <v>141</v>
      </c>
    </row>
    <row r="633" s="14" customFormat="1">
      <c r="A633" s="14"/>
      <c r="B633" s="245"/>
      <c r="C633" s="246"/>
      <c r="D633" s="235" t="s">
        <v>155</v>
      </c>
      <c r="E633" s="247" t="s">
        <v>19</v>
      </c>
      <c r="F633" s="248" t="s">
        <v>157</v>
      </c>
      <c r="G633" s="246"/>
      <c r="H633" s="249">
        <v>4.29</v>
      </c>
      <c r="I633" s="250"/>
      <c r="J633" s="246"/>
      <c r="K633" s="246"/>
      <c r="L633" s="251"/>
      <c r="M633" s="252"/>
      <c r="N633" s="253"/>
      <c r="O633" s="253"/>
      <c r="P633" s="253"/>
      <c r="Q633" s="253"/>
      <c r="R633" s="253"/>
      <c r="S633" s="253"/>
      <c r="T633" s="25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5" t="s">
        <v>155</v>
      </c>
      <c r="AU633" s="255" t="s">
        <v>142</v>
      </c>
      <c r="AV633" s="14" t="s">
        <v>151</v>
      </c>
      <c r="AW633" s="14" t="s">
        <v>35</v>
      </c>
      <c r="AX633" s="14" t="s">
        <v>75</v>
      </c>
      <c r="AY633" s="255" t="s">
        <v>141</v>
      </c>
    </row>
    <row r="634" s="13" customFormat="1">
      <c r="A634" s="13"/>
      <c r="B634" s="233"/>
      <c r="C634" s="234"/>
      <c r="D634" s="235" t="s">
        <v>155</v>
      </c>
      <c r="E634" s="236" t="s">
        <v>19</v>
      </c>
      <c r="F634" s="237" t="s">
        <v>1021</v>
      </c>
      <c r="G634" s="234"/>
      <c r="H634" s="238">
        <v>11.031000000000001</v>
      </c>
      <c r="I634" s="239"/>
      <c r="J634" s="234"/>
      <c r="K634" s="234"/>
      <c r="L634" s="240"/>
      <c r="M634" s="241"/>
      <c r="N634" s="242"/>
      <c r="O634" s="242"/>
      <c r="P634" s="242"/>
      <c r="Q634" s="242"/>
      <c r="R634" s="242"/>
      <c r="S634" s="242"/>
      <c r="T634" s="24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4" t="s">
        <v>155</v>
      </c>
      <c r="AU634" s="244" t="s">
        <v>142</v>
      </c>
      <c r="AV634" s="13" t="s">
        <v>94</v>
      </c>
      <c r="AW634" s="13" t="s">
        <v>35</v>
      </c>
      <c r="AX634" s="13" t="s">
        <v>75</v>
      </c>
      <c r="AY634" s="244" t="s">
        <v>141</v>
      </c>
    </row>
    <row r="635" s="14" customFormat="1">
      <c r="A635" s="14"/>
      <c r="B635" s="245"/>
      <c r="C635" s="246"/>
      <c r="D635" s="235" t="s">
        <v>155</v>
      </c>
      <c r="E635" s="247" t="s">
        <v>19</v>
      </c>
      <c r="F635" s="248" t="s">
        <v>157</v>
      </c>
      <c r="G635" s="246"/>
      <c r="H635" s="249">
        <v>11.031000000000001</v>
      </c>
      <c r="I635" s="250"/>
      <c r="J635" s="246"/>
      <c r="K635" s="246"/>
      <c r="L635" s="251"/>
      <c r="M635" s="252"/>
      <c r="N635" s="253"/>
      <c r="O635" s="253"/>
      <c r="P635" s="253"/>
      <c r="Q635" s="253"/>
      <c r="R635" s="253"/>
      <c r="S635" s="253"/>
      <c r="T635" s="25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5" t="s">
        <v>155</v>
      </c>
      <c r="AU635" s="255" t="s">
        <v>142</v>
      </c>
      <c r="AV635" s="14" t="s">
        <v>151</v>
      </c>
      <c r="AW635" s="14" t="s">
        <v>35</v>
      </c>
      <c r="AX635" s="14" t="s">
        <v>83</v>
      </c>
      <c r="AY635" s="255" t="s">
        <v>141</v>
      </c>
    </row>
    <row r="636" s="2" customFormat="1" ht="21.75" customHeight="1">
      <c r="A636" s="41"/>
      <c r="B636" s="42"/>
      <c r="C636" s="215" t="s">
        <v>499</v>
      </c>
      <c r="D636" s="215" t="s">
        <v>146</v>
      </c>
      <c r="E636" s="216" t="s">
        <v>1022</v>
      </c>
      <c r="F636" s="217" t="s">
        <v>1023</v>
      </c>
      <c r="G636" s="218" t="s">
        <v>149</v>
      </c>
      <c r="H636" s="219">
        <v>11.031000000000001</v>
      </c>
      <c r="I636" s="220"/>
      <c r="J636" s="221">
        <f>ROUND(I636*H636,2)</f>
        <v>0</v>
      </c>
      <c r="K636" s="217" t="s">
        <v>150</v>
      </c>
      <c r="L636" s="47"/>
      <c r="M636" s="222" t="s">
        <v>19</v>
      </c>
      <c r="N636" s="223" t="s">
        <v>47</v>
      </c>
      <c r="O636" s="87"/>
      <c r="P636" s="224">
        <f>O636*H636</f>
        <v>0</v>
      </c>
      <c r="Q636" s="224">
        <v>0</v>
      </c>
      <c r="R636" s="224">
        <f>Q636*H636</f>
        <v>0</v>
      </c>
      <c r="S636" s="224">
        <v>0</v>
      </c>
      <c r="T636" s="225">
        <f>S636*H636</f>
        <v>0</v>
      </c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R636" s="226" t="s">
        <v>151</v>
      </c>
      <c r="AT636" s="226" t="s">
        <v>146</v>
      </c>
      <c r="AU636" s="226" t="s">
        <v>142</v>
      </c>
      <c r="AY636" s="20" t="s">
        <v>141</v>
      </c>
      <c r="BE636" s="227">
        <f>IF(N636="základní",J636,0)</f>
        <v>0</v>
      </c>
      <c r="BF636" s="227">
        <f>IF(N636="snížená",J636,0)</f>
        <v>0</v>
      </c>
      <c r="BG636" s="227">
        <f>IF(N636="zákl. přenesená",J636,0)</f>
        <v>0</v>
      </c>
      <c r="BH636" s="227">
        <f>IF(N636="sníž. přenesená",J636,0)</f>
        <v>0</v>
      </c>
      <c r="BI636" s="227">
        <f>IF(N636="nulová",J636,0)</f>
        <v>0</v>
      </c>
      <c r="BJ636" s="20" t="s">
        <v>94</v>
      </c>
      <c r="BK636" s="227">
        <f>ROUND(I636*H636,2)</f>
        <v>0</v>
      </c>
      <c r="BL636" s="20" t="s">
        <v>151</v>
      </c>
      <c r="BM636" s="226" t="s">
        <v>1024</v>
      </c>
    </row>
    <row r="637" s="2" customFormat="1">
      <c r="A637" s="41"/>
      <c r="B637" s="42"/>
      <c r="C637" s="43"/>
      <c r="D637" s="228" t="s">
        <v>153</v>
      </c>
      <c r="E637" s="43"/>
      <c r="F637" s="229" t="s">
        <v>1025</v>
      </c>
      <c r="G637" s="43"/>
      <c r="H637" s="43"/>
      <c r="I637" s="230"/>
      <c r="J637" s="43"/>
      <c r="K637" s="43"/>
      <c r="L637" s="47"/>
      <c r="M637" s="231"/>
      <c r="N637" s="232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20" t="s">
        <v>153</v>
      </c>
      <c r="AU637" s="20" t="s">
        <v>142</v>
      </c>
    </row>
    <row r="638" s="2" customFormat="1" ht="24.15" customHeight="1">
      <c r="A638" s="41"/>
      <c r="B638" s="42"/>
      <c r="C638" s="215" t="s">
        <v>506</v>
      </c>
      <c r="D638" s="215" t="s">
        <v>146</v>
      </c>
      <c r="E638" s="216" t="s">
        <v>1026</v>
      </c>
      <c r="F638" s="217" t="s">
        <v>1027</v>
      </c>
      <c r="G638" s="218" t="s">
        <v>149</v>
      </c>
      <c r="H638" s="219">
        <v>11.031000000000001</v>
      </c>
      <c r="I638" s="220"/>
      <c r="J638" s="221">
        <f>ROUND(I638*H638,2)</f>
        <v>0</v>
      </c>
      <c r="K638" s="217" t="s">
        <v>150</v>
      </c>
      <c r="L638" s="47"/>
      <c r="M638" s="222" t="s">
        <v>19</v>
      </c>
      <c r="N638" s="223" t="s">
        <v>47</v>
      </c>
      <c r="O638" s="87"/>
      <c r="P638" s="224">
        <f>O638*H638</f>
        <v>0</v>
      </c>
      <c r="Q638" s="224">
        <v>0</v>
      </c>
      <c r="R638" s="224">
        <f>Q638*H638</f>
        <v>0</v>
      </c>
      <c r="S638" s="224">
        <v>0</v>
      </c>
      <c r="T638" s="225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26" t="s">
        <v>151</v>
      </c>
      <c r="AT638" s="226" t="s">
        <v>146</v>
      </c>
      <c r="AU638" s="226" t="s">
        <v>142</v>
      </c>
      <c r="AY638" s="20" t="s">
        <v>141</v>
      </c>
      <c r="BE638" s="227">
        <f>IF(N638="základní",J638,0)</f>
        <v>0</v>
      </c>
      <c r="BF638" s="227">
        <f>IF(N638="snížená",J638,0)</f>
        <v>0</v>
      </c>
      <c r="BG638" s="227">
        <f>IF(N638="zákl. přenesená",J638,0)</f>
        <v>0</v>
      </c>
      <c r="BH638" s="227">
        <f>IF(N638="sníž. přenesená",J638,0)</f>
        <v>0</v>
      </c>
      <c r="BI638" s="227">
        <f>IF(N638="nulová",J638,0)</f>
        <v>0</v>
      </c>
      <c r="BJ638" s="20" t="s">
        <v>94</v>
      </c>
      <c r="BK638" s="227">
        <f>ROUND(I638*H638,2)</f>
        <v>0</v>
      </c>
      <c r="BL638" s="20" t="s">
        <v>151</v>
      </c>
      <c r="BM638" s="226" t="s">
        <v>1028</v>
      </c>
    </row>
    <row r="639" s="2" customFormat="1">
      <c r="A639" s="41"/>
      <c r="B639" s="42"/>
      <c r="C639" s="43"/>
      <c r="D639" s="228" t="s">
        <v>153</v>
      </c>
      <c r="E639" s="43"/>
      <c r="F639" s="229" t="s">
        <v>1029</v>
      </c>
      <c r="G639" s="43"/>
      <c r="H639" s="43"/>
      <c r="I639" s="230"/>
      <c r="J639" s="43"/>
      <c r="K639" s="43"/>
      <c r="L639" s="47"/>
      <c r="M639" s="231"/>
      <c r="N639" s="232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153</v>
      </c>
      <c r="AU639" s="20" t="s">
        <v>142</v>
      </c>
    </row>
    <row r="640" s="2" customFormat="1" ht="21.75" customHeight="1">
      <c r="A640" s="41"/>
      <c r="B640" s="42"/>
      <c r="C640" s="215" t="s">
        <v>511</v>
      </c>
      <c r="D640" s="215" t="s">
        <v>146</v>
      </c>
      <c r="E640" s="216" t="s">
        <v>1030</v>
      </c>
      <c r="F640" s="217" t="s">
        <v>1031</v>
      </c>
      <c r="G640" s="218" t="s">
        <v>149</v>
      </c>
      <c r="H640" s="219">
        <v>0.93400000000000005</v>
      </c>
      <c r="I640" s="220"/>
      <c r="J640" s="221">
        <f>ROUND(I640*H640,2)</f>
        <v>0</v>
      </c>
      <c r="K640" s="217" t="s">
        <v>150</v>
      </c>
      <c r="L640" s="47"/>
      <c r="M640" s="222" t="s">
        <v>19</v>
      </c>
      <c r="N640" s="223" t="s">
        <v>47</v>
      </c>
      <c r="O640" s="87"/>
      <c r="P640" s="224">
        <f>O640*H640</f>
        <v>0</v>
      </c>
      <c r="Q640" s="224">
        <v>0</v>
      </c>
      <c r="R640" s="224">
        <f>Q640*H640</f>
        <v>0</v>
      </c>
      <c r="S640" s="224">
        <v>0</v>
      </c>
      <c r="T640" s="225">
        <f>S640*H640</f>
        <v>0</v>
      </c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R640" s="226" t="s">
        <v>151</v>
      </c>
      <c r="AT640" s="226" t="s">
        <v>146</v>
      </c>
      <c r="AU640" s="226" t="s">
        <v>142</v>
      </c>
      <c r="AY640" s="20" t="s">
        <v>141</v>
      </c>
      <c r="BE640" s="227">
        <f>IF(N640="základní",J640,0)</f>
        <v>0</v>
      </c>
      <c r="BF640" s="227">
        <f>IF(N640="snížená",J640,0)</f>
        <v>0</v>
      </c>
      <c r="BG640" s="227">
        <f>IF(N640="zákl. přenesená",J640,0)</f>
        <v>0</v>
      </c>
      <c r="BH640" s="227">
        <f>IF(N640="sníž. přenesená",J640,0)</f>
        <v>0</v>
      </c>
      <c r="BI640" s="227">
        <f>IF(N640="nulová",J640,0)</f>
        <v>0</v>
      </c>
      <c r="BJ640" s="20" t="s">
        <v>94</v>
      </c>
      <c r="BK640" s="227">
        <f>ROUND(I640*H640,2)</f>
        <v>0</v>
      </c>
      <c r="BL640" s="20" t="s">
        <v>151</v>
      </c>
      <c r="BM640" s="226" t="s">
        <v>1032</v>
      </c>
    </row>
    <row r="641" s="2" customFormat="1">
      <c r="A641" s="41"/>
      <c r="B641" s="42"/>
      <c r="C641" s="43"/>
      <c r="D641" s="228" t="s">
        <v>153</v>
      </c>
      <c r="E641" s="43"/>
      <c r="F641" s="229" t="s">
        <v>1033</v>
      </c>
      <c r="G641" s="43"/>
      <c r="H641" s="43"/>
      <c r="I641" s="230"/>
      <c r="J641" s="43"/>
      <c r="K641" s="43"/>
      <c r="L641" s="47"/>
      <c r="M641" s="231"/>
      <c r="N641" s="232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153</v>
      </c>
      <c r="AU641" s="20" t="s">
        <v>142</v>
      </c>
    </row>
    <row r="642" s="15" customFormat="1">
      <c r="A642" s="15"/>
      <c r="B642" s="256"/>
      <c r="C642" s="257"/>
      <c r="D642" s="235" t="s">
        <v>155</v>
      </c>
      <c r="E642" s="258" t="s">
        <v>19</v>
      </c>
      <c r="F642" s="259" t="s">
        <v>183</v>
      </c>
      <c r="G642" s="257"/>
      <c r="H642" s="258" t="s">
        <v>19</v>
      </c>
      <c r="I642" s="260"/>
      <c r="J642" s="257"/>
      <c r="K642" s="257"/>
      <c r="L642" s="261"/>
      <c r="M642" s="262"/>
      <c r="N642" s="263"/>
      <c r="O642" s="263"/>
      <c r="P642" s="263"/>
      <c r="Q642" s="263"/>
      <c r="R642" s="263"/>
      <c r="S642" s="263"/>
      <c r="T642" s="264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65" t="s">
        <v>155</v>
      </c>
      <c r="AU642" s="265" t="s">
        <v>142</v>
      </c>
      <c r="AV642" s="15" t="s">
        <v>83</v>
      </c>
      <c r="AW642" s="15" t="s">
        <v>35</v>
      </c>
      <c r="AX642" s="15" t="s">
        <v>75</v>
      </c>
      <c r="AY642" s="265" t="s">
        <v>141</v>
      </c>
    </row>
    <row r="643" s="13" customFormat="1">
      <c r="A643" s="13"/>
      <c r="B643" s="233"/>
      <c r="C643" s="234"/>
      <c r="D643" s="235" t="s">
        <v>155</v>
      </c>
      <c r="E643" s="236" t="s">
        <v>19</v>
      </c>
      <c r="F643" s="237" t="s">
        <v>1004</v>
      </c>
      <c r="G643" s="234"/>
      <c r="H643" s="238">
        <v>0.10299999999999999</v>
      </c>
      <c r="I643" s="239"/>
      <c r="J643" s="234"/>
      <c r="K643" s="234"/>
      <c r="L643" s="240"/>
      <c r="M643" s="241"/>
      <c r="N643" s="242"/>
      <c r="O643" s="242"/>
      <c r="P643" s="242"/>
      <c r="Q643" s="242"/>
      <c r="R643" s="242"/>
      <c r="S643" s="242"/>
      <c r="T643" s="24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4" t="s">
        <v>155</v>
      </c>
      <c r="AU643" s="244" t="s">
        <v>142</v>
      </c>
      <c r="AV643" s="13" t="s">
        <v>94</v>
      </c>
      <c r="AW643" s="13" t="s">
        <v>35</v>
      </c>
      <c r="AX643" s="13" t="s">
        <v>75</v>
      </c>
      <c r="AY643" s="244" t="s">
        <v>141</v>
      </c>
    </row>
    <row r="644" s="15" customFormat="1">
      <c r="A644" s="15"/>
      <c r="B644" s="256"/>
      <c r="C644" s="257"/>
      <c r="D644" s="235" t="s">
        <v>155</v>
      </c>
      <c r="E644" s="258" t="s">
        <v>19</v>
      </c>
      <c r="F644" s="259" t="s">
        <v>185</v>
      </c>
      <c r="G644" s="257"/>
      <c r="H644" s="258" t="s">
        <v>19</v>
      </c>
      <c r="I644" s="260"/>
      <c r="J644" s="257"/>
      <c r="K644" s="257"/>
      <c r="L644" s="261"/>
      <c r="M644" s="262"/>
      <c r="N644" s="263"/>
      <c r="O644" s="263"/>
      <c r="P644" s="263"/>
      <c r="Q644" s="263"/>
      <c r="R644" s="263"/>
      <c r="S644" s="263"/>
      <c r="T644" s="264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T644" s="265" t="s">
        <v>155</v>
      </c>
      <c r="AU644" s="265" t="s">
        <v>142</v>
      </c>
      <c r="AV644" s="15" t="s">
        <v>83</v>
      </c>
      <c r="AW644" s="15" t="s">
        <v>35</v>
      </c>
      <c r="AX644" s="15" t="s">
        <v>75</v>
      </c>
      <c r="AY644" s="265" t="s">
        <v>141</v>
      </c>
    </row>
    <row r="645" s="13" customFormat="1">
      <c r="A645" s="13"/>
      <c r="B645" s="233"/>
      <c r="C645" s="234"/>
      <c r="D645" s="235" t="s">
        <v>155</v>
      </c>
      <c r="E645" s="236" t="s">
        <v>19</v>
      </c>
      <c r="F645" s="237" t="s">
        <v>1004</v>
      </c>
      <c r="G645" s="234"/>
      <c r="H645" s="238">
        <v>0.10299999999999999</v>
      </c>
      <c r="I645" s="239"/>
      <c r="J645" s="234"/>
      <c r="K645" s="234"/>
      <c r="L645" s="240"/>
      <c r="M645" s="241"/>
      <c r="N645" s="242"/>
      <c r="O645" s="242"/>
      <c r="P645" s="242"/>
      <c r="Q645" s="242"/>
      <c r="R645" s="242"/>
      <c r="S645" s="242"/>
      <c r="T645" s="24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44" t="s">
        <v>155</v>
      </c>
      <c r="AU645" s="244" t="s">
        <v>142</v>
      </c>
      <c r="AV645" s="13" t="s">
        <v>94</v>
      </c>
      <c r="AW645" s="13" t="s">
        <v>35</v>
      </c>
      <c r="AX645" s="13" t="s">
        <v>75</v>
      </c>
      <c r="AY645" s="244" t="s">
        <v>141</v>
      </c>
    </row>
    <row r="646" s="15" customFormat="1">
      <c r="A646" s="15"/>
      <c r="B646" s="256"/>
      <c r="C646" s="257"/>
      <c r="D646" s="235" t="s">
        <v>155</v>
      </c>
      <c r="E646" s="258" t="s">
        <v>19</v>
      </c>
      <c r="F646" s="259" t="s">
        <v>869</v>
      </c>
      <c r="G646" s="257"/>
      <c r="H646" s="258" t="s">
        <v>19</v>
      </c>
      <c r="I646" s="260"/>
      <c r="J646" s="257"/>
      <c r="K646" s="257"/>
      <c r="L646" s="261"/>
      <c r="M646" s="262"/>
      <c r="N646" s="263"/>
      <c r="O646" s="263"/>
      <c r="P646" s="263"/>
      <c r="Q646" s="263"/>
      <c r="R646" s="263"/>
      <c r="S646" s="263"/>
      <c r="T646" s="264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5" t="s">
        <v>155</v>
      </c>
      <c r="AU646" s="265" t="s">
        <v>142</v>
      </c>
      <c r="AV646" s="15" t="s">
        <v>83</v>
      </c>
      <c r="AW646" s="15" t="s">
        <v>35</v>
      </c>
      <c r="AX646" s="15" t="s">
        <v>75</v>
      </c>
      <c r="AY646" s="265" t="s">
        <v>141</v>
      </c>
    </row>
    <row r="647" s="13" customFormat="1">
      <c r="A647" s="13"/>
      <c r="B647" s="233"/>
      <c r="C647" s="234"/>
      <c r="D647" s="235" t="s">
        <v>155</v>
      </c>
      <c r="E647" s="236" t="s">
        <v>19</v>
      </c>
      <c r="F647" s="237" t="s">
        <v>1009</v>
      </c>
      <c r="G647" s="234"/>
      <c r="H647" s="238">
        <v>0.075999999999999998</v>
      </c>
      <c r="I647" s="239"/>
      <c r="J647" s="234"/>
      <c r="K647" s="234"/>
      <c r="L647" s="240"/>
      <c r="M647" s="241"/>
      <c r="N647" s="242"/>
      <c r="O647" s="242"/>
      <c r="P647" s="242"/>
      <c r="Q647" s="242"/>
      <c r="R647" s="242"/>
      <c r="S647" s="242"/>
      <c r="T647" s="24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4" t="s">
        <v>155</v>
      </c>
      <c r="AU647" s="244" t="s">
        <v>142</v>
      </c>
      <c r="AV647" s="13" t="s">
        <v>94</v>
      </c>
      <c r="AW647" s="13" t="s">
        <v>35</v>
      </c>
      <c r="AX647" s="13" t="s">
        <v>75</v>
      </c>
      <c r="AY647" s="244" t="s">
        <v>141</v>
      </c>
    </row>
    <row r="648" s="15" customFormat="1">
      <c r="A648" s="15"/>
      <c r="B648" s="256"/>
      <c r="C648" s="257"/>
      <c r="D648" s="235" t="s">
        <v>155</v>
      </c>
      <c r="E648" s="258" t="s">
        <v>19</v>
      </c>
      <c r="F648" s="259" t="s">
        <v>872</v>
      </c>
      <c r="G648" s="257"/>
      <c r="H648" s="258" t="s">
        <v>19</v>
      </c>
      <c r="I648" s="260"/>
      <c r="J648" s="257"/>
      <c r="K648" s="257"/>
      <c r="L648" s="261"/>
      <c r="M648" s="262"/>
      <c r="N648" s="263"/>
      <c r="O648" s="263"/>
      <c r="P648" s="263"/>
      <c r="Q648" s="263"/>
      <c r="R648" s="263"/>
      <c r="S648" s="263"/>
      <c r="T648" s="264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T648" s="265" t="s">
        <v>155</v>
      </c>
      <c r="AU648" s="265" t="s">
        <v>142</v>
      </c>
      <c r="AV648" s="15" t="s">
        <v>83</v>
      </c>
      <c r="AW648" s="15" t="s">
        <v>35</v>
      </c>
      <c r="AX648" s="15" t="s">
        <v>75</v>
      </c>
      <c r="AY648" s="265" t="s">
        <v>141</v>
      </c>
    </row>
    <row r="649" s="13" customFormat="1">
      <c r="A649" s="13"/>
      <c r="B649" s="233"/>
      <c r="C649" s="234"/>
      <c r="D649" s="235" t="s">
        <v>155</v>
      </c>
      <c r="E649" s="236" t="s">
        <v>19</v>
      </c>
      <c r="F649" s="237" t="s">
        <v>1009</v>
      </c>
      <c r="G649" s="234"/>
      <c r="H649" s="238">
        <v>0.075999999999999998</v>
      </c>
      <c r="I649" s="239"/>
      <c r="J649" s="234"/>
      <c r="K649" s="234"/>
      <c r="L649" s="240"/>
      <c r="M649" s="241"/>
      <c r="N649" s="242"/>
      <c r="O649" s="242"/>
      <c r="P649" s="242"/>
      <c r="Q649" s="242"/>
      <c r="R649" s="242"/>
      <c r="S649" s="242"/>
      <c r="T649" s="24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4" t="s">
        <v>155</v>
      </c>
      <c r="AU649" s="244" t="s">
        <v>142</v>
      </c>
      <c r="AV649" s="13" t="s">
        <v>94</v>
      </c>
      <c r="AW649" s="13" t="s">
        <v>35</v>
      </c>
      <c r="AX649" s="13" t="s">
        <v>75</v>
      </c>
      <c r="AY649" s="244" t="s">
        <v>141</v>
      </c>
    </row>
    <row r="650" s="15" customFormat="1">
      <c r="A650" s="15"/>
      <c r="B650" s="256"/>
      <c r="C650" s="257"/>
      <c r="D650" s="235" t="s">
        <v>155</v>
      </c>
      <c r="E650" s="258" t="s">
        <v>19</v>
      </c>
      <c r="F650" s="259" t="s">
        <v>873</v>
      </c>
      <c r="G650" s="257"/>
      <c r="H650" s="258" t="s">
        <v>19</v>
      </c>
      <c r="I650" s="260"/>
      <c r="J650" s="257"/>
      <c r="K650" s="257"/>
      <c r="L650" s="261"/>
      <c r="M650" s="262"/>
      <c r="N650" s="263"/>
      <c r="O650" s="263"/>
      <c r="P650" s="263"/>
      <c r="Q650" s="263"/>
      <c r="R650" s="263"/>
      <c r="S650" s="263"/>
      <c r="T650" s="264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T650" s="265" t="s">
        <v>155</v>
      </c>
      <c r="AU650" s="265" t="s">
        <v>142</v>
      </c>
      <c r="AV650" s="15" t="s">
        <v>83</v>
      </c>
      <c r="AW650" s="15" t="s">
        <v>35</v>
      </c>
      <c r="AX650" s="15" t="s">
        <v>75</v>
      </c>
      <c r="AY650" s="265" t="s">
        <v>141</v>
      </c>
    </row>
    <row r="651" s="13" customFormat="1">
      <c r="A651" s="13"/>
      <c r="B651" s="233"/>
      <c r="C651" s="234"/>
      <c r="D651" s="235" t="s">
        <v>155</v>
      </c>
      <c r="E651" s="236" t="s">
        <v>19</v>
      </c>
      <c r="F651" s="237" t="s">
        <v>1010</v>
      </c>
      <c r="G651" s="234"/>
      <c r="H651" s="238">
        <v>0.14099999999999999</v>
      </c>
      <c r="I651" s="239"/>
      <c r="J651" s="234"/>
      <c r="K651" s="234"/>
      <c r="L651" s="240"/>
      <c r="M651" s="241"/>
      <c r="N651" s="242"/>
      <c r="O651" s="242"/>
      <c r="P651" s="242"/>
      <c r="Q651" s="242"/>
      <c r="R651" s="242"/>
      <c r="S651" s="242"/>
      <c r="T651" s="24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4" t="s">
        <v>155</v>
      </c>
      <c r="AU651" s="244" t="s">
        <v>142</v>
      </c>
      <c r="AV651" s="13" t="s">
        <v>94</v>
      </c>
      <c r="AW651" s="13" t="s">
        <v>35</v>
      </c>
      <c r="AX651" s="13" t="s">
        <v>75</v>
      </c>
      <c r="AY651" s="244" t="s">
        <v>141</v>
      </c>
    </row>
    <row r="652" s="15" customFormat="1">
      <c r="A652" s="15"/>
      <c r="B652" s="256"/>
      <c r="C652" s="257"/>
      <c r="D652" s="235" t="s">
        <v>155</v>
      </c>
      <c r="E652" s="258" t="s">
        <v>19</v>
      </c>
      <c r="F652" s="259" t="s">
        <v>876</v>
      </c>
      <c r="G652" s="257"/>
      <c r="H652" s="258" t="s">
        <v>19</v>
      </c>
      <c r="I652" s="260"/>
      <c r="J652" s="257"/>
      <c r="K652" s="257"/>
      <c r="L652" s="261"/>
      <c r="M652" s="262"/>
      <c r="N652" s="263"/>
      <c r="O652" s="263"/>
      <c r="P652" s="263"/>
      <c r="Q652" s="263"/>
      <c r="R652" s="263"/>
      <c r="S652" s="263"/>
      <c r="T652" s="264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65" t="s">
        <v>155</v>
      </c>
      <c r="AU652" s="265" t="s">
        <v>142</v>
      </c>
      <c r="AV652" s="15" t="s">
        <v>83</v>
      </c>
      <c r="AW652" s="15" t="s">
        <v>35</v>
      </c>
      <c r="AX652" s="15" t="s">
        <v>75</v>
      </c>
      <c r="AY652" s="265" t="s">
        <v>141</v>
      </c>
    </row>
    <row r="653" s="13" customFormat="1">
      <c r="A653" s="13"/>
      <c r="B653" s="233"/>
      <c r="C653" s="234"/>
      <c r="D653" s="235" t="s">
        <v>155</v>
      </c>
      <c r="E653" s="236" t="s">
        <v>19</v>
      </c>
      <c r="F653" s="237" t="s">
        <v>1011</v>
      </c>
      <c r="G653" s="234"/>
      <c r="H653" s="238">
        <v>0.094</v>
      </c>
      <c r="I653" s="239"/>
      <c r="J653" s="234"/>
      <c r="K653" s="234"/>
      <c r="L653" s="240"/>
      <c r="M653" s="241"/>
      <c r="N653" s="242"/>
      <c r="O653" s="242"/>
      <c r="P653" s="242"/>
      <c r="Q653" s="242"/>
      <c r="R653" s="242"/>
      <c r="S653" s="242"/>
      <c r="T653" s="24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4" t="s">
        <v>155</v>
      </c>
      <c r="AU653" s="244" t="s">
        <v>142</v>
      </c>
      <c r="AV653" s="13" t="s">
        <v>94</v>
      </c>
      <c r="AW653" s="13" t="s">
        <v>35</v>
      </c>
      <c r="AX653" s="13" t="s">
        <v>75</v>
      </c>
      <c r="AY653" s="244" t="s">
        <v>141</v>
      </c>
    </row>
    <row r="654" s="15" customFormat="1">
      <c r="A654" s="15"/>
      <c r="B654" s="256"/>
      <c r="C654" s="257"/>
      <c r="D654" s="235" t="s">
        <v>155</v>
      </c>
      <c r="E654" s="258" t="s">
        <v>19</v>
      </c>
      <c r="F654" s="259" t="s">
        <v>951</v>
      </c>
      <c r="G654" s="257"/>
      <c r="H654" s="258" t="s">
        <v>19</v>
      </c>
      <c r="I654" s="260"/>
      <c r="J654" s="257"/>
      <c r="K654" s="257"/>
      <c r="L654" s="261"/>
      <c r="M654" s="262"/>
      <c r="N654" s="263"/>
      <c r="O654" s="263"/>
      <c r="P654" s="263"/>
      <c r="Q654" s="263"/>
      <c r="R654" s="263"/>
      <c r="S654" s="263"/>
      <c r="T654" s="264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T654" s="265" t="s">
        <v>155</v>
      </c>
      <c r="AU654" s="265" t="s">
        <v>142</v>
      </c>
      <c r="AV654" s="15" t="s">
        <v>83</v>
      </c>
      <c r="AW654" s="15" t="s">
        <v>35</v>
      </c>
      <c r="AX654" s="15" t="s">
        <v>75</v>
      </c>
      <c r="AY654" s="265" t="s">
        <v>141</v>
      </c>
    </row>
    <row r="655" s="13" customFormat="1">
      <c r="A655" s="13"/>
      <c r="B655" s="233"/>
      <c r="C655" s="234"/>
      <c r="D655" s="235" t="s">
        <v>155</v>
      </c>
      <c r="E655" s="236" t="s">
        <v>19</v>
      </c>
      <c r="F655" s="237" t="s">
        <v>1015</v>
      </c>
      <c r="G655" s="234"/>
      <c r="H655" s="238">
        <v>0.217</v>
      </c>
      <c r="I655" s="239"/>
      <c r="J655" s="234"/>
      <c r="K655" s="234"/>
      <c r="L655" s="240"/>
      <c r="M655" s="241"/>
      <c r="N655" s="242"/>
      <c r="O655" s="242"/>
      <c r="P655" s="242"/>
      <c r="Q655" s="242"/>
      <c r="R655" s="242"/>
      <c r="S655" s="242"/>
      <c r="T655" s="24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4" t="s">
        <v>155</v>
      </c>
      <c r="AU655" s="244" t="s">
        <v>142</v>
      </c>
      <c r="AV655" s="13" t="s">
        <v>94</v>
      </c>
      <c r="AW655" s="13" t="s">
        <v>35</v>
      </c>
      <c r="AX655" s="13" t="s">
        <v>75</v>
      </c>
      <c r="AY655" s="244" t="s">
        <v>141</v>
      </c>
    </row>
    <row r="656" s="15" customFormat="1">
      <c r="A656" s="15"/>
      <c r="B656" s="256"/>
      <c r="C656" s="257"/>
      <c r="D656" s="235" t="s">
        <v>155</v>
      </c>
      <c r="E656" s="258" t="s">
        <v>19</v>
      </c>
      <c r="F656" s="259" t="s">
        <v>957</v>
      </c>
      <c r="G656" s="257"/>
      <c r="H656" s="258" t="s">
        <v>19</v>
      </c>
      <c r="I656" s="260"/>
      <c r="J656" s="257"/>
      <c r="K656" s="257"/>
      <c r="L656" s="261"/>
      <c r="M656" s="262"/>
      <c r="N656" s="263"/>
      <c r="O656" s="263"/>
      <c r="P656" s="263"/>
      <c r="Q656" s="263"/>
      <c r="R656" s="263"/>
      <c r="S656" s="263"/>
      <c r="T656" s="264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T656" s="265" t="s">
        <v>155</v>
      </c>
      <c r="AU656" s="265" t="s">
        <v>142</v>
      </c>
      <c r="AV656" s="15" t="s">
        <v>83</v>
      </c>
      <c r="AW656" s="15" t="s">
        <v>35</v>
      </c>
      <c r="AX656" s="15" t="s">
        <v>75</v>
      </c>
      <c r="AY656" s="265" t="s">
        <v>141</v>
      </c>
    </row>
    <row r="657" s="13" customFormat="1">
      <c r="A657" s="13"/>
      <c r="B657" s="233"/>
      <c r="C657" s="234"/>
      <c r="D657" s="235" t="s">
        <v>155</v>
      </c>
      <c r="E657" s="236" t="s">
        <v>19</v>
      </c>
      <c r="F657" s="237" t="s">
        <v>1018</v>
      </c>
      <c r="G657" s="234"/>
      <c r="H657" s="238">
        <v>0.062</v>
      </c>
      <c r="I657" s="239"/>
      <c r="J657" s="234"/>
      <c r="K657" s="234"/>
      <c r="L657" s="240"/>
      <c r="M657" s="241"/>
      <c r="N657" s="242"/>
      <c r="O657" s="242"/>
      <c r="P657" s="242"/>
      <c r="Q657" s="242"/>
      <c r="R657" s="242"/>
      <c r="S657" s="242"/>
      <c r="T657" s="24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4" t="s">
        <v>155</v>
      </c>
      <c r="AU657" s="244" t="s">
        <v>142</v>
      </c>
      <c r="AV657" s="13" t="s">
        <v>94</v>
      </c>
      <c r="AW657" s="13" t="s">
        <v>35</v>
      </c>
      <c r="AX657" s="13" t="s">
        <v>75</v>
      </c>
      <c r="AY657" s="244" t="s">
        <v>141</v>
      </c>
    </row>
    <row r="658" s="15" customFormat="1">
      <c r="A658" s="15"/>
      <c r="B658" s="256"/>
      <c r="C658" s="257"/>
      <c r="D658" s="235" t="s">
        <v>155</v>
      </c>
      <c r="E658" s="258" t="s">
        <v>19</v>
      </c>
      <c r="F658" s="259" t="s">
        <v>428</v>
      </c>
      <c r="G658" s="257"/>
      <c r="H658" s="258" t="s">
        <v>19</v>
      </c>
      <c r="I658" s="260"/>
      <c r="J658" s="257"/>
      <c r="K658" s="257"/>
      <c r="L658" s="261"/>
      <c r="M658" s="262"/>
      <c r="N658" s="263"/>
      <c r="O658" s="263"/>
      <c r="P658" s="263"/>
      <c r="Q658" s="263"/>
      <c r="R658" s="263"/>
      <c r="S658" s="263"/>
      <c r="T658" s="264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5" t="s">
        <v>155</v>
      </c>
      <c r="AU658" s="265" t="s">
        <v>142</v>
      </c>
      <c r="AV658" s="15" t="s">
        <v>83</v>
      </c>
      <c r="AW658" s="15" t="s">
        <v>35</v>
      </c>
      <c r="AX658" s="15" t="s">
        <v>75</v>
      </c>
      <c r="AY658" s="265" t="s">
        <v>141</v>
      </c>
    </row>
    <row r="659" s="13" customFormat="1">
      <c r="A659" s="13"/>
      <c r="B659" s="233"/>
      <c r="C659" s="234"/>
      <c r="D659" s="235" t="s">
        <v>155</v>
      </c>
      <c r="E659" s="236" t="s">
        <v>19</v>
      </c>
      <c r="F659" s="237" t="s">
        <v>1018</v>
      </c>
      <c r="G659" s="234"/>
      <c r="H659" s="238">
        <v>0.062</v>
      </c>
      <c r="I659" s="239"/>
      <c r="J659" s="234"/>
      <c r="K659" s="234"/>
      <c r="L659" s="240"/>
      <c r="M659" s="241"/>
      <c r="N659" s="242"/>
      <c r="O659" s="242"/>
      <c r="P659" s="242"/>
      <c r="Q659" s="242"/>
      <c r="R659" s="242"/>
      <c r="S659" s="242"/>
      <c r="T659" s="24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4" t="s">
        <v>155</v>
      </c>
      <c r="AU659" s="244" t="s">
        <v>142</v>
      </c>
      <c r="AV659" s="13" t="s">
        <v>94</v>
      </c>
      <c r="AW659" s="13" t="s">
        <v>35</v>
      </c>
      <c r="AX659" s="13" t="s">
        <v>75</v>
      </c>
      <c r="AY659" s="244" t="s">
        <v>141</v>
      </c>
    </row>
    <row r="660" s="14" customFormat="1">
      <c r="A660" s="14"/>
      <c r="B660" s="245"/>
      <c r="C660" s="246"/>
      <c r="D660" s="235" t="s">
        <v>155</v>
      </c>
      <c r="E660" s="247" t="s">
        <v>19</v>
      </c>
      <c r="F660" s="248" t="s">
        <v>157</v>
      </c>
      <c r="G660" s="246"/>
      <c r="H660" s="249">
        <v>0.93400000000000005</v>
      </c>
      <c r="I660" s="250"/>
      <c r="J660" s="246"/>
      <c r="K660" s="246"/>
      <c r="L660" s="251"/>
      <c r="M660" s="252"/>
      <c r="N660" s="253"/>
      <c r="O660" s="253"/>
      <c r="P660" s="253"/>
      <c r="Q660" s="253"/>
      <c r="R660" s="253"/>
      <c r="S660" s="253"/>
      <c r="T660" s="25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5" t="s">
        <v>155</v>
      </c>
      <c r="AU660" s="255" t="s">
        <v>142</v>
      </c>
      <c r="AV660" s="14" t="s">
        <v>151</v>
      </c>
      <c r="AW660" s="14" t="s">
        <v>35</v>
      </c>
      <c r="AX660" s="14" t="s">
        <v>83</v>
      </c>
      <c r="AY660" s="255" t="s">
        <v>141</v>
      </c>
    </row>
    <row r="661" s="2" customFormat="1" ht="16.5" customHeight="1">
      <c r="A661" s="41"/>
      <c r="B661" s="42"/>
      <c r="C661" s="215" t="s">
        <v>516</v>
      </c>
      <c r="D661" s="215" t="s">
        <v>146</v>
      </c>
      <c r="E661" s="216" t="s">
        <v>1034</v>
      </c>
      <c r="F661" s="217" t="s">
        <v>1035</v>
      </c>
      <c r="G661" s="218" t="s">
        <v>259</v>
      </c>
      <c r="H661" s="219">
        <v>0.11</v>
      </c>
      <c r="I661" s="220"/>
      <c r="J661" s="221">
        <f>ROUND(I661*H661,2)</f>
        <v>0</v>
      </c>
      <c r="K661" s="217" t="s">
        <v>150</v>
      </c>
      <c r="L661" s="47"/>
      <c r="M661" s="222" t="s">
        <v>19</v>
      </c>
      <c r="N661" s="223" t="s">
        <v>47</v>
      </c>
      <c r="O661" s="87"/>
      <c r="P661" s="224">
        <f>O661*H661</f>
        <v>0</v>
      </c>
      <c r="Q661" s="224">
        <v>0.016070000000000001</v>
      </c>
      <c r="R661" s="224">
        <f>Q661*H661</f>
        <v>0.0017677000000000001</v>
      </c>
      <c r="S661" s="224">
        <v>0</v>
      </c>
      <c r="T661" s="225">
        <f>S661*H661</f>
        <v>0</v>
      </c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R661" s="226" t="s">
        <v>151</v>
      </c>
      <c r="AT661" s="226" t="s">
        <v>146</v>
      </c>
      <c r="AU661" s="226" t="s">
        <v>142</v>
      </c>
      <c r="AY661" s="20" t="s">
        <v>141</v>
      </c>
      <c r="BE661" s="227">
        <f>IF(N661="základní",J661,0)</f>
        <v>0</v>
      </c>
      <c r="BF661" s="227">
        <f>IF(N661="snížená",J661,0)</f>
        <v>0</v>
      </c>
      <c r="BG661" s="227">
        <f>IF(N661="zákl. přenesená",J661,0)</f>
        <v>0</v>
      </c>
      <c r="BH661" s="227">
        <f>IF(N661="sníž. přenesená",J661,0)</f>
        <v>0</v>
      </c>
      <c r="BI661" s="227">
        <f>IF(N661="nulová",J661,0)</f>
        <v>0</v>
      </c>
      <c r="BJ661" s="20" t="s">
        <v>94</v>
      </c>
      <c r="BK661" s="227">
        <f>ROUND(I661*H661,2)</f>
        <v>0</v>
      </c>
      <c r="BL661" s="20" t="s">
        <v>151</v>
      </c>
      <c r="BM661" s="226" t="s">
        <v>1036</v>
      </c>
    </row>
    <row r="662" s="2" customFormat="1">
      <c r="A662" s="41"/>
      <c r="B662" s="42"/>
      <c r="C662" s="43"/>
      <c r="D662" s="228" t="s">
        <v>153</v>
      </c>
      <c r="E662" s="43"/>
      <c r="F662" s="229" t="s">
        <v>1037</v>
      </c>
      <c r="G662" s="43"/>
      <c r="H662" s="43"/>
      <c r="I662" s="230"/>
      <c r="J662" s="43"/>
      <c r="K662" s="43"/>
      <c r="L662" s="47"/>
      <c r="M662" s="231"/>
      <c r="N662" s="232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153</v>
      </c>
      <c r="AU662" s="20" t="s">
        <v>142</v>
      </c>
    </row>
    <row r="663" s="15" customFormat="1">
      <c r="A663" s="15"/>
      <c r="B663" s="256"/>
      <c r="C663" s="257"/>
      <c r="D663" s="235" t="s">
        <v>155</v>
      </c>
      <c r="E663" s="258" t="s">
        <v>19</v>
      </c>
      <c r="F663" s="259" t="s">
        <v>1038</v>
      </c>
      <c r="G663" s="257"/>
      <c r="H663" s="258" t="s">
        <v>19</v>
      </c>
      <c r="I663" s="260"/>
      <c r="J663" s="257"/>
      <c r="K663" s="257"/>
      <c r="L663" s="261"/>
      <c r="M663" s="262"/>
      <c r="N663" s="263"/>
      <c r="O663" s="263"/>
      <c r="P663" s="263"/>
      <c r="Q663" s="263"/>
      <c r="R663" s="263"/>
      <c r="S663" s="263"/>
      <c r="T663" s="264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5" t="s">
        <v>155</v>
      </c>
      <c r="AU663" s="265" t="s">
        <v>142</v>
      </c>
      <c r="AV663" s="15" t="s">
        <v>83</v>
      </c>
      <c r="AW663" s="15" t="s">
        <v>35</v>
      </c>
      <c r="AX663" s="15" t="s">
        <v>75</v>
      </c>
      <c r="AY663" s="265" t="s">
        <v>141</v>
      </c>
    </row>
    <row r="664" s="13" customFormat="1">
      <c r="A664" s="13"/>
      <c r="B664" s="233"/>
      <c r="C664" s="234"/>
      <c r="D664" s="235" t="s">
        <v>155</v>
      </c>
      <c r="E664" s="236" t="s">
        <v>19</v>
      </c>
      <c r="F664" s="237" t="s">
        <v>1039</v>
      </c>
      <c r="G664" s="234"/>
      <c r="H664" s="238">
        <v>0.11</v>
      </c>
      <c r="I664" s="239"/>
      <c r="J664" s="234"/>
      <c r="K664" s="234"/>
      <c r="L664" s="240"/>
      <c r="M664" s="241"/>
      <c r="N664" s="242"/>
      <c r="O664" s="242"/>
      <c r="P664" s="242"/>
      <c r="Q664" s="242"/>
      <c r="R664" s="242"/>
      <c r="S664" s="242"/>
      <c r="T664" s="24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4" t="s">
        <v>155</v>
      </c>
      <c r="AU664" s="244" t="s">
        <v>142</v>
      </c>
      <c r="AV664" s="13" t="s">
        <v>94</v>
      </c>
      <c r="AW664" s="13" t="s">
        <v>35</v>
      </c>
      <c r="AX664" s="13" t="s">
        <v>75</v>
      </c>
      <c r="AY664" s="244" t="s">
        <v>141</v>
      </c>
    </row>
    <row r="665" s="14" customFormat="1">
      <c r="A665" s="14"/>
      <c r="B665" s="245"/>
      <c r="C665" s="246"/>
      <c r="D665" s="235" t="s">
        <v>155</v>
      </c>
      <c r="E665" s="247" t="s">
        <v>19</v>
      </c>
      <c r="F665" s="248" t="s">
        <v>157</v>
      </c>
      <c r="G665" s="246"/>
      <c r="H665" s="249">
        <v>0.11</v>
      </c>
      <c r="I665" s="250"/>
      <c r="J665" s="246"/>
      <c r="K665" s="246"/>
      <c r="L665" s="251"/>
      <c r="M665" s="252"/>
      <c r="N665" s="253"/>
      <c r="O665" s="253"/>
      <c r="P665" s="253"/>
      <c r="Q665" s="253"/>
      <c r="R665" s="253"/>
      <c r="S665" s="253"/>
      <c r="T665" s="25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5" t="s">
        <v>155</v>
      </c>
      <c r="AU665" s="255" t="s">
        <v>142</v>
      </c>
      <c r="AV665" s="14" t="s">
        <v>151</v>
      </c>
      <c r="AW665" s="14" t="s">
        <v>35</v>
      </c>
      <c r="AX665" s="14" t="s">
        <v>83</v>
      </c>
      <c r="AY665" s="255" t="s">
        <v>141</v>
      </c>
    </row>
    <row r="666" s="2" customFormat="1" ht="16.5" customHeight="1">
      <c r="A666" s="41"/>
      <c r="B666" s="42"/>
      <c r="C666" s="215" t="s">
        <v>521</v>
      </c>
      <c r="D666" s="215" t="s">
        <v>146</v>
      </c>
      <c r="E666" s="216" t="s">
        <v>1040</v>
      </c>
      <c r="F666" s="217" t="s">
        <v>1041</v>
      </c>
      <c r="G666" s="218" t="s">
        <v>259</v>
      </c>
      <c r="H666" s="219">
        <v>0.11</v>
      </c>
      <c r="I666" s="220"/>
      <c r="J666" s="221">
        <f>ROUND(I666*H666,2)</f>
        <v>0</v>
      </c>
      <c r="K666" s="217" t="s">
        <v>150</v>
      </c>
      <c r="L666" s="47"/>
      <c r="M666" s="222" t="s">
        <v>19</v>
      </c>
      <c r="N666" s="223" t="s">
        <v>47</v>
      </c>
      <c r="O666" s="87"/>
      <c r="P666" s="224">
        <f>O666*H666</f>
        <v>0</v>
      </c>
      <c r="Q666" s="224">
        <v>0</v>
      </c>
      <c r="R666" s="224">
        <f>Q666*H666</f>
        <v>0</v>
      </c>
      <c r="S666" s="224">
        <v>0</v>
      </c>
      <c r="T666" s="225">
        <f>S666*H666</f>
        <v>0</v>
      </c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R666" s="226" t="s">
        <v>151</v>
      </c>
      <c r="AT666" s="226" t="s">
        <v>146</v>
      </c>
      <c r="AU666" s="226" t="s">
        <v>142</v>
      </c>
      <c r="AY666" s="20" t="s">
        <v>141</v>
      </c>
      <c r="BE666" s="227">
        <f>IF(N666="základní",J666,0)</f>
        <v>0</v>
      </c>
      <c r="BF666" s="227">
        <f>IF(N666="snížená",J666,0)</f>
        <v>0</v>
      </c>
      <c r="BG666" s="227">
        <f>IF(N666="zákl. přenesená",J666,0)</f>
        <v>0</v>
      </c>
      <c r="BH666" s="227">
        <f>IF(N666="sníž. přenesená",J666,0)</f>
        <v>0</v>
      </c>
      <c r="BI666" s="227">
        <f>IF(N666="nulová",J666,0)</f>
        <v>0</v>
      </c>
      <c r="BJ666" s="20" t="s">
        <v>94</v>
      </c>
      <c r="BK666" s="227">
        <f>ROUND(I666*H666,2)</f>
        <v>0</v>
      </c>
      <c r="BL666" s="20" t="s">
        <v>151</v>
      </c>
      <c r="BM666" s="226" t="s">
        <v>1042</v>
      </c>
    </row>
    <row r="667" s="2" customFormat="1">
      <c r="A667" s="41"/>
      <c r="B667" s="42"/>
      <c r="C667" s="43"/>
      <c r="D667" s="228" t="s">
        <v>153</v>
      </c>
      <c r="E667" s="43"/>
      <c r="F667" s="229" t="s">
        <v>1043</v>
      </c>
      <c r="G667" s="43"/>
      <c r="H667" s="43"/>
      <c r="I667" s="230"/>
      <c r="J667" s="43"/>
      <c r="K667" s="43"/>
      <c r="L667" s="47"/>
      <c r="M667" s="231"/>
      <c r="N667" s="232"/>
      <c r="O667" s="87"/>
      <c r="P667" s="87"/>
      <c r="Q667" s="87"/>
      <c r="R667" s="87"/>
      <c r="S667" s="87"/>
      <c r="T667" s="88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T667" s="20" t="s">
        <v>153</v>
      </c>
      <c r="AU667" s="20" t="s">
        <v>142</v>
      </c>
    </row>
    <row r="668" s="2" customFormat="1" ht="16.5" customHeight="1">
      <c r="A668" s="41"/>
      <c r="B668" s="42"/>
      <c r="C668" s="215" t="s">
        <v>529</v>
      </c>
      <c r="D668" s="215" t="s">
        <v>146</v>
      </c>
      <c r="E668" s="216" t="s">
        <v>1044</v>
      </c>
      <c r="F668" s="217" t="s">
        <v>1045</v>
      </c>
      <c r="G668" s="218" t="s">
        <v>160</v>
      </c>
      <c r="H668" s="219">
        <v>1.113</v>
      </c>
      <c r="I668" s="220"/>
      <c r="J668" s="221">
        <f>ROUND(I668*H668,2)</f>
        <v>0</v>
      </c>
      <c r="K668" s="217" t="s">
        <v>150</v>
      </c>
      <c r="L668" s="47"/>
      <c r="M668" s="222" t="s">
        <v>19</v>
      </c>
      <c r="N668" s="223" t="s">
        <v>47</v>
      </c>
      <c r="O668" s="87"/>
      <c r="P668" s="224">
        <f>O668*H668</f>
        <v>0</v>
      </c>
      <c r="Q668" s="224">
        <v>1.06277</v>
      </c>
      <c r="R668" s="224">
        <f>Q668*H668</f>
        <v>1.1828630099999999</v>
      </c>
      <c r="S668" s="224">
        <v>0</v>
      </c>
      <c r="T668" s="225">
        <f>S668*H668</f>
        <v>0</v>
      </c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R668" s="226" t="s">
        <v>151</v>
      </c>
      <c r="AT668" s="226" t="s">
        <v>146</v>
      </c>
      <c r="AU668" s="226" t="s">
        <v>142</v>
      </c>
      <c r="AY668" s="20" t="s">
        <v>141</v>
      </c>
      <c r="BE668" s="227">
        <f>IF(N668="základní",J668,0)</f>
        <v>0</v>
      </c>
      <c r="BF668" s="227">
        <f>IF(N668="snížená",J668,0)</f>
        <v>0</v>
      </c>
      <c r="BG668" s="227">
        <f>IF(N668="zákl. přenesená",J668,0)</f>
        <v>0</v>
      </c>
      <c r="BH668" s="227">
        <f>IF(N668="sníž. přenesená",J668,0)</f>
        <v>0</v>
      </c>
      <c r="BI668" s="227">
        <f>IF(N668="nulová",J668,0)</f>
        <v>0</v>
      </c>
      <c r="BJ668" s="20" t="s">
        <v>94</v>
      </c>
      <c r="BK668" s="227">
        <f>ROUND(I668*H668,2)</f>
        <v>0</v>
      </c>
      <c r="BL668" s="20" t="s">
        <v>151</v>
      </c>
      <c r="BM668" s="226" t="s">
        <v>1046</v>
      </c>
    </row>
    <row r="669" s="2" customFormat="1">
      <c r="A669" s="41"/>
      <c r="B669" s="42"/>
      <c r="C669" s="43"/>
      <c r="D669" s="228" t="s">
        <v>153</v>
      </c>
      <c r="E669" s="43"/>
      <c r="F669" s="229" t="s">
        <v>1047</v>
      </c>
      <c r="G669" s="43"/>
      <c r="H669" s="43"/>
      <c r="I669" s="230"/>
      <c r="J669" s="43"/>
      <c r="K669" s="43"/>
      <c r="L669" s="47"/>
      <c r="M669" s="231"/>
      <c r="N669" s="232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T669" s="20" t="s">
        <v>153</v>
      </c>
      <c r="AU669" s="20" t="s">
        <v>142</v>
      </c>
    </row>
    <row r="670" s="15" customFormat="1">
      <c r="A670" s="15"/>
      <c r="B670" s="256"/>
      <c r="C670" s="257"/>
      <c r="D670" s="235" t="s">
        <v>155</v>
      </c>
      <c r="E670" s="258" t="s">
        <v>19</v>
      </c>
      <c r="F670" s="259" t="s">
        <v>765</v>
      </c>
      <c r="G670" s="257"/>
      <c r="H670" s="258" t="s">
        <v>19</v>
      </c>
      <c r="I670" s="260"/>
      <c r="J670" s="257"/>
      <c r="K670" s="257"/>
      <c r="L670" s="261"/>
      <c r="M670" s="262"/>
      <c r="N670" s="263"/>
      <c r="O670" s="263"/>
      <c r="P670" s="263"/>
      <c r="Q670" s="263"/>
      <c r="R670" s="263"/>
      <c r="S670" s="263"/>
      <c r="T670" s="264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T670" s="265" t="s">
        <v>155</v>
      </c>
      <c r="AU670" s="265" t="s">
        <v>142</v>
      </c>
      <c r="AV670" s="15" t="s">
        <v>83</v>
      </c>
      <c r="AW670" s="15" t="s">
        <v>35</v>
      </c>
      <c r="AX670" s="15" t="s">
        <v>75</v>
      </c>
      <c r="AY670" s="265" t="s">
        <v>141</v>
      </c>
    </row>
    <row r="671" s="13" customFormat="1">
      <c r="A671" s="13"/>
      <c r="B671" s="233"/>
      <c r="C671" s="234"/>
      <c r="D671" s="235" t="s">
        <v>155</v>
      </c>
      <c r="E671" s="236" t="s">
        <v>19</v>
      </c>
      <c r="F671" s="237" t="s">
        <v>1048</v>
      </c>
      <c r="G671" s="234"/>
      <c r="H671" s="238">
        <v>1.113</v>
      </c>
      <c r="I671" s="239"/>
      <c r="J671" s="234"/>
      <c r="K671" s="234"/>
      <c r="L671" s="240"/>
      <c r="M671" s="241"/>
      <c r="N671" s="242"/>
      <c r="O671" s="242"/>
      <c r="P671" s="242"/>
      <c r="Q671" s="242"/>
      <c r="R671" s="242"/>
      <c r="S671" s="242"/>
      <c r="T671" s="24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4" t="s">
        <v>155</v>
      </c>
      <c r="AU671" s="244" t="s">
        <v>142</v>
      </c>
      <c r="AV671" s="13" t="s">
        <v>94</v>
      </c>
      <c r="AW671" s="13" t="s">
        <v>35</v>
      </c>
      <c r="AX671" s="13" t="s">
        <v>75</v>
      </c>
      <c r="AY671" s="244" t="s">
        <v>141</v>
      </c>
    </row>
    <row r="672" s="14" customFormat="1">
      <c r="A672" s="14"/>
      <c r="B672" s="245"/>
      <c r="C672" s="246"/>
      <c r="D672" s="235" t="s">
        <v>155</v>
      </c>
      <c r="E672" s="247" t="s">
        <v>19</v>
      </c>
      <c r="F672" s="248" t="s">
        <v>157</v>
      </c>
      <c r="G672" s="246"/>
      <c r="H672" s="249">
        <v>1.113</v>
      </c>
      <c r="I672" s="250"/>
      <c r="J672" s="246"/>
      <c r="K672" s="246"/>
      <c r="L672" s="251"/>
      <c r="M672" s="252"/>
      <c r="N672" s="253"/>
      <c r="O672" s="253"/>
      <c r="P672" s="253"/>
      <c r="Q672" s="253"/>
      <c r="R672" s="253"/>
      <c r="S672" s="253"/>
      <c r="T672" s="25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5" t="s">
        <v>155</v>
      </c>
      <c r="AU672" s="255" t="s">
        <v>142</v>
      </c>
      <c r="AV672" s="14" t="s">
        <v>151</v>
      </c>
      <c r="AW672" s="14" t="s">
        <v>35</v>
      </c>
      <c r="AX672" s="14" t="s">
        <v>83</v>
      </c>
      <c r="AY672" s="255" t="s">
        <v>141</v>
      </c>
    </row>
    <row r="673" s="12" customFormat="1" ht="20.88" customHeight="1">
      <c r="A673" s="12"/>
      <c r="B673" s="199"/>
      <c r="C673" s="200"/>
      <c r="D673" s="201" t="s">
        <v>74</v>
      </c>
      <c r="E673" s="213" t="s">
        <v>1049</v>
      </c>
      <c r="F673" s="213" t="s">
        <v>1050</v>
      </c>
      <c r="G673" s="200"/>
      <c r="H673" s="200"/>
      <c r="I673" s="203"/>
      <c r="J673" s="214">
        <f>BK673</f>
        <v>0</v>
      </c>
      <c r="K673" s="200"/>
      <c r="L673" s="205"/>
      <c r="M673" s="206"/>
      <c r="N673" s="207"/>
      <c r="O673" s="207"/>
      <c r="P673" s="208">
        <f>SUM(P674:P855)</f>
        <v>0</v>
      </c>
      <c r="Q673" s="207"/>
      <c r="R673" s="208">
        <f>SUM(R674:R855)</f>
        <v>9.2814660799999995</v>
      </c>
      <c r="S673" s="207"/>
      <c r="T673" s="209">
        <f>SUM(T674:T855)</f>
        <v>0</v>
      </c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R673" s="210" t="s">
        <v>83</v>
      </c>
      <c r="AT673" s="211" t="s">
        <v>74</v>
      </c>
      <c r="AU673" s="211" t="s">
        <v>94</v>
      </c>
      <c r="AY673" s="210" t="s">
        <v>141</v>
      </c>
      <c r="BK673" s="212">
        <f>SUM(BK674:BK855)</f>
        <v>0</v>
      </c>
    </row>
    <row r="674" s="2" customFormat="1" ht="24.15" customHeight="1">
      <c r="A674" s="41"/>
      <c r="B674" s="42"/>
      <c r="C674" s="215" t="s">
        <v>536</v>
      </c>
      <c r="D674" s="215" t="s">
        <v>146</v>
      </c>
      <c r="E674" s="216" t="s">
        <v>1051</v>
      </c>
      <c r="F674" s="217" t="s">
        <v>1052</v>
      </c>
      <c r="G674" s="218" t="s">
        <v>259</v>
      </c>
      <c r="H674" s="219">
        <v>587.86300000000006</v>
      </c>
      <c r="I674" s="220"/>
      <c r="J674" s="221">
        <f>ROUND(I674*H674,2)</f>
        <v>0</v>
      </c>
      <c r="K674" s="217" t="s">
        <v>150</v>
      </c>
      <c r="L674" s="47"/>
      <c r="M674" s="222" t="s">
        <v>19</v>
      </c>
      <c r="N674" s="223" t="s">
        <v>47</v>
      </c>
      <c r="O674" s="87"/>
      <c r="P674" s="224">
        <f>O674*H674</f>
        <v>0</v>
      </c>
      <c r="Q674" s="224">
        <v>0.00122</v>
      </c>
      <c r="R674" s="224">
        <f>Q674*H674</f>
        <v>0.71719286000000004</v>
      </c>
      <c r="S674" s="224">
        <v>0</v>
      </c>
      <c r="T674" s="225">
        <f>S674*H674</f>
        <v>0</v>
      </c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R674" s="226" t="s">
        <v>260</v>
      </c>
      <c r="AT674" s="226" t="s">
        <v>146</v>
      </c>
      <c r="AU674" s="226" t="s">
        <v>142</v>
      </c>
      <c r="AY674" s="20" t="s">
        <v>141</v>
      </c>
      <c r="BE674" s="227">
        <f>IF(N674="základní",J674,0)</f>
        <v>0</v>
      </c>
      <c r="BF674" s="227">
        <f>IF(N674="snížená",J674,0)</f>
        <v>0</v>
      </c>
      <c r="BG674" s="227">
        <f>IF(N674="zákl. přenesená",J674,0)</f>
        <v>0</v>
      </c>
      <c r="BH674" s="227">
        <f>IF(N674="sníž. přenesená",J674,0)</f>
        <v>0</v>
      </c>
      <c r="BI674" s="227">
        <f>IF(N674="nulová",J674,0)</f>
        <v>0</v>
      </c>
      <c r="BJ674" s="20" t="s">
        <v>94</v>
      </c>
      <c r="BK674" s="227">
        <f>ROUND(I674*H674,2)</f>
        <v>0</v>
      </c>
      <c r="BL674" s="20" t="s">
        <v>260</v>
      </c>
      <c r="BM674" s="226" t="s">
        <v>1053</v>
      </c>
    </row>
    <row r="675" s="2" customFormat="1">
      <c r="A675" s="41"/>
      <c r="B675" s="42"/>
      <c r="C675" s="43"/>
      <c r="D675" s="228" t="s">
        <v>153</v>
      </c>
      <c r="E675" s="43"/>
      <c r="F675" s="229" t="s">
        <v>1054</v>
      </c>
      <c r="G675" s="43"/>
      <c r="H675" s="43"/>
      <c r="I675" s="230"/>
      <c r="J675" s="43"/>
      <c r="K675" s="43"/>
      <c r="L675" s="47"/>
      <c r="M675" s="231"/>
      <c r="N675" s="232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153</v>
      </c>
      <c r="AU675" s="20" t="s">
        <v>142</v>
      </c>
    </row>
    <row r="676" s="15" customFormat="1">
      <c r="A676" s="15"/>
      <c r="B676" s="256"/>
      <c r="C676" s="257"/>
      <c r="D676" s="235" t="s">
        <v>155</v>
      </c>
      <c r="E676" s="258" t="s">
        <v>19</v>
      </c>
      <c r="F676" s="259" t="s">
        <v>1055</v>
      </c>
      <c r="G676" s="257"/>
      <c r="H676" s="258" t="s">
        <v>19</v>
      </c>
      <c r="I676" s="260"/>
      <c r="J676" s="257"/>
      <c r="K676" s="257"/>
      <c r="L676" s="261"/>
      <c r="M676" s="262"/>
      <c r="N676" s="263"/>
      <c r="O676" s="263"/>
      <c r="P676" s="263"/>
      <c r="Q676" s="263"/>
      <c r="R676" s="263"/>
      <c r="S676" s="263"/>
      <c r="T676" s="264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T676" s="265" t="s">
        <v>155</v>
      </c>
      <c r="AU676" s="265" t="s">
        <v>142</v>
      </c>
      <c r="AV676" s="15" t="s">
        <v>83</v>
      </c>
      <c r="AW676" s="15" t="s">
        <v>35</v>
      </c>
      <c r="AX676" s="15" t="s">
        <v>75</v>
      </c>
      <c r="AY676" s="265" t="s">
        <v>141</v>
      </c>
    </row>
    <row r="677" s="13" customFormat="1">
      <c r="A677" s="13"/>
      <c r="B677" s="233"/>
      <c r="C677" s="234"/>
      <c r="D677" s="235" t="s">
        <v>155</v>
      </c>
      <c r="E677" s="236" t="s">
        <v>19</v>
      </c>
      <c r="F677" s="237" t="s">
        <v>1056</v>
      </c>
      <c r="G677" s="234"/>
      <c r="H677" s="238">
        <v>587.86300000000006</v>
      </c>
      <c r="I677" s="239"/>
      <c r="J677" s="234"/>
      <c r="K677" s="234"/>
      <c r="L677" s="240"/>
      <c r="M677" s="241"/>
      <c r="N677" s="242"/>
      <c r="O677" s="242"/>
      <c r="P677" s="242"/>
      <c r="Q677" s="242"/>
      <c r="R677" s="242"/>
      <c r="S677" s="242"/>
      <c r="T677" s="24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4" t="s">
        <v>155</v>
      </c>
      <c r="AU677" s="244" t="s">
        <v>142</v>
      </c>
      <c r="AV677" s="13" t="s">
        <v>94</v>
      </c>
      <c r="AW677" s="13" t="s">
        <v>35</v>
      </c>
      <c r="AX677" s="13" t="s">
        <v>75</v>
      </c>
      <c r="AY677" s="244" t="s">
        <v>141</v>
      </c>
    </row>
    <row r="678" s="14" customFormat="1">
      <c r="A678" s="14"/>
      <c r="B678" s="245"/>
      <c r="C678" s="246"/>
      <c r="D678" s="235" t="s">
        <v>155</v>
      </c>
      <c r="E678" s="247" t="s">
        <v>19</v>
      </c>
      <c r="F678" s="248" t="s">
        <v>157</v>
      </c>
      <c r="G678" s="246"/>
      <c r="H678" s="249">
        <v>587.86300000000006</v>
      </c>
      <c r="I678" s="250"/>
      <c r="J678" s="246"/>
      <c r="K678" s="246"/>
      <c r="L678" s="251"/>
      <c r="M678" s="252"/>
      <c r="N678" s="253"/>
      <c r="O678" s="253"/>
      <c r="P678" s="253"/>
      <c r="Q678" s="253"/>
      <c r="R678" s="253"/>
      <c r="S678" s="253"/>
      <c r="T678" s="25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5" t="s">
        <v>155</v>
      </c>
      <c r="AU678" s="255" t="s">
        <v>142</v>
      </c>
      <c r="AV678" s="14" t="s">
        <v>151</v>
      </c>
      <c r="AW678" s="14" t="s">
        <v>35</v>
      </c>
      <c r="AX678" s="14" t="s">
        <v>83</v>
      </c>
      <c r="AY678" s="255" t="s">
        <v>141</v>
      </c>
    </row>
    <row r="679" s="2" customFormat="1" ht="16.5" customHeight="1">
      <c r="A679" s="41"/>
      <c r="B679" s="42"/>
      <c r="C679" s="215" t="s">
        <v>545</v>
      </c>
      <c r="D679" s="215" t="s">
        <v>146</v>
      </c>
      <c r="E679" s="216" t="s">
        <v>1057</v>
      </c>
      <c r="F679" s="217" t="s">
        <v>1058</v>
      </c>
      <c r="G679" s="218" t="s">
        <v>259</v>
      </c>
      <c r="H679" s="219">
        <v>1191.4179999999999</v>
      </c>
      <c r="I679" s="220"/>
      <c r="J679" s="221">
        <f>ROUND(I679*H679,2)</f>
        <v>0</v>
      </c>
      <c r="K679" s="217" t="s">
        <v>150</v>
      </c>
      <c r="L679" s="47"/>
      <c r="M679" s="222" t="s">
        <v>19</v>
      </c>
      <c r="N679" s="223" t="s">
        <v>47</v>
      </c>
      <c r="O679" s="87"/>
      <c r="P679" s="224">
        <f>O679*H679</f>
        <v>0</v>
      </c>
      <c r="Q679" s="224">
        <v>0.00025999999999999998</v>
      </c>
      <c r="R679" s="224">
        <f>Q679*H679</f>
        <v>0.30976867999999996</v>
      </c>
      <c r="S679" s="224">
        <v>0</v>
      </c>
      <c r="T679" s="225">
        <f>S679*H679</f>
        <v>0</v>
      </c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R679" s="226" t="s">
        <v>151</v>
      </c>
      <c r="AT679" s="226" t="s">
        <v>146</v>
      </c>
      <c r="AU679" s="226" t="s">
        <v>142</v>
      </c>
      <c r="AY679" s="20" t="s">
        <v>141</v>
      </c>
      <c r="BE679" s="227">
        <f>IF(N679="základní",J679,0)</f>
        <v>0</v>
      </c>
      <c r="BF679" s="227">
        <f>IF(N679="snížená",J679,0)</f>
        <v>0</v>
      </c>
      <c r="BG679" s="227">
        <f>IF(N679="zákl. přenesená",J679,0)</f>
        <v>0</v>
      </c>
      <c r="BH679" s="227">
        <f>IF(N679="sníž. přenesená",J679,0)</f>
        <v>0</v>
      </c>
      <c r="BI679" s="227">
        <f>IF(N679="nulová",J679,0)</f>
        <v>0</v>
      </c>
      <c r="BJ679" s="20" t="s">
        <v>94</v>
      </c>
      <c r="BK679" s="227">
        <f>ROUND(I679*H679,2)</f>
        <v>0</v>
      </c>
      <c r="BL679" s="20" t="s">
        <v>151</v>
      </c>
      <c r="BM679" s="226" t="s">
        <v>1059</v>
      </c>
    </row>
    <row r="680" s="2" customFormat="1">
      <c r="A680" s="41"/>
      <c r="B680" s="42"/>
      <c r="C680" s="43"/>
      <c r="D680" s="228" t="s">
        <v>153</v>
      </c>
      <c r="E680" s="43"/>
      <c r="F680" s="229" t="s">
        <v>1060</v>
      </c>
      <c r="G680" s="43"/>
      <c r="H680" s="43"/>
      <c r="I680" s="230"/>
      <c r="J680" s="43"/>
      <c r="K680" s="43"/>
      <c r="L680" s="47"/>
      <c r="M680" s="231"/>
      <c r="N680" s="232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153</v>
      </c>
      <c r="AU680" s="20" t="s">
        <v>142</v>
      </c>
    </row>
    <row r="681" s="15" customFormat="1">
      <c r="A681" s="15"/>
      <c r="B681" s="256"/>
      <c r="C681" s="257"/>
      <c r="D681" s="235" t="s">
        <v>155</v>
      </c>
      <c r="E681" s="258" t="s">
        <v>19</v>
      </c>
      <c r="F681" s="259" t="s">
        <v>1061</v>
      </c>
      <c r="G681" s="257"/>
      <c r="H681" s="258" t="s">
        <v>19</v>
      </c>
      <c r="I681" s="260"/>
      <c r="J681" s="257"/>
      <c r="K681" s="257"/>
      <c r="L681" s="261"/>
      <c r="M681" s="262"/>
      <c r="N681" s="263"/>
      <c r="O681" s="263"/>
      <c r="P681" s="263"/>
      <c r="Q681" s="263"/>
      <c r="R681" s="263"/>
      <c r="S681" s="263"/>
      <c r="T681" s="26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65" t="s">
        <v>155</v>
      </c>
      <c r="AU681" s="265" t="s">
        <v>142</v>
      </c>
      <c r="AV681" s="15" t="s">
        <v>83</v>
      </c>
      <c r="AW681" s="15" t="s">
        <v>35</v>
      </c>
      <c r="AX681" s="15" t="s">
        <v>75</v>
      </c>
      <c r="AY681" s="265" t="s">
        <v>141</v>
      </c>
    </row>
    <row r="682" s="15" customFormat="1">
      <c r="A682" s="15"/>
      <c r="B682" s="256"/>
      <c r="C682" s="257"/>
      <c r="D682" s="235" t="s">
        <v>155</v>
      </c>
      <c r="E682" s="258" t="s">
        <v>19</v>
      </c>
      <c r="F682" s="259" t="s">
        <v>1062</v>
      </c>
      <c r="G682" s="257"/>
      <c r="H682" s="258" t="s">
        <v>19</v>
      </c>
      <c r="I682" s="260"/>
      <c r="J682" s="257"/>
      <c r="K682" s="257"/>
      <c r="L682" s="261"/>
      <c r="M682" s="262"/>
      <c r="N682" s="263"/>
      <c r="O682" s="263"/>
      <c r="P682" s="263"/>
      <c r="Q682" s="263"/>
      <c r="R682" s="263"/>
      <c r="S682" s="263"/>
      <c r="T682" s="264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65" t="s">
        <v>155</v>
      </c>
      <c r="AU682" s="265" t="s">
        <v>142</v>
      </c>
      <c r="AV682" s="15" t="s">
        <v>83</v>
      </c>
      <c r="AW682" s="15" t="s">
        <v>35</v>
      </c>
      <c r="AX682" s="15" t="s">
        <v>75</v>
      </c>
      <c r="AY682" s="265" t="s">
        <v>141</v>
      </c>
    </row>
    <row r="683" s="13" customFormat="1">
      <c r="A683" s="13"/>
      <c r="B683" s="233"/>
      <c r="C683" s="234"/>
      <c r="D683" s="235" t="s">
        <v>155</v>
      </c>
      <c r="E683" s="236" t="s">
        <v>19</v>
      </c>
      <c r="F683" s="237" t="s">
        <v>1063</v>
      </c>
      <c r="G683" s="234"/>
      <c r="H683" s="238">
        <v>621.68899999999996</v>
      </c>
      <c r="I683" s="239"/>
      <c r="J683" s="234"/>
      <c r="K683" s="234"/>
      <c r="L683" s="240"/>
      <c r="M683" s="241"/>
      <c r="N683" s="242"/>
      <c r="O683" s="242"/>
      <c r="P683" s="242"/>
      <c r="Q683" s="242"/>
      <c r="R683" s="242"/>
      <c r="S683" s="242"/>
      <c r="T683" s="24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4" t="s">
        <v>155</v>
      </c>
      <c r="AU683" s="244" t="s">
        <v>142</v>
      </c>
      <c r="AV683" s="13" t="s">
        <v>94</v>
      </c>
      <c r="AW683" s="13" t="s">
        <v>35</v>
      </c>
      <c r="AX683" s="13" t="s">
        <v>75</v>
      </c>
      <c r="AY683" s="244" t="s">
        <v>141</v>
      </c>
    </row>
    <row r="684" s="15" customFormat="1">
      <c r="A684" s="15"/>
      <c r="B684" s="256"/>
      <c r="C684" s="257"/>
      <c r="D684" s="235" t="s">
        <v>155</v>
      </c>
      <c r="E684" s="258" t="s">
        <v>19</v>
      </c>
      <c r="F684" s="259" t="s">
        <v>1064</v>
      </c>
      <c r="G684" s="257"/>
      <c r="H684" s="258" t="s">
        <v>19</v>
      </c>
      <c r="I684" s="260"/>
      <c r="J684" s="257"/>
      <c r="K684" s="257"/>
      <c r="L684" s="261"/>
      <c r="M684" s="262"/>
      <c r="N684" s="263"/>
      <c r="O684" s="263"/>
      <c r="P684" s="263"/>
      <c r="Q684" s="263"/>
      <c r="R684" s="263"/>
      <c r="S684" s="263"/>
      <c r="T684" s="264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T684" s="265" t="s">
        <v>155</v>
      </c>
      <c r="AU684" s="265" t="s">
        <v>142</v>
      </c>
      <c r="AV684" s="15" t="s">
        <v>83</v>
      </c>
      <c r="AW684" s="15" t="s">
        <v>35</v>
      </c>
      <c r="AX684" s="15" t="s">
        <v>75</v>
      </c>
      <c r="AY684" s="265" t="s">
        <v>141</v>
      </c>
    </row>
    <row r="685" s="13" customFormat="1">
      <c r="A685" s="13"/>
      <c r="B685" s="233"/>
      <c r="C685" s="234"/>
      <c r="D685" s="235" t="s">
        <v>155</v>
      </c>
      <c r="E685" s="236" t="s">
        <v>19</v>
      </c>
      <c r="F685" s="237" t="s">
        <v>1065</v>
      </c>
      <c r="G685" s="234"/>
      <c r="H685" s="238">
        <v>-55.439999999999998</v>
      </c>
      <c r="I685" s="239"/>
      <c r="J685" s="234"/>
      <c r="K685" s="234"/>
      <c r="L685" s="240"/>
      <c r="M685" s="241"/>
      <c r="N685" s="242"/>
      <c r="O685" s="242"/>
      <c r="P685" s="242"/>
      <c r="Q685" s="242"/>
      <c r="R685" s="242"/>
      <c r="S685" s="242"/>
      <c r="T685" s="24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4" t="s">
        <v>155</v>
      </c>
      <c r="AU685" s="244" t="s">
        <v>142</v>
      </c>
      <c r="AV685" s="13" t="s">
        <v>94</v>
      </c>
      <c r="AW685" s="13" t="s">
        <v>35</v>
      </c>
      <c r="AX685" s="13" t="s">
        <v>75</v>
      </c>
      <c r="AY685" s="244" t="s">
        <v>141</v>
      </c>
    </row>
    <row r="686" s="13" customFormat="1">
      <c r="A686" s="13"/>
      <c r="B686" s="233"/>
      <c r="C686" s="234"/>
      <c r="D686" s="235" t="s">
        <v>155</v>
      </c>
      <c r="E686" s="236" t="s">
        <v>19</v>
      </c>
      <c r="F686" s="237" t="s">
        <v>1066</v>
      </c>
      <c r="G686" s="234"/>
      <c r="H686" s="238">
        <v>-6.2999999999999998</v>
      </c>
      <c r="I686" s="239"/>
      <c r="J686" s="234"/>
      <c r="K686" s="234"/>
      <c r="L686" s="240"/>
      <c r="M686" s="241"/>
      <c r="N686" s="242"/>
      <c r="O686" s="242"/>
      <c r="P686" s="242"/>
      <c r="Q686" s="242"/>
      <c r="R686" s="242"/>
      <c r="S686" s="242"/>
      <c r="T686" s="24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4" t="s">
        <v>155</v>
      </c>
      <c r="AU686" s="244" t="s">
        <v>142</v>
      </c>
      <c r="AV686" s="13" t="s">
        <v>94</v>
      </c>
      <c r="AW686" s="13" t="s">
        <v>35</v>
      </c>
      <c r="AX686" s="13" t="s">
        <v>75</v>
      </c>
      <c r="AY686" s="244" t="s">
        <v>141</v>
      </c>
    </row>
    <row r="687" s="13" customFormat="1">
      <c r="A687" s="13"/>
      <c r="B687" s="233"/>
      <c r="C687" s="234"/>
      <c r="D687" s="235" t="s">
        <v>155</v>
      </c>
      <c r="E687" s="236" t="s">
        <v>19</v>
      </c>
      <c r="F687" s="237" t="s">
        <v>1067</v>
      </c>
      <c r="G687" s="234"/>
      <c r="H687" s="238">
        <v>-0.71999999999999997</v>
      </c>
      <c r="I687" s="239"/>
      <c r="J687" s="234"/>
      <c r="K687" s="234"/>
      <c r="L687" s="240"/>
      <c r="M687" s="241"/>
      <c r="N687" s="242"/>
      <c r="O687" s="242"/>
      <c r="P687" s="242"/>
      <c r="Q687" s="242"/>
      <c r="R687" s="242"/>
      <c r="S687" s="242"/>
      <c r="T687" s="24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4" t="s">
        <v>155</v>
      </c>
      <c r="AU687" s="244" t="s">
        <v>142</v>
      </c>
      <c r="AV687" s="13" t="s">
        <v>94</v>
      </c>
      <c r="AW687" s="13" t="s">
        <v>35</v>
      </c>
      <c r="AX687" s="13" t="s">
        <v>75</v>
      </c>
      <c r="AY687" s="244" t="s">
        <v>141</v>
      </c>
    </row>
    <row r="688" s="13" customFormat="1">
      <c r="A688" s="13"/>
      <c r="B688" s="233"/>
      <c r="C688" s="234"/>
      <c r="D688" s="235" t="s">
        <v>155</v>
      </c>
      <c r="E688" s="236" t="s">
        <v>19</v>
      </c>
      <c r="F688" s="237" t="s">
        <v>1068</v>
      </c>
      <c r="G688" s="234"/>
      <c r="H688" s="238">
        <v>-1.0800000000000001</v>
      </c>
      <c r="I688" s="239"/>
      <c r="J688" s="234"/>
      <c r="K688" s="234"/>
      <c r="L688" s="240"/>
      <c r="M688" s="241"/>
      <c r="N688" s="242"/>
      <c r="O688" s="242"/>
      <c r="P688" s="242"/>
      <c r="Q688" s="242"/>
      <c r="R688" s="242"/>
      <c r="S688" s="242"/>
      <c r="T688" s="24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4" t="s">
        <v>155</v>
      </c>
      <c r="AU688" s="244" t="s">
        <v>142</v>
      </c>
      <c r="AV688" s="13" t="s">
        <v>94</v>
      </c>
      <c r="AW688" s="13" t="s">
        <v>35</v>
      </c>
      <c r="AX688" s="13" t="s">
        <v>75</v>
      </c>
      <c r="AY688" s="244" t="s">
        <v>141</v>
      </c>
    </row>
    <row r="689" s="13" customFormat="1">
      <c r="A689" s="13"/>
      <c r="B689" s="233"/>
      <c r="C689" s="234"/>
      <c r="D689" s="235" t="s">
        <v>155</v>
      </c>
      <c r="E689" s="236" t="s">
        <v>19</v>
      </c>
      <c r="F689" s="237" t="s">
        <v>1069</v>
      </c>
      <c r="G689" s="234"/>
      <c r="H689" s="238">
        <v>-1.8</v>
      </c>
      <c r="I689" s="239"/>
      <c r="J689" s="234"/>
      <c r="K689" s="234"/>
      <c r="L689" s="240"/>
      <c r="M689" s="241"/>
      <c r="N689" s="242"/>
      <c r="O689" s="242"/>
      <c r="P689" s="242"/>
      <c r="Q689" s="242"/>
      <c r="R689" s="242"/>
      <c r="S689" s="242"/>
      <c r="T689" s="24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4" t="s">
        <v>155</v>
      </c>
      <c r="AU689" s="244" t="s">
        <v>142</v>
      </c>
      <c r="AV689" s="13" t="s">
        <v>94</v>
      </c>
      <c r="AW689" s="13" t="s">
        <v>35</v>
      </c>
      <c r="AX689" s="13" t="s">
        <v>75</v>
      </c>
      <c r="AY689" s="244" t="s">
        <v>141</v>
      </c>
    </row>
    <row r="690" s="13" customFormat="1">
      <c r="A690" s="13"/>
      <c r="B690" s="233"/>
      <c r="C690" s="234"/>
      <c r="D690" s="235" t="s">
        <v>155</v>
      </c>
      <c r="E690" s="236" t="s">
        <v>19</v>
      </c>
      <c r="F690" s="237" t="s">
        <v>1070</v>
      </c>
      <c r="G690" s="234"/>
      <c r="H690" s="238">
        <v>-4.29</v>
      </c>
      <c r="I690" s="239"/>
      <c r="J690" s="234"/>
      <c r="K690" s="234"/>
      <c r="L690" s="240"/>
      <c r="M690" s="241"/>
      <c r="N690" s="242"/>
      <c r="O690" s="242"/>
      <c r="P690" s="242"/>
      <c r="Q690" s="242"/>
      <c r="R690" s="242"/>
      <c r="S690" s="242"/>
      <c r="T690" s="24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4" t="s">
        <v>155</v>
      </c>
      <c r="AU690" s="244" t="s">
        <v>142</v>
      </c>
      <c r="AV690" s="13" t="s">
        <v>94</v>
      </c>
      <c r="AW690" s="13" t="s">
        <v>35</v>
      </c>
      <c r="AX690" s="13" t="s">
        <v>75</v>
      </c>
      <c r="AY690" s="244" t="s">
        <v>141</v>
      </c>
    </row>
    <row r="691" s="16" customFormat="1">
      <c r="A691" s="16"/>
      <c r="B691" s="266"/>
      <c r="C691" s="267"/>
      <c r="D691" s="235" t="s">
        <v>155</v>
      </c>
      <c r="E691" s="268" t="s">
        <v>19</v>
      </c>
      <c r="F691" s="269" t="s">
        <v>190</v>
      </c>
      <c r="G691" s="267"/>
      <c r="H691" s="270">
        <v>552.05899999999997</v>
      </c>
      <c r="I691" s="271"/>
      <c r="J691" s="267"/>
      <c r="K691" s="267"/>
      <c r="L691" s="272"/>
      <c r="M691" s="273"/>
      <c r="N691" s="274"/>
      <c r="O691" s="274"/>
      <c r="P691" s="274"/>
      <c r="Q691" s="274"/>
      <c r="R691" s="274"/>
      <c r="S691" s="274"/>
      <c r="T691" s="275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T691" s="276" t="s">
        <v>155</v>
      </c>
      <c r="AU691" s="276" t="s">
        <v>142</v>
      </c>
      <c r="AV691" s="16" t="s">
        <v>142</v>
      </c>
      <c r="AW691" s="16" t="s">
        <v>35</v>
      </c>
      <c r="AX691" s="16" t="s">
        <v>75</v>
      </c>
      <c r="AY691" s="276" t="s">
        <v>141</v>
      </c>
    </row>
    <row r="692" s="15" customFormat="1">
      <c r="A692" s="15"/>
      <c r="B692" s="256"/>
      <c r="C692" s="257"/>
      <c r="D692" s="235" t="s">
        <v>155</v>
      </c>
      <c r="E692" s="258" t="s">
        <v>19</v>
      </c>
      <c r="F692" s="259" t="s">
        <v>1071</v>
      </c>
      <c r="G692" s="257"/>
      <c r="H692" s="258" t="s">
        <v>19</v>
      </c>
      <c r="I692" s="260"/>
      <c r="J692" s="257"/>
      <c r="K692" s="257"/>
      <c r="L692" s="261"/>
      <c r="M692" s="262"/>
      <c r="N692" s="263"/>
      <c r="O692" s="263"/>
      <c r="P692" s="263"/>
      <c r="Q692" s="263"/>
      <c r="R692" s="263"/>
      <c r="S692" s="263"/>
      <c r="T692" s="264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T692" s="265" t="s">
        <v>155</v>
      </c>
      <c r="AU692" s="265" t="s">
        <v>142</v>
      </c>
      <c r="AV692" s="15" t="s">
        <v>83</v>
      </c>
      <c r="AW692" s="15" t="s">
        <v>35</v>
      </c>
      <c r="AX692" s="15" t="s">
        <v>75</v>
      </c>
      <c r="AY692" s="265" t="s">
        <v>141</v>
      </c>
    </row>
    <row r="693" s="13" customFormat="1">
      <c r="A693" s="13"/>
      <c r="B693" s="233"/>
      <c r="C693" s="234"/>
      <c r="D693" s="235" t="s">
        <v>155</v>
      </c>
      <c r="E693" s="236" t="s">
        <v>19</v>
      </c>
      <c r="F693" s="237" t="s">
        <v>1072</v>
      </c>
      <c r="G693" s="234"/>
      <c r="H693" s="238">
        <v>659.19000000000005</v>
      </c>
      <c r="I693" s="239"/>
      <c r="J693" s="234"/>
      <c r="K693" s="234"/>
      <c r="L693" s="240"/>
      <c r="M693" s="241"/>
      <c r="N693" s="242"/>
      <c r="O693" s="242"/>
      <c r="P693" s="242"/>
      <c r="Q693" s="242"/>
      <c r="R693" s="242"/>
      <c r="S693" s="242"/>
      <c r="T693" s="24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4" t="s">
        <v>155</v>
      </c>
      <c r="AU693" s="244" t="s">
        <v>142</v>
      </c>
      <c r="AV693" s="13" t="s">
        <v>94</v>
      </c>
      <c r="AW693" s="13" t="s">
        <v>35</v>
      </c>
      <c r="AX693" s="13" t="s">
        <v>75</v>
      </c>
      <c r="AY693" s="244" t="s">
        <v>141</v>
      </c>
    </row>
    <row r="694" s="15" customFormat="1">
      <c r="A694" s="15"/>
      <c r="B694" s="256"/>
      <c r="C694" s="257"/>
      <c r="D694" s="235" t="s">
        <v>155</v>
      </c>
      <c r="E694" s="258" t="s">
        <v>19</v>
      </c>
      <c r="F694" s="259" t="s">
        <v>1073</v>
      </c>
      <c r="G694" s="257"/>
      <c r="H694" s="258" t="s">
        <v>19</v>
      </c>
      <c r="I694" s="260"/>
      <c r="J694" s="257"/>
      <c r="K694" s="257"/>
      <c r="L694" s="261"/>
      <c r="M694" s="262"/>
      <c r="N694" s="263"/>
      <c r="O694" s="263"/>
      <c r="P694" s="263"/>
      <c r="Q694" s="263"/>
      <c r="R694" s="263"/>
      <c r="S694" s="263"/>
      <c r="T694" s="264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T694" s="265" t="s">
        <v>155</v>
      </c>
      <c r="AU694" s="265" t="s">
        <v>142</v>
      </c>
      <c r="AV694" s="15" t="s">
        <v>83</v>
      </c>
      <c r="AW694" s="15" t="s">
        <v>35</v>
      </c>
      <c r="AX694" s="15" t="s">
        <v>75</v>
      </c>
      <c r="AY694" s="265" t="s">
        <v>141</v>
      </c>
    </row>
    <row r="695" s="13" customFormat="1">
      <c r="A695" s="13"/>
      <c r="B695" s="233"/>
      <c r="C695" s="234"/>
      <c r="D695" s="235" t="s">
        <v>155</v>
      </c>
      <c r="E695" s="236" t="s">
        <v>19</v>
      </c>
      <c r="F695" s="237" t="s">
        <v>1074</v>
      </c>
      <c r="G695" s="234"/>
      <c r="H695" s="238">
        <v>-14.736000000000001</v>
      </c>
      <c r="I695" s="239"/>
      <c r="J695" s="234"/>
      <c r="K695" s="234"/>
      <c r="L695" s="240"/>
      <c r="M695" s="241"/>
      <c r="N695" s="242"/>
      <c r="O695" s="242"/>
      <c r="P695" s="242"/>
      <c r="Q695" s="242"/>
      <c r="R695" s="242"/>
      <c r="S695" s="242"/>
      <c r="T695" s="24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4" t="s">
        <v>155</v>
      </c>
      <c r="AU695" s="244" t="s">
        <v>142</v>
      </c>
      <c r="AV695" s="13" t="s">
        <v>94</v>
      </c>
      <c r="AW695" s="13" t="s">
        <v>35</v>
      </c>
      <c r="AX695" s="13" t="s">
        <v>75</v>
      </c>
      <c r="AY695" s="244" t="s">
        <v>141</v>
      </c>
    </row>
    <row r="696" s="13" customFormat="1">
      <c r="A696" s="13"/>
      <c r="B696" s="233"/>
      <c r="C696" s="234"/>
      <c r="D696" s="235" t="s">
        <v>155</v>
      </c>
      <c r="E696" s="236" t="s">
        <v>19</v>
      </c>
      <c r="F696" s="237" t="s">
        <v>1075</v>
      </c>
      <c r="G696" s="234"/>
      <c r="H696" s="238">
        <v>-2.6520000000000001</v>
      </c>
      <c r="I696" s="239"/>
      <c r="J696" s="234"/>
      <c r="K696" s="234"/>
      <c r="L696" s="240"/>
      <c r="M696" s="241"/>
      <c r="N696" s="242"/>
      <c r="O696" s="242"/>
      <c r="P696" s="242"/>
      <c r="Q696" s="242"/>
      <c r="R696" s="242"/>
      <c r="S696" s="242"/>
      <c r="T696" s="24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4" t="s">
        <v>155</v>
      </c>
      <c r="AU696" s="244" t="s">
        <v>142</v>
      </c>
      <c r="AV696" s="13" t="s">
        <v>94</v>
      </c>
      <c r="AW696" s="13" t="s">
        <v>35</v>
      </c>
      <c r="AX696" s="13" t="s">
        <v>75</v>
      </c>
      <c r="AY696" s="244" t="s">
        <v>141</v>
      </c>
    </row>
    <row r="697" s="13" customFormat="1">
      <c r="A697" s="13"/>
      <c r="B697" s="233"/>
      <c r="C697" s="234"/>
      <c r="D697" s="235" t="s">
        <v>155</v>
      </c>
      <c r="E697" s="236" t="s">
        <v>19</v>
      </c>
      <c r="F697" s="237" t="s">
        <v>1076</v>
      </c>
      <c r="G697" s="234"/>
      <c r="H697" s="238">
        <v>0.35999999999999999</v>
      </c>
      <c r="I697" s="239"/>
      <c r="J697" s="234"/>
      <c r="K697" s="234"/>
      <c r="L697" s="240"/>
      <c r="M697" s="241"/>
      <c r="N697" s="242"/>
      <c r="O697" s="242"/>
      <c r="P697" s="242"/>
      <c r="Q697" s="242"/>
      <c r="R697" s="242"/>
      <c r="S697" s="242"/>
      <c r="T697" s="24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4" t="s">
        <v>155</v>
      </c>
      <c r="AU697" s="244" t="s">
        <v>142</v>
      </c>
      <c r="AV697" s="13" t="s">
        <v>94</v>
      </c>
      <c r="AW697" s="13" t="s">
        <v>35</v>
      </c>
      <c r="AX697" s="13" t="s">
        <v>75</v>
      </c>
      <c r="AY697" s="244" t="s">
        <v>141</v>
      </c>
    </row>
    <row r="698" s="13" customFormat="1">
      <c r="A698" s="13"/>
      <c r="B698" s="233"/>
      <c r="C698" s="234"/>
      <c r="D698" s="235" t="s">
        <v>155</v>
      </c>
      <c r="E698" s="236" t="s">
        <v>19</v>
      </c>
      <c r="F698" s="237" t="s">
        <v>1077</v>
      </c>
      <c r="G698" s="234"/>
      <c r="H698" s="238">
        <v>0.35999999999999999</v>
      </c>
      <c r="I698" s="239"/>
      <c r="J698" s="234"/>
      <c r="K698" s="234"/>
      <c r="L698" s="240"/>
      <c r="M698" s="241"/>
      <c r="N698" s="242"/>
      <c r="O698" s="242"/>
      <c r="P698" s="242"/>
      <c r="Q698" s="242"/>
      <c r="R698" s="242"/>
      <c r="S698" s="242"/>
      <c r="T698" s="24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44" t="s">
        <v>155</v>
      </c>
      <c r="AU698" s="244" t="s">
        <v>142</v>
      </c>
      <c r="AV698" s="13" t="s">
        <v>94</v>
      </c>
      <c r="AW698" s="13" t="s">
        <v>35</v>
      </c>
      <c r="AX698" s="13" t="s">
        <v>75</v>
      </c>
      <c r="AY698" s="244" t="s">
        <v>141</v>
      </c>
    </row>
    <row r="699" s="13" customFormat="1">
      <c r="A699" s="13"/>
      <c r="B699" s="233"/>
      <c r="C699" s="234"/>
      <c r="D699" s="235" t="s">
        <v>155</v>
      </c>
      <c r="E699" s="236" t="s">
        <v>19</v>
      </c>
      <c r="F699" s="237" t="s">
        <v>1078</v>
      </c>
      <c r="G699" s="234"/>
      <c r="H699" s="238">
        <v>-1.065</v>
      </c>
      <c r="I699" s="239"/>
      <c r="J699" s="234"/>
      <c r="K699" s="234"/>
      <c r="L699" s="240"/>
      <c r="M699" s="241"/>
      <c r="N699" s="242"/>
      <c r="O699" s="242"/>
      <c r="P699" s="242"/>
      <c r="Q699" s="242"/>
      <c r="R699" s="242"/>
      <c r="S699" s="242"/>
      <c r="T699" s="24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4" t="s">
        <v>155</v>
      </c>
      <c r="AU699" s="244" t="s">
        <v>142</v>
      </c>
      <c r="AV699" s="13" t="s">
        <v>94</v>
      </c>
      <c r="AW699" s="13" t="s">
        <v>35</v>
      </c>
      <c r="AX699" s="13" t="s">
        <v>75</v>
      </c>
      <c r="AY699" s="244" t="s">
        <v>141</v>
      </c>
    </row>
    <row r="700" s="13" customFormat="1">
      <c r="A700" s="13"/>
      <c r="B700" s="233"/>
      <c r="C700" s="234"/>
      <c r="D700" s="235" t="s">
        <v>155</v>
      </c>
      <c r="E700" s="236" t="s">
        <v>19</v>
      </c>
      <c r="F700" s="237" t="s">
        <v>1079</v>
      </c>
      <c r="G700" s="234"/>
      <c r="H700" s="238">
        <v>-2.0979999999999999</v>
      </c>
      <c r="I700" s="239"/>
      <c r="J700" s="234"/>
      <c r="K700" s="234"/>
      <c r="L700" s="240"/>
      <c r="M700" s="241"/>
      <c r="N700" s="242"/>
      <c r="O700" s="242"/>
      <c r="P700" s="242"/>
      <c r="Q700" s="242"/>
      <c r="R700" s="242"/>
      <c r="S700" s="242"/>
      <c r="T700" s="24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4" t="s">
        <v>155</v>
      </c>
      <c r="AU700" s="244" t="s">
        <v>142</v>
      </c>
      <c r="AV700" s="13" t="s">
        <v>94</v>
      </c>
      <c r="AW700" s="13" t="s">
        <v>35</v>
      </c>
      <c r="AX700" s="13" t="s">
        <v>75</v>
      </c>
      <c r="AY700" s="244" t="s">
        <v>141</v>
      </c>
    </row>
    <row r="701" s="16" customFormat="1">
      <c r="A701" s="16"/>
      <c r="B701" s="266"/>
      <c r="C701" s="267"/>
      <c r="D701" s="235" t="s">
        <v>155</v>
      </c>
      <c r="E701" s="268" t="s">
        <v>19</v>
      </c>
      <c r="F701" s="269" t="s">
        <v>190</v>
      </c>
      <c r="G701" s="267"/>
      <c r="H701" s="270">
        <v>639.35900000000004</v>
      </c>
      <c r="I701" s="271"/>
      <c r="J701" s="267"/>
      <c r="K701" s="267"/>
      <c r="L701" s="272"/>
      <c r="M701" s="273"/>
      <c r="N701" s="274"/>
      <c r="O701" s="274"/>
      <c r="P701" s="274"/>
      <c r="Q701" s="274"/>
      <c r="R701" s="274"/>
      <c r="S701" s="274"/>
      <c r="T701" s="275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T701" s="276" t="s">
        <v>155</v>
      </c>
      <c r="AU701" s="276" t="s">
        <v>142</v>
      </c>
      <c r="AV701" s="16" t="s">
        <v>142</v>
      </c>
      <c r="AW701" s="16" t="s">
        <v>35</v>
      </c>
      <c r="AX701" s="16" t="s">
        <v>75</v>
      </c>
      <c r="AY701" s="276" t="s">
        <v>141</v>
      </c>
    </row>
    <row r="702" s="14" customFormat="1">
      <c r="A702" s="14"/>
      <c r="B702" s="245"/>
      <c r="C702" s="246"/>
      <c r="D702" s="235" t="s">
        <v>155</v>
      </c>
      <c r="E702" s="247" t="s">
        <v>19</v>
      </c>
      <c r="F702" s="248" t="s">
        <v>157</v>
      </c>
      <c r="G702" s="246"/>
      <c r="H702" s="249">
        <v>1191.4179999999999</v>
      </c>
      <c r="I702" s="250"/>
      <c r="J702" s="246"/>
      <c r="K702" s="246"/>
      <c r="L702" s="251"/>
      <c r="M702" s="252"/>
      <c r="N702" s="253"/>
      <c r="O702" s="253"/>
      <c r="P702" s="253"/>
      <c r="Q702" s="253"/>
      <c r="R702" s="253"/>
      <c r="S702" s="253"/>
      <c r="T702" s="25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5" t="s">
        <v>155</v>
      </c>
      <c r="AU702" s="255" t="s">
        <v>142</v>
      </c>
      <c r="AV702" s="14" t="s">
        <v>151</v>
      </c>
      <c r="AW702" s="14" t="s">
        <v>35</v>
      </c>
      <c r="AX702" s="14" t="s">
        <v>83</v>
      </c>
      <c r="AY702" s="255" t="s">
        <v>141</v>
      </c>
    </row>
    <row r="703" s="2" customFormat="1" ht="37.8" customHeight="1">
      <c r="A703" s="41"/>
      <c r="B703" s="42"/>
      <c r="C703" s="215" t="s">
        <v>550</v>
      </c>
      <c r="D703" s="215" t="s">
        <v>146</v>
      </c>
      <c r="E703" s="216" t="s">
        <v>1080</v>
      </c>
      <c r="F703" s="217" t="s">
        <v>1081</v>
      </c>
      <c r="G703" s="218" t="s">
        <v>259</v>
      </c>
      <c r="H703" s="219">
        <v>562.54100000000005</v>
      </c>
      <c r="I703" s="220"/>
      <c r="J703" s="221">
        <f>ROUND(I703*H703,2)</f>
        <v>0</v>
      </c>
      <c r="K703" s="217" t="s">
        <v>150</v>
      </c>
      <c r="L703" s="47"/>
      <c r="M703" s="222" t="s">
        <v>19</v>
      </c>
      <c r="N703" s="223" t="s">
        <v>47</v>
      </c>
      <c r="O703" s="87"/>
      <c r="P703" s="224">
        <f>O703*H703</f>
        <v>0</v>
      </c>
      <c r="Q703" s="224">
        <v>0.0086</v>
      </c>
      <c r="R703" s="224">
        <f>Q703*H703</f>
        <v>4.8378526000000006</v>
      </c>
      <c r="S703" s="224">
        <v>0</v>
      </c>
      <c r="T703" s="225">
        <f>S703*H703</f>
        <v>0</v>
      </c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R703" s="226" t="s">
        <v>151</v>
      </c>
      <c r="AT703" s="226" t="s">
        <v>146</v>
      </c>
      <c r="AU703" s="226" t="s">
        <v>142</v>
      </c>
      <c r="AY703" s="20" t="s">
        <v>141</v>
      </c>
      <c r="BE703" s="227">
        <f>IF(N703="základní",J703,0)</f>
        <v>0</v>
      </c>
      <c r="BF703" s="227">
        <f>IF(N703="snížená",J703,0)</f>
        <v>0</v>
      </c>
      <c r="BG703" s="227">
        <f>IF(N703="zákl. přenesená",J703,0)</f>
        <v>0</v>
      </c>
      <c r="BH703" s="227">
        <f>IF(N703="sníž. přenesená",J703,0)</f>
        <v>0</v>
      </c>
      <c r="BI703" s="227">
        <f>IF(N703="nulová",J703,0)</f>
        <v>0</v>
      </c>
      <c r="BJ703" s="20" t="s">
        <v>94</v>
      </c>
      <c r="BK703" s="227">
        <f>ROUND(I703*H703,2)</f>
        <v>0</v>
      </c>
      <c r="BL703" s="20" t="s">
        <v>151</v>
      </c>
      <c r="BM703" s="226" t="s">
        <v>1082</v>
      </c>
    </row>
    <row r="704" s="2" customFormat="1">
      <c r="A704" s="41"/>
      <c r="B704" s="42"/>
      <c r="C704" s="43"/>
      <c r="D704" s="228" t="s">
        <v>153</v>
      </c>
      <c r="E704" s="43"/>
      <c r="F704" s="229" t="s">
        <v>1083</v>
      </c>
      <c r="G704" s="43"/>
      <c r="H704" s="43"/>
      <c r="I704" s="230"/>
      <c r="J704" s="43"/>
      <c r="K704" s="43"/>
      <c r="L704" s="47"/>
      <c r="M704" s="231"/>
      <c r="N704" s="232"/>
      <c r="O704" s="87"/>
      <c r="P704" s="87"/>
      <c r="Q704" s="87"/>
      <c r="R704" s="87"/>
      <c r="S704" s="87"/>
      <c r="T704" s="88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T704" s="20" t="s">
        <v>153</v>
      </c>
      <c r="AU704" s="20" t="s">
        <v>142</v>
      </c>
    </row>
    <row r="705" s="15" customFormat="1">
      <c r="A705" s="15"/>
      <c r="B705" s="256"/>
      <c r="C705" s="257"/>
      <c r="D705" s="235" t="s">
        <v>155</v>
      </c>
      <c r="E705" s="258" t="s">
        <v>19</v>
      </c>
      <c r="F705" s="259" t="s">
        <v>1061</v>
      </c>
      <c r="G705" s="257"/>
      <c r="H705" s="258" t="s">
        <v>19</v>
      </c>
      <c r="I705" s="260"/>
      <c r="J705" s="257"/>
      <c r="K705" s="257"/>
      <c r="L705" s="261"/>
      <c r="M705" s="262"/>
      <c r="N705" s="263"/>
      <c r="O705" s="263"/>
      <c r="P705" s="263"/>
      <c r="Q705" s="263"/>
      <c r="R705" s="263"/>
      <c r="S705" s="263"/>
      <c r="T705" s="264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5" t="s">
        <v>155</v>
      </c>
      <c r="AU705" s="265" t="s">
        <v>142</v>
      </c>
      <c r="AV705" s="15" t="s">
        <v>83</v>
      </c>
      <c r="AW705" s="15" t="s">
        <v>35</v>
      </c>
      <c r="AX705" s="15" t="s">
        <v>75</v>
      </c>
      <c r="AY705" s="265" t="s">
        <v>141</v>
      </c>
    </row>
    <row r="706" s="15" customFormat="1">
      <c r="A706" s="15"/>
      <c r="B706" s="256"/>
      <c r="C706" s="257"/>
      <c r="D706" s="235" t="s">
        <v>155</v>
      </c>
      <c r="E706" s="258" t="s">
        <v>19</v>
      </c>
      <c r="F706" s="259" t="s">
        <v>1084</v>
      </c>
      <c r="G706" s="257"/>
      <c r="H706" s="258" t="s">
        <v>19</v>
      </c>
      <c r="I706" s="260"/>
      <c r="J706" s="257"/>
      <c r="K706" s="257"/>
      <c r="L706" s="261"/>
      <c r="M706" s="262"/>
      <c r="N706" s="263"/>
      <c r="O706" s="263"/>
      <c r="P706" s="263"/>
      <c r="Q706" s="263"/>
      <c r="R706" s="263"/>
      <c r="S706" s="263"/>
      <c r="T706" s="264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T706" s="265" t="s">
        <v>155</v>
      </c>
      <c r="AU706" s="265" t="s">
        <v>142</v>
      </c>
      <c r="AV706" s="15" t="s">
        <v>83</v>
      </c>
      <c r="AW706" s="15" t="s">
        <v>35</v>
      </c>
      <c r="AX706" s="15" t="s">
        <v>75</v>
      </c>
      <c r="AY706" s="265" t="s">
        <v>141</v>
      </c>
    </row>
    <row r="707" s="13" customFormat="1">
      <c r="A707" s="13"/>
      <c r="B707" s="233"/>
      <c r="C707" s="234"/>
      <c r="D707" s="235" t="s">
        <v>155</v>
      </c>
      <c r="E707" s="236" t="s">
        <v>19</v>
      </c>
      <c r="F707" s="237" t="s">
        <v>1085</v>
      </c>
      <c r="G707" s="234"/>
      <c r="H707" s="238">
        <v>604.45100000000002</v>
      </c>
      <c r="I707" s="239"/>
      <c r="J707" s="234"/>
      <c r="K707" s="234"/>
      <c r="L707" s="240"/>
      <c r="M707" s="241"/>
      <c r="N707" s="242"/>
      <c r="O707" s="242"/>
      <c r="P707" s="242"/>
      <c r="Q707" s="242"/>
      <c r="R707" s="242"/>
      <c r="S707" s="242"/>
      <c r="T707" s="24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44" t="s">
        <v>155</v>
      </c>
      <c r="AU707" s="244" t="s">
        <v>142</v>
      </c>
      <c r="AV707" s="13" t="s">
        <v>94</v>
      </c>
      <c r="AW707" s="13" t="s">
        <v>35</v>
      </c>
      <c r="AX707" s="13" t="s">
        <v>75</v>
      </c>
      <c r="AY707" s="244" t="s">
        <v>141</v>
      </c>
    </row>
    <row r="708" s="15" customFormat="1">
      <c r="A708" s="15"/>
      <c r="B708" s="256"/>
      <c r="C708" s="257"/>
      <c r="D708" s="235" t="s">
        <v>155</v>
      </c>
      <c r="E708" s="258" t="s">
        <v>19</v>
      </c>
      <c r="F708" s="259" t="s">
        <v>1064</v>
      </c>
      <c r="G708" s="257"/>
      <c r="H708" s="258" t="s">
        <v>19</v>
      </c>
      <c r="I708" s="260"/>
      <c r="J708" s="257"/>
      <c r="K708" s="257"/>
      <c r="L708" s="261"/>
      <c r="M708" s="262"/>
      <c r="N708" s="263"/>
      <c r="O708" s="263"/>
      <c r="P708" s="263"/>
      <c r="Q708" s="263"/>
      <c r="R708" s="263"/>
      <c r="S708" s="263"/>
      <c r="T708" s="264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65" t="s">
        <v>155</v>
      </c>
      <c r="AU708" s="265" t="s">
        <v>142</v>
      </c>
      <c r="AV708" s="15" t="s">
        <v>83</v>
      </c>
      <c r="AW708" s="15" t="s">
        <v>35</v>
      </c>
      <c r="AX708" s="15" t="s">
        <v>75</v>
      </c>
      <c r="AY708" s="265" t="s">
        <v>141</v>
      </c>
    </row>
    <row r="709" s="13" customFormat="1">
      <c r="A709" s="13"/>
      <c r="B709" s="233"/>
      <c r="C709" s="234"/>
      <c r="D709" s="235" t="s">
        <v>155</v>
      </c>
      <c r="E709" s="236" t="s">
        <v>19</v>
      </c>
      <c r="F709" s="237" t="s">
        <v>1065</v>
      </c>
      <c r="G709" s="234"/>
      <c r="H709" s="238">
        <v>-55.439999999999998</v>
      </c>
      <c r="I709" s="239"/>
      <c r="J709" s="234"/>
      <c r="K709" s="234"/>
      <c r="L709" s="240"/>
      <c r="M709" s="241"/>
      <c r="N709" s="242"/>
      <c r="O709" s="242"/>
      <c r="P709" s="242"/>
      <c r="Q709" s="242"/>
      <c r="R709" s="242"/>
      <c r="S709" s="242"/>
      <c r="T709" s="24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4" t="s">
        <v>155</v>
      </c>
      <c r="AU709" s="244" t="s">
        <v>142</v>
      </c>
      <c r="AV709" s="13" t="s">
        <v>94</v>
      </c>
      <c r="AW709" s="13" t="s">
        <v>35</v>
      </c>
      <c r="AX709" s="13" t="s">
        <v>75</v>
      </c>
      <c r="AY709" s="244" t="s">
        <v>141</v>
      </c>
    </row>
    <row r="710" s="13" customFormat="1">
      <c r="A710" s="13"/>
      <c r="B710" s="233"/>
      <c r="C710" s="234"/>
      <c r="D710" s="235" t="s">
        <v>155</v>
      </c>
      <c r="E710" s="236" t="s">
        <v>19</v>
      </c>
      <c r="F710" s="237" t="s">
        <v>1066</v>
      </c>
      <c r="G710" s="234"/>
      <c r="H710" s="238">
        <v>-6.2999999999999998</v>
      </c>
      <c r="I710" s="239"/>
      <c r="J710" s="234"/>
      <c r="K710" s="234"/>
      <c r="L710" s="240"/>
      <c r="M710" s="241"/>
      <c r="N710" s="242"/>
      <c r="O710" s="242"/>
      <c r="P710" s="242"/>
      <c r="Q710" s="242"/>
      <c r="R710" s="242"/>
      <c r="S710" s="242"/>
      <c r="T710" s="24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4" t="s">
        <v>155</v>
      </c>
      <c r="AU710" s="244" t="s">
        <v>142</v>
      </c>
      <c r="AV710" s="13" t="s">
        <v>94</v>
      </c>
      <c r="AW710" s="13" t="s">
        <v>35</v>
      </c>
      <c r="AX710" s="13" t="s">
        <v>75</v>
      </c>
      <c r="AY710" s="244" t="s">
        <v>141</v>
      </c>
    </row>
    <row r="711" s="13" customFormat="1">
      <c r="A711" s="13"/>
      <c r="B711" s="233"/>
      <c r="C711" s="234"/>
      <c r="D711" s="235" t="s">
        <v>155</v>
      </c>
      <c r="E711" s="236" t="s">
        <v>19</v>
      </c>
      <c r="F711" s="237" t="s">
        <v>1067</v>
      </c>
      <c r="G711" s="234"/>
      <c r="H711" s="238">
        <v>-0.71999999999999997</v>
      </c>
      <c r="I711" s="239"/>
      <c r="J711" s="234"/>
      <c r="K711" s="234"/>
      <c r="L711" s="240"/>
      <c r="M711" s="241"/>
      <c r="N711" s="242"/>
      <c r="O711" s="242"/>
      <c r="P711" s="242"/>
      <c r="Q711" s="242"/>
      <c r="R711" s="242"/>
      <c r="S711" s="242"/>
      <c r="T711" s="24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4" t="s">
        <v>155</v>
      </c>
      <c r="AU711" s="244" t="s">
        <v>142</v>
      </c>
      <c r="AV711" s="13" t="s">
        <v>94</v>
      </c>
      <c r="AW711" s="13" t="s">
        <v>35</v>
      </c>
      <c r="AX711" s="13" t="s">
        <v>75</v>
      </c>
      <c r="AY711" s="244" t="s">
        <v>141</v>
      </c>
    </row>
    <row r="712" s="13" customFormat="1">
      <c r="A712" s="13"/>
      <c r="B712" s="233"/>
      <c r="C712" s="234"/>
      <c r="D712" s="235" t="s">
        <v>155</v>
      </c>
      <c r="E712" s="236" t="s">
        <v>19</v>
      </c>
      <c r="F712" s="237" t="s">
        <v>1068</v>
      </c>
      <c r="G712" s="234"/>
      <c r="H712" s="238">
        <v>-1.0800000000000001</v>
      </c>
      <c r="I712" s="239"/>
      <c r="J712" s="234"/>
      <c r="K712" s="234"/>
      <c r="L712" s="240"/>
      <c r="M712" s="241"/>
      <c r="N712" s="242"/>
      <c r="O712" s="242"/>
      <c r="P712" s="242"/>
      <c r="Q712" s="242"/>
      <c r="R712" s="242"/>
      <c r="S712" s="242"/>
      <c r="T712" s="24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4" t="s">
        <v>155</v>
      </c>
      <c r="AU712" s="244" t="s">
        <v>142</v>
      </c>
      <c r="AV712" s="13" t="s">
        <v>94</v>
      </c>
      <c r="AW712" s="13" t="s">
        <v>35</v>
      </c>
      <c r="AX712" s="13" t="s">
        <v>75</v>
      </c>
      <c r="AY712" s="244" t="s">
        <v>141</v>
      </c>
    </row>
    <row r="713" s="13" customFormat="1">
      <c r="A713" s="13"/>
      <c r="B713" s="233"/>
      <c r="C713" s="234"/>
      <c r="D713" s="235" t="s">
        <v>155</v>
      </c>
      <c r="E713" s="236" t="s">
        <v>19</v>
      </c>
      <c r="F713" s="237" t="s">
        <v>1069</v>
      </c>
      <c r="G713" s="234"/>
      <c r="H713" s="238">
        <v>-1.8</v>
      </c>
      <c r="I713" s="239"/>
      <c r="J713" s="234"/>
      <c r="K713" s="234"/>
      <c r="L713" s="240"/>
      <c r="M713" s="241"/>
      <c r="N713" s="242"/>
      <c r="O713" s="242"/>
      <c r="P713" s="242"/>
      <c r="Q713" s="242"/>
      <c r="R713" s="242"/>
      <c r="S713" s="242"/>
      <c r="T713" s="24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4" t="s">
        <v>155</v>
      </c>
      <c r="AU713" s="244" t="s">
        <v>142</v>
      </c>
      <c r="AV713" s="13" t="s">
        <v>94</v>
      </c>
      <c r="AW713" s="13" t="s">
        <v>35</v>
      </c>
      <c r="AX713" s="13" t="s">
        <v>75</v>
      </c>
      <c r="AY713" s="244" t="s">
        <v>141</v>
      </c>
    </row>
    <row r="714" s="13" customFormat="1">
      <c r="A714" s="13"/>
      <c r="B714" s="233"/>
      <c r="C714" s="234"/>
      <c r="D714" s="235" t="s">
        <v>155</v>
      </c>
      <c r="E714" s="236" t="s">
        <v>19</v>
      </c>
      <c r="F714" s="237" t="s">
        <v>1070</v>
      </c>
      <c r="G714" s="234"/>
      <c r="H714" s="238">
        <v>-4.29</v>
      </c>
      <c r="I714" s="239"/>
      <c r="J714" s="234"/>
      <c r="K714" s="234"/>
      <c r="L714" s="240"/>
      <c r="M714" s="241"/>
      <c r="N714" s="242"/>
      <c r="O714" s="242"/>
      <c r="P714" s="242"/>
      <c r="Q714" s="242"/>
      <c r="R714" s="242"/>
      <c r="S714" s="242"/>
      <c r="T714" s="24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4" t="s">
        <v>155</v>
      </c>
      <c r="AU714" s="244" t="s">
        <v>142</v>
      </c>
      <c r="AV714" s="13" t="s">
        <v>94</v>
      </c>
      <c r="AW714" s="13" t="s">
        <v>35</v>
      </c>
      <c r="AX714" s="13" t="s">
        <v>75</v>
      </c>
      <c r="AY714" s="244" t="s">
        <v>141</v>
      </c>
    </row>
    <row r="715" s="16" customFormat="1">
      <c r="A715" s="16"/>
      <c r="B715" s="266"/>
      <c r="C715" s="267"/>
      <c r="D715" s="235" t="s">
        <v>155</v>
      </c>
      <c r="E715" s="268" t="s">
        <v>19</v>
      </c>
      <c r="F715" s="269" t="s">
        <v>190</v>
      </c>
      <c r="G715" s="267"/>
      <c r="H715" s="270">
        <v>534.82100000000003</v>
      </c>
      <c r="I715" s="271"/>
      <c r="J715" s="267"/>
      <c r="K715" s="267"/>
      <c r="L715" s="272"/>
      <c r="M715" s="273"/>
      <c r="N715" s="274"/>
      <c r="O715" s="274"/>
      <c r="P715" s="274"/>
      <c r="Q715" s="274"/>
      <c r="R715" s="274"/>
      <c r="S715" s="274"/>
      <c r="T715" s="275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T715" s="276" t="s">
        <v>155</v>
      </c>
      <c r="AU715" s="276" t="s">
        <v>142</v>
      </c>
      <c r="AV715" s="16" t="s">
        <v>142</v>
      </c>
      <c r="AW715" s="16" t="s">
        <v>35</v>
      </c>
      <c r="AX715" s="16" t="s">
        <v>75</v>
      </c>
      <c r="AY715" s="276" t="s">
        <v>141</v>
      </c>
    </row>
    <row r="716" s="15" customFormat="1">
      <c r="A716" s="15"/>
      <c r="B716" s="256"/>
      <c r="C716" s="257"/>
      <c r="D716" s="235" t="s">
        <v>155</v>
      </c>
      <c r="E716" s="258" t="s">
        <v>19</v>
      </c>
      <c r="F716" s="259" t="s">
        <v>1086</v>
      </c>
      <c r="G716" s="257"/>
      <c r="H716" s="258" t="s">
        <v>19</v>
      </c>
      <c r="I716" s="260"/>
      <c r="J716" s="257"/>
      <c r="K716" s="257"/>
      <c r="L716" s="261"/>
      <c r="M716" s="262"/>
      <c r="N716" s="263"/>
      <c r="O716" s="263"/>
      <c r="P716" s="263"/>
      <c r="Q716" s="263"/>
      <c r="R716" s="263"/>
      <c r="S716" s="263"/>
      <c r="T716" s="264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5" t="s">
        <v>155</v>
      </c>
      <c r="AU716" s="265" t="s">
        <v>142</v>
      </c>
      <c r="AV716" s="15" t="s">
        <v>83</v>
      </c>
      <c r="AW716" s="15" t="s">
        <v>35</v>
      </c>
      <c r="AX716" s="15" t="s">
        <v>75</v>
      </c>
      <c r="AY716" s="265" t="s">
        <v>141</v>
      </c>
    </row>
    <row r="717" s="13" customFormat="1">
      <c r="A717" s="13"/>
      <c r="B717" s="233"/>
      <c r="C717" s="234"/>
      <c r="D717" s="235" t="s">
        <v>155</v>
      </c>
      <c r="E717" s="236" t="s">
        <v>19</v>
      </c>
      <c r="F717" s="237" t="s">
        <v>1087</v>
      </c>
      <c r="G717" s="234"/>
      <c r="H717" s="238">
        <v>27.719999999999999</v>
      </c>
      <c r="I717" s="239"/>
      <c r="J717" s="234"/>
      <c r="K717" s="234"/>
      <c r="L717" s="240"/>
      <c r="M717" s="241"/>
      <c r="N717" s="242"/>
      <c r="O717" s="242"/>
      <c r="P717" s="242"/>
      <c r="Q717" s="242"/>
      <c r="R717" s="242"/>
      <c r="S717" s="242"/>
      <c r="T717" s="24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4" t="s">
        <v>155</v>
      </c>
      <c r="AU717" s="244" t="s">
        <v>142</v>
      </c>
      <c r="AV717" s="13" t="s">
        <v>94</v>
      </c>
      <c r="AW717" s="13" t="s">
        <v>35</v>
      </c>
      <c r="AX717" s="13" t="s">
        <v>75</v>
      </c>
      <c r="AY717" s="244" t="s">
        <v>141</v>
      </c>
    </row>
    <row r="718" s="16" customFormat="1">
      <c r="A718" s="16"/>
      <c r="B718" s="266"/>
      <c r="C718" s="267"/>
      <c r="D718" s="235" t="s">
        <v>155</v>
      </c>
      <c r="E718" s="268" t="s">
        <v>19</v>
      </c>
      <c r="F718" s="269" t="s">
        <v>190</v>
      </c>
      <c r="G718" s="267"/>
      <c r="H718" s="270">
        <v>27.719999999999999</v>
      </c>
      <c r="I718" s="271"/>
      <c r="J718" s="267"/>
      <c r="K718" s="267"/>
      <c r="L718" s="272"/>
      <c r="M718" s="273"/>
      <c r="N718" s="274"/>
      <c r="O718" s="274"/>
      <c r="P718" s="274"/>
      <c r="Q718" s="274"/>
      <c r="R718" s="274"/>
      <c r="S718" s="274"/>
      <c r="T718" s="275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T718" s="276" t="s">
        <v>155</v>
      </c>
      <c r="AU718" s="276" t="s">
        <v>142</v>
      </c>
      <c r="AV718" s="16" t="s">
        <v>142</v>
      </c>
      <c r="AW718" s="16" t="s">
        <v>35</v>
      </c>
      <c r="AX718" s="16" t="s">
        <v>75</v>
      </c>
      <c r="AY718" s="276" t="s">
        <v>141</v>
      </c>
    </row>
    <row r="719" s="14" customFormat="1">
      <c r="A719" s="14"/>
      <c r="B719" s="245"/>
      <c r="C719" s="246"/>
      <c r="D719" s="235" t="s">
        <v>155</v>
      </c>
      <c r="E719" s="247" t="s">
        <v>19</v>
      </c>
      <c r="F719" s="248" t="s">
        <v>157</v>
      </c>
      <c r="G719" s="246"/>
      <c r="H719" s="249">
        <v>562.54100000000005</v>
      </c>
      <c r="I719" s="250"/>
      <c r="J719" s="246"/>
      <c r="K719" s="246"/>
      <c r="L719" s="251"/>
      <c r="M719" s="252"/>
      <c r="N719" s="253"/>
      <c r="O719" s="253"/>
      <c r="P719" s="253"/>
      <c r="Q719" s="253"/>
      <c r="R719" s="253"/>
      <c r="S719" s="253"/>
      <c r="T719" s="25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5" t="s">
        <v>155</v>
      </c>
      <c r="AU719" s="255" t="s">
        <v>142</v>
      </c>
      <c r="AV719" s="14" t="s">
        <v>151</v>
      </c>
      <c r="AW719" s="14" t="s">
        <v>35</v>
      </c>
      <c r="AX719" s="14" t="s">
        <v>83</v>
      </c>
      <c r="AY719" s="255" t="s">
        <v>141</v>
      </c>
    </row>
    <row r="720" s="2" customFormat="1" ht="16.5" customHeight="1">
      <c r="A720" s="41"/>
      <c r="B720" s="42"/>
      <c r="C720" s="281" t="s">
        <v>557</v>
      </c>
      <c r="D720" s="281" t="s">
        <v>775</v>
      </c>
      <c r="E720" s="282" t="s">
        <v>1088</v>
      </c>
      <c r="F720" s="283" t="s">
        <v>1089</v>
      </c>
      <c r="G720" s="284" t="s">
        <v>259</v>
      </c>
      <c r="H720" s="285">
        <v>590.66800000000001</v>
      </c>
      <c r="I720" s="286"/>
      <c r="J720" s="287">
        <f>ROUND(I720*H720,2)</f>
        <v>0</v>
      </c>
      <c r="K720" s="283" t="s">
        <v>150</v>
      </c>
      <c r="L720" s="288"/>
      <c r="M720" s="289" t="s">
        <v>19</v>
      </c>
      <c r="N720" s="290" t="s">
        <v>47</v>
      </c>
      <c r="O720" s="87"/>
      <c r="P720" s="224">
        <f>O720*H720</f>
        <v>0</v>
      </c>
      <c r="Q720" s="224">
        <v>0.0019599999999999999</v>
      </c>
      <c r="R720" s="224">
        <f>Q720*H720</f>
        <v>1.15770928</v>
      </c>
      <c r="S720" s="224">
        <v>0</v>
      </c>
      <c r="T720" s="225">
        <f>S720*H720</f>
        <v>0</v>
      </c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R720" s="226" t="s">
        <v>256</v>
      </c>
      <c r="AT720" s="226" t="s">
        <v>775</v>
      </c>
      <c r="AU720" s="226" t="s">
        <v>142</v>
      </c>
      <c r="AY720" s="20" t="s">
        <v>141</v>
      </c>
      <c r="BE720" s="227">
        <f>IF(N720="základní",J720,0)</f>
        <v>0</v>
      </c>
      <c r="BF720" s="227">
        <f>IF(N720="snížená",J720,0)</f>
        <v>0</v>
      </c>
      <c r="BG720" s="227">
        <f>IF(N720="zákl. přenesená",J720,0)</f>
        <v>0</v>
      </c>
      <c r="BH720" s="227">
        <f>IF(N720="sníž. přenesená",J720,0)</f>
        <v>0</v>
      </c>
      <c r="BI720" s="227">
        <f>IF(N720="nulová",J720,0)</f>
        <v>0</v>
      </c>
      <c r="BJ720" s="20" t="s">
        <v>94</v>
      </c>
      <c r="BK720" s="227">
        <f>ROUND(I720*H720,2)</f>
        <v>0</v>
      </c>
      <c r="BL720" s="20" t="s">
        <v>151</v>
      </c>
      <c r="BM720" s="226" t="s">
        <v>1090</v>
      </c>
    </row>
    <row r="721" s="13" customFormat="1">
      <c r="A721" s="13"/>
      <c r="B721" s="233"/>
      <c r="C721" s="234"/>
      <c r="D721" s="235" t="s">
        <v>155</v>
      </c>
      <c r="E721" s="234"/>
      <c r="F721" s="237" t="s">
        <v>1091</v>
      </c>
      <c r="G721" s="234"/>
      <c r="H721" s="238">
        <v>590.66800000000001</v>
      </c>
      <c r="I721" s="239"/>
      <c r="J721" s="234"/>
      <c r="K721" s="234"/>
      <c r="L721" s="240"/>
      <c r="M721" s="241"/>
      <c r="N721" s="242"/>
      <c r="O721" s="242"/>
      <c r="P721" s="242"/>
      <c r="Q721" s="242"/>
      <c r="R721" s="242"/>
      <c r="S721" s="242"/>
      <c r="T721" s="24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4" t="s">
        <v>155</v>
      </c>
      <c r="AU721" s="244" t="s">
        <v>142</v>
      </c>
      <c r="AV721" s="13" t="s">
        <v>94</v>
      </c>
      <c r="AW721" s="13" t="s">
        <v>4</v>
      </c>
      <c r="AX721" s="13" t="s">
        <v>83</v>
      </c>
      <c r="AY721" s="244" t="s">
        <v>141</v>
      </c>
    </row>
    <row r="722" s="2" customFormat="1" ht="24.15" customHeight="1">
      <c r="A722" s="41"/>
      <c r="B722" s="42"/>
      <c r="C722" s="215" t="s">
        <v>562</v>
      </c>
      <c r="D722" s="215" t="s">
        <v>146</v>
      </c>
      <c r="E722" s="216" t="s">
        <v>1092</v>
      </c>
      <c r="F722" s="217" t="s">
        <v>1093</v>
      </c>
      <c r="G722" s="218" t="s">
        <v>169</v>
      </c>
      <c r="H722" s="219">
        <v>153.84999999999999</v>
      </c>
      <c r="I722" s="220"/>
      <c r="J722" s="221">
        <f>ROUND(I722*H722,2)</f>
        <v>0</v>
      </c>
      <c r="K722" s="217" t="s">
        <v>150</v>
      </c>
      <c r="L722" s="47"/>
      <c r="M722" s="222" t="s">
        <v>19</v>
      </c>
      <c r="N722" s="223" t="s">
        <v>47</v>
      </c>
      <c r="O722" s="87"/>
      <c r="P722" s="224">
        <f>O722*H722</f>
        <v>0</v>
      </c>
      <c r="Q722" s="224">
        <v>0.0017600000000000001</v>
      </c>
      <c r="R722" s="224">
        <f>Q722*H722</f>
        <v>0.27077600000000002</v>
      </c>
      <c r="S722" s="224">
        <v>0</v>
      </c>
      <c r="T722" s="225">
        <f>S722*H722</f>
        <v>0</v>
      </c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R722" s="226" t="s">
        <v>151</v>
      </c>
      <c r="AT722" s="226" t="s">
        <v>146</v>
      </c>
      <c r="AU722" s="226" t="s">
        <v>142</v>
      </c>
      <c r="AY722" s="20" t="s">
        <v>141</v>
      </c>
      <c r="BE722" s="227">
        <f>IF(N722="základní",J722,0)</f>
        <v>0</v>
      </c>
      <c r="BF722" s="227">
        <f>IF(N722="snížená",J722,0)</f>
        <v>0</v>
      </c>
      <c r="BG722" s="227">
        <f>IF(N722="zákl. přenesená",J722,0)</f>
        <v>0</v>
      </c>
      <c r="BH722" s="227">
        <f>IF(N722="sníž. přenesená",J722,0)</f>
        <v>0</v>
      </c>
      <c r="BI722" s="227">
        <f>IF(N722="nulová",J722,0)</f>
        <v>0</v>
      </c>
      <c r="BJ722" s="20" t="s">
        <v>94</v>
      </c>
      <c r="BK722" s="227">
        <f>ROUND(I722*H722,2)</f>
        <v>0</v>
      </c>
      <c r="BL722" s="20" t="s">
        <v>151</v>
      </c>
      <c r="BM722" s="226" t="s">
        <v>1094</v>
      </c>
    </row>
    <row r="723" s="2" customFormat="1">
      <c r="A723" s="41"/>
      <c r="B723" s="42"/>
      <c r="C723" s="43"/>
      <c r="D723" s="228" t="s">
        <v>153</v>
      </c>
      <c r="E723" s="43"/>
      <c r="F723" s="229" t="s">
        <v>1095</v>
      </c>
      <c r="G723" s="43"/>
      <c r="H723" s="43"/>
      <c r="I723" s="230"/>
      <c r="J723" s="43"/>
      <c r="K723" s="43"/>
      <c r="L723" s="47"/>
      <c r="M723" s="231"/>
      <c r="N723" s="232"/>
      <c r="O723" s="87"/>
      <c r="P723" s="87"/>
      <c r="Q723" s="87"/>
      <c r="R723" s="87"/>
      <c r="S723" s="87"/>
      <c r="T723" s="88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T723" s="20" t="s">
        <v>153</v>
      </c>
      <c r="AU723" s="20" t="s">
        <v>142</v>
      </c>
    </row>
    <row r="724" s="15" customFormat="1">
      <c r="A724" s="15"/>
      <c r="B724" s="256"/>
      <c r="C724" s="257"/>
      <c r="D724" s="235" t="s">
        <v>155</v>
      </c>
      <c r="E724" s="258" t="s">
        <v>19</v>
      </c>
      <c r="F724" s="259" t="s">
        <v>1061</v>
      </c>
      <c r="G724" s="257"/>
      <c r="H724" s="258" t="s">
        <v>19</v>
      </c>
      <c r="I724" s="260"/>
      <c r="J724" s="257"/>
      <c r="K724" s="257"/>
      <c r="L724" s="261"/>
      <c r="M724" s="262"/>
      <c r="N724" s="263"/>
      <c r="O724" s="263"/>
      <c r="P724" s="263"/>
      <c r="Q724" s="263"/>
      <c r="R724" s="263"/>
      <c r="S724" s="263"/>
      <c r="T724" s="264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5" t="s">
        <v>155</v>
      </c>
      <c r="AU724" s="265" t="s">
        <v>142</v>
      </c>
      <c r="AV724" s="15" t="s">
        <v>83</v>
      </c>
      <c r="AW724" s="15" t="s">
        <v>35</v>
      </c>
      <c r="AX724" s="15" t="s">
        <v>75</v>
      </c>
      <c r="AY724" s="265" t="s">
        <v>141</v>
      </c>
    </row>
    <row r="725" s="15" customFormat="1">
      <c r="A725" s="15"/>
      <c r="B725" s="256"/>
      <c r="C725" s="257"/>
      <c r="D725" s="235" t="s">
        <v>155</v>
      </c>
      <c r="E725" s="258" t="s">
        <v>19</v>
      </c>
      <c r="F725" s="259" t="s">
        <v>1096</v>
      </c>
      <c r="G725" s="257"/>
      <c r="H725" s="258" t="s">
        <v>19</v>
      </c>
      <c r="I725" s="260"/>
      <c r="J725" s="257"/>
      <c r="K725" s="257"/>
      <c r="L725" s="261"/>
      <c r="M725" s="262"/>
      <c r="N725" s="263"/>
      <c r="O725" s="263"/>
      <c r="P725" s="263"/>
      <c r="Q725" s="263"/>
      <c r="R725" s="263"/>
      <c r="S725" s="263"/>
      <c r="T725" s="264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5" t="s">
        <v>155</v>
      </c>
      <c r="AU725" s="265" t="s">
        <v>142</v>
      </c>
      <c r="AV725" s="15" t="s">
        <v>83</v>
      </c>
      <c r="AW725" s="15" t="s">
        <v>35</v>
      </c>
      <c r="AX725" s="15" t="s">
        <v>75</v>
      </c>
      <c r="AY725" s="265" t="s">
        <v>141</v>
      </c>
    </row>
    <row r="726" s="13" customFormat="1">
      <c r="A726" s="13"/>
      <c r="B726" s="233"/>
      <c r="C726" s="234"/>
      <c r="D726" s="235" t="s">
        <v>155</v>
      </c>
      <c r="E726" s="236" t="s">
        <v>19</v>
      </c>
      <c r="F726" s="237" t="s">
        <v>1097</v>
      </c>
      <c r="G726" s="234"/>
      <c r="H726" s="238">
        <v>127.2</v>
      </c>
      <c r="I726" s="239"/>
      <c r="J726" s="234"/>
      <c r="K726" s="234"/>
      <c r="L726" s="240"/>
      <c r="M726" s="241"/>
      <c r="N726" s="242"/>
      <c r="O726" s="242"/>
      <c r="P726" s="242"/>
      <c r="Q726" s="242"/>
      <c r="R726" s="242"/>
      <c r="S726" s="242"/>
      <c r="T726" s="24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4" t="s">
        <v>155</v>
      </c>
      <c r="AU726" s="244" t="s">
        <v>142</v>
      </c>
      <c r="AV726" s="13" t="s">
        <v>94</v>
      </c>
      <c r="AW726" s="13" t="s">
        <v>35</v>
      </c>
      <c r="AX726" s="13" t="s">
        <v>75</v>
      </c>
      <c r="AY726" s="244" t="s">
        <v>141</v>
      </c>
    </row>
    <row r="727" s="13" customFormat="1">
      <c r="A727" s="13"/>
      <c r="B727" s="233"/>
      <c r="C727" s="234"/>
      <c r="D727" s="235" t="s">
        <v>155</v>
      </c>
      <c r="E727" s="236" t="s">
        <v>19</v>
      </c>
      <c r="F727" s="237" t="s">
        <v>1098</v>
      </c>
      <c r="G727" s="234"/>
      <c r="H727" s="238">
        <v>11.4</v>
      </c>
      <c r="I727" s="239"/>
      <c r="J727" s="234"/>
      <c r="K727" s="234"/>
      <c r="L727" s="240"/>
      <c r="M727" s="241"/>
      <c r="N727" s="242"/>
      <c r="O727" s="242"/>
      <c r="P727" s="242"/>
      <c r="Q727" s="242"/>
      <c r="R727" s="242"/>
      <c r="S727" s="242"/>
      <c r="T727" s="24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4" t="s">
        <v>155</v>
      </c>
      <c r="AU727" s="244" t="s">
        <v>142</v>
      </c>
      <c r="AV727" s="13" t="s">
        <v>94</v>
      </c>
      <c r="AW727" s="13" t="s">
        <v>35</v>
      </c>
      <c r="AX727" s="13" t="s">
        <v>75</v>
      </c>
      <c r="AY727" s="244" t="s">
        <v>141</v>
      </c>
    </row>
    <row r="728" s="13" customFormat="1">
      <c r="A728" s="13"/>
      <c r="B728" s="233"/>
      <c r="C728" s="234"/>
      <c r="D728" s="235" t="s">
        <v>155</v>
      </c>
      <c r="E728" s="236" t="s">
        <v>19</v>
      </c>
      <c r="F728" s="237" t="s">
        <v>1099</v>
      </c>
      <c r="G728" s="234"/>
      <c r="H728" s="238">
        <v>3.6000000000000001</v>
      </c>
      <c r="I728" s="239"/>
      <c r="J728" s="234"/>
      <c r="K728" s="234"/>
      <c r="L728" s="240"/>
      <c r="M728" s="241"/>
      <c r="N728" s="242"/>
      <c r="O728" s="242"/>
      <c r="P728" s="242"/>
      <c r="Q728" s="242"/>
      <c r="R728" s="242"/>
      <c r="S728" s="242"/>
      <c r="T728" s="24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4" t="s">
        <v>155</v>
      </c>
      <c r="AU728" s="244" t="s">
        <v>142</v>
      </c>
      <c r="AV728" s="13" t="s">
        <v>94</v>
      </c>
      <c r="AW728" s="13" t="s">
        <v>35</v>
      </c>
      <c r="AX728" s="13" t="s">
        <v>75</v>
      </c>
      <c r="AY728" s="244" t="s">
        <v>141</v>
      </c>
    </row>
    <row r="729" s="13" customFormat="1">
      <c r="A729" s="13"/>
      <c r="B729" s="233"/>
      <c r="C729" s="234"/>
      <c r="D729" s="235" t="s">
        <v>155</v>
      </c>
      <c r="E729" s="236" t="s">
        <v>19</v>
      </c>
      <c r="F729" s="237" t="s">
        <v>1100</v>
      </c>
      <c r="G729" s="234"/>
      <c r="H729" s="238">
        <v>4.7999999999999998</v>
      </c>
      <c r="I729" s="239"/>
      <c r="J729" s="234"/>
      <c r="K729" s="234"/>
      <c r="L729" s="240"/>
      <c r="M729" s="241"/>
      <c r="N729" s="242"/>
      <c r="O729" s="242"/>
      <c r="P729" s="242"/>
      <c r="Q729" s="242"/>
      <c r="R729" s="242"/>
      <c r="S729" s="242"/>
      <c r="T729" s="24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4" t="s">
        <v>155</v>
      </c>
      <c r="AU729" s="244" t="s">
        <v>142</v>
      </c>
      <c r="AV729" s="13" t="s">
        <v>94</v>
      </c>
      <c r="AW729" s="13" t="s">
        <v>35</v>
      </c>
      <c r="AX729" s="13" t="s">
        <v>75</v>
      </c>
      <c r="AY729" s="244" t="s">
        <v>141</v>
      </c>
    </row>
    <row r="730" s="13" customFormat="1">
      <c r="A730" s="13"/>
      <c r="B730" s="233"/>
      <c r="C730" s="234"/>
      <c r="D730" s="235" t="s">
        <v>155</v>
      </c>
      <c r="E730" s="236" t="s">
        <v>19</v>
      </c>
      <c r="F730" s="237" t="s">
        <v>1101</v>
      </c>
      <c r="G730" s="234"/>
      <c r="H730" s="238">
        <v>6.8499999999999996</v>
      </c>
      <c r="I730" s="239"/>
      <c r="J730" s="234"/>
      <c r="K730" s="234"/>
      <c r="L730" s="240"/>
      <c r="M730" s="241"/>
      <c r="N730" s="242"/>
      <c r="O730" s="242"/>
      <c r="P730" s="242"/>
      <c r="Q730" s="242"/>
      <c r="R730" s="242"/>
      <c r="S730" s="242"/>
      <c r="T730" s="24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4" t="s">
        <v>155</v>
      </c>
      <c r="AU730" s="244" t="s">
        <v>142</v>
      </c>
      <c r="AV730" s="13" t="s">
        <v>94</v>
      </c>
      <c r="AW730" s="13" t="s">
        <v>35</v>
      </c>
      <c r="AX730" s="13" t="s">
        <v>75</v>
      </c>
      <c r="AY730" s="244" t="s">
        <v>141</v>
      </c>
    </row>
    <row r="731" s="14" customFormat="1">
      <c r="A731" s="14"/>
      <c r="B731" s="245"/>
      <c r="C731" s="246"/>
      <c r="D731" s="235" t="s">
        <v>155</v>
      </c>
      <c r="E731" s="247" t="s">
        <v>19</v>
      </c>
      <c r="F731" s="248" t="s">
        <v>157</v>
      </c>
      <c r="G731" s="246"/>
      <c r="H731" s="249">
        <v>153.84999999999999</v>
      </c>
      <c r="I731" s="250"/>
      <c r="J731" s="246"/>
      <c r="K731" s="246"/>
      <c r="L731" s="251"/>
      <c r="M731" s="252"/>
      <c r="N731" s="253"/>
      <c r="O731" s="253"/>
      <c r="P731" s="253"/>
      <c r="Q731" s="253"/>
      <c r="R731" s="253"/>
      <c r="S731" s="253"/>
      <c r="T731" s="25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5" t="s">
        <v>155</v>
      </c>
      <c r="AU731" s="255" t="s">
        <v>142</v>
      </c>
      <c r="AV731" s="14" t="s">
        <v>151</v>
      </c>
      <c r="AW731" s="14" t="s">
        <v>35</v>
      </c>
      <c r="AX731" s="14" t="s">
        <v>83</v>
      </c>
      <c r="AY731" s="255" t="s">
        <v>141</v>
      </c>
    </row>
    <row r="732" s="2" customFormat="1" ht="16.5" customHeight="1">
      <c r="A732" s="41"/>
      <c r="B732" s="42"/>
      <c r="C732" s="281" t="s">
        <v>567</v>
      </c>
      <c r="D732" s="281" t="s">
        <v>775</v>
      </c>
      <c r="E732" s="282" t="s">
        <v>1102</v>
      </c>
      <c r="F732" s="283" t="s">
        <v>1103</v>
      </c>
      <c r="G732" s="284" t="s">
        <v>259</v>
      </c>
      <c r="H732" s="285">
        <v>24.231999999999999</v>
      </c>
      <c r="I732" s="286"/>
      <c r="J732" s="287">
        <f>ROUND(I732*H732,2)</f>
        <v>0</v>
      </c>
      <c r="K732" s="283" t="s">
        <v>150</v>
      </c>
      <c r="L732" s="288"/>
      <c r="M732" s="289" t="s">
        <v>19</v>
      </c>
      <c r="N732" s="290" t="s">
        <v>47</v>
      </c>
      <c r="O732" s="87"/>
      <c r="P732" s="224">
        <f>O732*H732</f>
        <v>0</v>
      </c>
      <c r="Q732" s="224">
        <v>0.00027999999999999998</v>
      </c>
      <c r="R732" s="224">
        <f>Q732*H732</f>
        <v>0.0067849599999999996</v>
      </c>
      <c r="S732" s="224">
        <v>0</v>
      </c>
      <c r="T732" s="225">
        <f>S732*H732</f>
        <v>0</v>
      </c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R732" s="226" t="s">
        <v>256</v>
      </c>
      <c r="AT732" s="226" t="s">
        <v>775</v>
      </c>
      <c r="AU732" s="226" t="s">
        <v>142</v>
      </c>
      <c r="AY732" s="20" t="s">
        <v>141</v>
      </c>
      <c r="BE732" s="227">
        <f>IF(N732="základní",J732,0)</f>
        <v>0</v>
      </c>
      <c r="BF732" s="227">
        <f>IF(N732="snížená",J732,0)</f>
        <v>0</v>
      </c>
      <c r="BG732" s="227">
        <f>IF(N732="zákl. přenesená",J732,0)</f>
        <v>0</v>
      </c>
      <c r="BH732" s="227">
        <f>IF(N732="sníž. přenesená",J732,0)</f>
        <v>0</v>
      </c>
      <c r="BI732" s="227">
        <f>IF(N732="nulová",J732,0)</f>
        <v>0</v>
      </c>
      <c r="BJ732" s="20" t="s">
        <v>94</v>
      </c>
      <c r="BK732" s="227">
        <f>ROUND(I732*H732,2)</f>
        <v>0</v>
      </c>
      <c r="BL732" s="20" t="s">
        <v>151</v>
      </c>
      <c r="BM732" s="226" t="s">
        <v>1104</v>
      </c>
    </row>
    <row r="733" s="15" customFormat="1">
      <c r="A733" s="15"/>
      <c r="B733" s="256"/>
      <c r="C733" s="257"/>
      <c r="D733" s="235" t="s">
        <v>155</v>
      </c>
      <c r="E733" s="258" t="s">
        <v>19</v>
      </c>
      <c r="F733" s="259" t="s">
        <v>1096</v>
      </c>
      <c r="G733" s="257"/>
      <c r="H733" s="258" t="s">
        <v>19</v>
      </c>
      <c r="I733" s="260"/>
      <c r="J733" s="257"/>
      <c r="K733" s="257"/>
      <c r="L733" s="261"/>
      <c r="M733" s="262"/>
      <c r="N733" s="263"/>
      <c r="O733" s="263"/>
      <c r="P733" s="263"/>
      <c r="Q733" s="263"/>
      <c r="R733" s="263"/>
      <c r="S733" s="263"/>
      <c r="T733" s="264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5" t="s">
        <v>155</v>
      </c>
      <c r="AU733" s="265" t="s">
        <v>142</v>
      </c>
      <c r="AV733" s="15" t="s">
        <v>83</v>
      </c>
      <c r="AW733" s="15" t="s">
        <v>35</v>
      </c>
      <c r="AX733" s="15" t="s">
        <v>75</v>
      </c>
      <c r="AY733" s="265" t="s">
        <v>141</v>
      </c>
    </row>
    <row r="734" s="13" customFormat="1">
      <c r="A734" s="13"/>
      <c r="B734" s="233"/>
      <c r="C734" s="234"/>
      <c r="D734" s="235" t="s">
        <v>155</v>
      </c>
      <c r="E734" s="236" t="s">
        <v>19</v>
      </c>
      <c r="F734" s="237" t="s">
        <v>1105</v>
      </c>
      <c r="G734" s="234"/>
      <c r="H734" s="238">
        <v>19.079999999999998</v>
      </c>
      <c r="I734" s="239"/>
      <c r="J734" s="234"/>
      <c r="K734" s="234"/>
      <c r="L734" s="240"/>
      <c r="M734" s="241"/>
      <c r="N734" s="242"/>
      <c r="O734" s="242"/>
      <c r="P734" s="242"/>
      <c r="Q734" s="242"/>
      <c r="R734" s="242"/>
      <c r="S734" s="242"/>
      <c r="T734" s="24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4" t="s">
        <v>155</v>
      </c>
      <c r="AU734" s="244" t="s">
        <v>142</v>
      </c>
      <c r="AV734" s="13" t="s">
        <v>94</v>
      </c>
      <c r="AW734" s="13" t="s">
        <v>35</v>
      </c>
      <c r="AX734" s="13" t="s">
        <v>75</v>
      </c>
      <c r="AY734" s="244" t="s">
        <v>141</v>
      </c>
    </row>
    <row r="735" s="13" customFormat="1">
      <c r="A735" s="13"/>
      <c r="B735" s="233"/>
      <c r="C735" s="234"/>
      <c r="D735" s="235" t="s">
        <v>155</v>
      </c>
      <c r="E735" s="236" t="s">
        <v>19</v>
      </c>
      <c r="F735" s="237" t="s">
        <v>1106</v>
      </c>
      <c r="G735" s="234"/>
      <c r="H735" s="238">
        <v>1.71</v>
      </c>
      <c r="I735" s="239"/>
      <c r="J735" s="234"/>
      <c r="K735" s="234"/>
      <c r="L735" s="240"/>
      <c r="M735" s="241"/>
      <c r="N735" s="242"/>
      <c r="O735" s="242"/>
      <c r="P735" s="242"/>
      <c r="Q735" s="242"/>
      <c r="R735" s="242"/>
      <c r="S735" s="242"/>
      <c r="T735" s="24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4" t="s">
        <v>155</v>
      </c>
      <c r="AU735" s="244" t="s">
        <v>142</v>
      </c>
      <c r="AV735" s="13" t="s">
        <v>94</v>
      </c>
      <c r="AW735" s="13" t="s">
        <v>35</v>
      </c>
      <c r="AX735" s="13" t="s">
        <v>75</v>
      </c>
      <c r="AY735" s="244" t="s">
        <v>141</v>
      </c>
    </row>
    <row r="736" s="13" customFormat="1">
      <c r="A736" s="13"/>
      <c r="B736" s="233"/>
      <c r="C736" s="234"/>
      <c r="D736" s="235" t="s">
        <v>155</v>
      </c>
      <c r="E736" s="236" t="s">
        <v>19</v>
      </c>
      <c r="F736" s="237" t="s">
        <v>1107</v>
      </c>
      <c r="G736" s="234"/>
      <c r="H736" s="238">
        <v>0.54000000000000004</v>
      </c>
      <c r="I736" s="239"/>
      <c r="J736" s="234"/>
      <c r="K736" s="234"/>
      <c r="L736" s="240"/>
      <c r="M736" s="241"/>
      <c r="N736" s="242"/>
      <c r="O736" s="242"/>
      <c r="P736" s="242"/>
      <c r="Q736" s="242"/>
      <c r="R736" s="242"/>
      <c r="S736" s="242"/>
      <c r="T736" s="24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4" t="s">
        <v>155</v>
      </c>
      <c r="AU736" s="244" t="s">
        <v>142</v>
      </c>
      <c r="AV736" s="13" t="s">
        <v>94</v>
      </c>
      <c r="AW736" s="13" t="s">
        <v>35</v>
      </c>
      <c r="AX736" s="13" t="s">
        <v>75</v>
      </c>
      <c r="AY736" s="244" t="s">
        <v>141</v>
      </c>
    </row>
    <row r="737" s="13" customFormat="1">
      <c r="A737" s="13"/>
      <c r="B737" s="233"/>
      <c r="C737" s="234"/>
      <c r="D737" s="235" t="s">
        <v>155</v>
      </c>
      <c r="E737" s="236" t="s">
        <v>19</v>
      </c>
      <c r="F737" s="237" t="s">
        <v>1108</v>
      </c>
      <c r="G737" s="234"/>
      <c r="H737" s="238">
        <v>0.71999999999999997</v>
      </c>
      <c r="I737" s="239"/>
      <c r="J737" s="234"/>
      <c r="K737" s="234"/>
      <c r="L737" s="240"/>
      <c r="M737" s="241"/>
      <c r="N737" s="242"/>
      <c r="O737" s="242"/>
      <c r="P737" s="242"/>
      <c r="Q737" s="242"/>
      <c r="R737" s="242"/>
      <c r="S737" s="242"/>
      <c r="T737" s="24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4" t="s">
        <v>155</v>
      </c>
      <c r="AU737" s="244" t="s">
        <v>142</v>
      </c>
      <c r="AV737" s="13" t="s">
        <v>94</v>
      </c>
      <c r="AW737" s="13" t="s">
        <v>35</v>
      </c>
      <c r="AX737" s="13" t="s">
        <v>75</v>
      </c>
      <c r="AY737" s="244" t="s">
        <v>141</v>
      </c>
    </row>
    <row r="738" s="13" customFormat="1">
      <c r="A738" s="13"/>
      <c r="B738" s="233"/>
      <c r="C738" s="234"/>
      <c r="D738" s="235" t="s">
        <v>155</v>
      </c>
      <c r="E738" s="236" t="s">
        <v>19</v>
      </c>
      <c r="F738" s="237" t="s">
        <v>1109</v>
      </c>
      <c r="G738" s="234"/>
      <c r="H738" s="238">
        <v>1.028</v>
      </c>
      <c r="I738" s="239"/>
      <c r="J738" s="234"/>
      <c r="K738" s="234"/>
      <c r="L738" s="240"/>
      <c r="M738" s="241"/>
      <c r="N738" s="242"/>
      <c r="O738" s="242"/>
      <c r="P738" s="242"/>
      <c r="Q738" s="242"/>
      <c r="R738" s="242"/>
      <c r="S738" s="242"/>
      <c r="T738" s="24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4" t="s">
        <v>155</v>
      </c>
      <c r="AU738" s="244" t="s">
        <v>142</v>
      </c>
      <c r="AV738" s="13" t="s">
        <v>94</v>
      </c>
      <c r="AW738" s="13" t="s">
        <v>35</v>
      </c>
      <c r="AX738" s="13" t="s">
        <v>75</v>
      </c>
      <c r="AY738" s="244" t="s">
        <v>141</v>
      </c>
    </row>
    <row r="739" s="14" customFormat="1">
      <c r="A739" s="14"/>
      <c r="B739" s="245"/>
      <c r="C739" s="246"/>
      <c r="D739" s="235" t="s">
        <v>155</v>
      </c>
      <c r="E739" s="247" t="s">
        <v>19</v>
      </c>
      <c r="F739" s="248" t="s">
        <v>157</v>
      </c>
      <c r="G739" s="246"/>
      <c r="H739" s="249">
        <v>23.077999999999999</v>
      </c>
      <c r="I739" s="250"/>
      <c r="J739" s="246"/>
      <c r="K739" s="246"/>
      <c r="L739" s="251"/>
      <c r="M739" s="252"/>
      <c r="N739" s="253"/>
      <c r="O739" s="253"/>
      <c r="P739" s="253"/>
      <c r="Q739" s="253"/>
      <c r="R739" s="253"/>
      <c r="S739" s="253"/>
      <c r="T739" s="25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5" t="s">
        <v>155</v>
      </c>
      <c r="AU739" s="255" t="s">
        <v>142</v>
      </c>
      <c r="AV739" s="14" t="s">
        <v>151</v>
      </c>
      <c r="AW739" s="14" t="s">
        <v>35</v>
      </c>
      <c r="AX739" s="14" t="s">
        <v>83</v>
      </c>
      <c r="AY739" s="255" t="s">
        <v>141</v>
      </c>
    </row>
    <row r="740" s="13" customFormat="1">
      <c r="A740" s="13"/>
      <c r="B740" s="233"/>
      <c r="C740" s="234"/>
      <c r="D740" s="235" t="s">
        <v>155</v>
      </c>
      <c r="E740" s="234"/>
      <c r="F740" s="237" t="s">
        <v>1110</v>
      </c>
      <c r="G740" s="234"/>
      <c r="H740" s="238">
        <v>24.231999999999999</v>
      </c>
      <c r="I740" s="239"/>
      <c r="J740" s="234"/>
      <c r="K740" s="234"/>
      <c r="L740" s="240"/>
      <c r="M740" s="241"/>
      <c r="N740" s="242"/>
      <c r="O740" s="242"/>
      <c r="P740" s="242"/>
      <c r="Q740" s="242"/>
      <c r="R740" s="242"/>
      <c r="S740" s="242"/>
      <c r="T740" s="24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4" t="s">
        <v>155</v>
      </c>
      <c r="AU740" s="244" t="s">
        <v>142</v>
      </c>
      <c r="AV740" s="13" t="s">
        <v>94</v>
      </c>
      <c r="AW740" s="13" t="s">
        <v>4</v>
      </c>
      <c r="AX740" s="13" t="s">
        <v>83</v>
      </c>
      <c r="AY740" s="244" t="s">
        <v>141</v>
      </c>
    </row>
    <row r="741" s="2" customFormat="1" ht="16.5" customHeight="1">
      <c r="A741" s="41"/>
      <c r="B741" s="42"/>
      <c r="C741" s="215" t="s">
        <v>572</v>
      </c>
      <c r="D741" s="215" t="s">
        <v>146</v>
      </c>
      <c r="E741" s="216" t="s">
        <v>1111</v>
      </c>
      <c r="F741" s="217" t="s">
        <v>1112</v>
      </c>
      <c r="G741" s="218" t="s">
        <v>169</v>
      </c>
      <c r="H741" s="219">
        <v>150.84999999999999</v>
      </c>
      <c r="I741" s="220"/>
      <c r="J741" s="221">
        <f>ROUND(I741*H741,2)</f>
        <v>0</v>
      </c>
      <c r="K741" s="217" t="s">
        <v>19</v>
      </c>
      <c r="L741" s="47"/>
      <c r="M741" s="222" t="s">
        <v>19</v>
      </c>
      <c r="N741" s="223" t="s">
        <v>47</v>
      </c>
      <c r="O741" s="87"/>
      <c r="P741" s="224">
        <f>O741*H741</f>
        <v>0</v>
      </c>
      <c r="Q741" s="224">
        <v>0</v>
      </c>
      <c r="R741" s="224">
        <f>Q741*H741</f>
        <v>0</v>
      </c>
      <c r="S741" s="224">
        <v>0</v>
      </c>
      <c r="T741" s="225">
        <f>S741*H741</f>
        <v>0</v>
      </c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R741" s="226" t="s">
        <v>151</v>
      </c>
      <c r="AT741" s="226" t="s">
        <v>146</v>
      </c>
      <c r="AU741" s="226" t="s">
        <v>142</v>
      </c>
      <c r="AY741" s="20" t="s">
        <v>141</v>
      </c>
      <c r="BE741" s="227">
        <f>IF(N741="základní",J741,0)</f>
        <v>0</v>
      </c>
      <c r="BF741" s="227">
        <f>IF(N741="snížená",J741,0)</f>
        <v>0</v>
      </c>
      <c r="BG741" s="227">
        <f>IF(N741="zákl. přenesená",J741,0)</f>
        <v>0</v>
      </c>
      <c r="BH741" s="227">
        <f>IF(N741="sníž. přenesená",J741,0)</f>
        <v>0</v>
      </c>
      <c r="BI741" s="227">
        <f>IF(N741="nulová",J741,0)</f>
        <v>0</v>
      </c>
      <c r="BJ741" s="20" t="s">
        <v>94</v>
      </c>
      <c r="BK741" s="227">
        <f>ROUND(I741*H741,2)</f>
        <v>0</v>
      </c>
      <c r="BL741" s="20" t="s">
        <v>151</v>
      </c>
      <c r="BM741" s="226" t="s">
        <v>1113</v>
      </c>
    </row>
    <row r="742" s="15" customFormat="1">
      <c r="A742" s="15"/>
      <c r="B742" s="256"/>
      <c r="C742" s="257"/>
      <c r="D742" s="235" t="s">
        <v>155</v>
      </c>
      <c r="E742" s="258" t="s">
        <v>19</v>
      </c>
      <c r="F742" s="259" t="s">
        <v>1061</v>
      </c>
      <c r="G742" s="257"/>
      <c r="H742" s="258" t="s">
        <v>19</v>
      </c>
      <c r="I742" s="260"/>
      <c r="J742" s="257"/>
      <c r="K742" s="257"/>
      <c r="L742" s="261"/>
      <c r="M742" s="262"/>
      <c r="N742" s="263"/>
      <c r="O742" s="263"/>
      <c r="P742" s="263"/>
      <c r="Q742" s="263"/>
      <c r="R742" s="263"/>
      <c r="S742" s="263"/>
      <c r="T742" s="264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65" t="s">
        <v>155</v>
      </c>
      <c r="AU742" s="265" t="s">
        <v>142</v>
      </c>
      <c r="AV742" s="15" t="s">
        <v>83</v>
      </c>
      <c r="AW742" s="15" t="s">
        <v>35</v>
      </c>
      <c r="AX742" s="15" t="s">
        <v>75</v>
      </c>
      <c r="AY742" s="265" t="s">
        <v>141</v>
      </c>
    </row>
    <row r="743" s="13" customFormat="1">
      <c r="A743" s="13"/>
      <c r="B743" s="233"/>
      <c r="C743" s="234"/>
      <c r="D743" s="235" t="s">
        <v>155</v>
      </c>
      <c r="E743" s="236" t="s">
        <v>19</v>
      </c>
      <c r="F743" s="237" t="s">
        <v>1114</v>
      </c>
      <c r="G743" s="234"/>
      <c r="H743" s="238">
        <v>132</v>
      </c>
      <c r="I743" s="239"/>
      <c r="J743" s="234"/>
      <c r="K743" s="234"/>
      <c r="L743" s="240"/>
      <c r="M743" s="241"/>
      <c r="N743" s="242"/>
      <c r="O743" s="242"/>
      <c r="P743" s="242"/>
      <c r="Q743" s="242"/>
      <c r="R743" s="242"/>
      <c r="S743" s="242"/>
      <c r="T743" s="24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44" t="s">
        <v>155</v>
      </c>
      <c r="AU743" s="244" t="s">
        <v>142</v>
      </c>
      <c r="AV743" s="13" t="s">
        <v>94</v>
      </c>
      <c r="AW743" s="13" t="s">
        <v>35</v>
      </c>
      <c r="AX743" s="13" t="s">
        <v>75</v>
      </c>
      <c r="AY743" s="244" t="s">
        <v>141</v>
      </c>
    </row>
    <row r="744" s="13" customFormat="1">
      <c r="A744" s="13"/>
      <c r="B744" s="233"/>
      <c r="C744" s="234"/>
      <c r="D744" s="235" t="s">
        <v>155</v>
      </c>
      <c r="E744" s="236" t="s">
        <v>19</v>
      </c>
      <c r="F744" s="237" t="s">
        <v>1115</v>
      </c>
      <c r="G744" s="234"/>
      <c r="H744" s="238">
        <v>11.800000000000001</v>
      </c>
      <c r="I744" s="239"/>
      <c r="J744" s="234"/>
      <c r="K744" s="234"/>
      <c r="L744" s="240"/>
      <c r="M744" s="241"/>
      <c r="N744" s="242"/>
      <c r="O744" s="242"/>
      <c r="P744" s="242"/>
      <c r="Q744" s="242"/>
      <c r="R744" s="242"/>
      <c r="S744" s="242"/>
      <c r="T744" s="24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4" t="s">
        <v>155</v>
      </c>
      <c r="AU744" s="244" t="s">
        <v>142</v>
      </c>
      <c r="AV744" s="13" t="s">
        <v>94</v>
      </c>
      <c r="AW744" s="13" t="s">
        <v>35</v>
      </c>
      <c r="AX744" s="13" t="s">
        <v>75</v>
      </c>
      <c r="AY744" s="244" t="s">
        <v>141</v>
      </c>
    </row>
    <row r="745" s="13" customFormat="1">
      <c r="A745" s="13"/>
      <c r="B745" s="233"/>
      <c r="C745" s="234"/>
      <c r="D745" s="235" t="s">
        <v>155</v>
      </c>
      <c r="E745" s="236" t="s">
        <v>19</v>
      </c>
      <c r="F745" s="237" t="s">
        <v>1116</v>
      </c>
      <c r="G745" s="234"/>
      <c r="H745" s="238">
        <v>7.0499999999999998</v>
      </c>
      <c r="I745" s="239"/>
      <c r="J745" s="234"/>
      <c r="K745" s="234"/>
      <c r="L745" s="240"/>
      <c r="M745" s="241"/>
      <c r="N745" s="242"/>
      <c r="O745" s="242"/>
      <c r="P745" s="242"/>
      <c r="Q745" s="242"/>
      <c r="R745" s="242"/>
      <c r="S745" s="242"/>
      <c r="T745" s="24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4" t="s">
        <v>155</v>
      </c>
      <c r="AU745" s="244" t="s">
        <v>142</v>
      </c>
      <c r="AV745" s="13" t="s">
        <v>94</v>
      </c>
      <c r="AW745" s="13" t="s">
        <v>35</v>
      </c>
      <c r="AX745" s="13" t="s">
        <v>75</v>
      </c>
      <c r="AY745" s="244" t="s">
        <v>141</v>
      </c>
    </row>
    <row r="746" s="14" customFormat="1">
      <c r="A746" s="14"/>
      <c r="B746" s="245"/>
      <c r="C746" s="246"/>
      <c r="D746" s="235" t="s">
        <v>155</v>
      </c>
      <c r="E746" s="247" t="s">
        <v>19</v>
      </c>
      <c r="F746" s="248" t="s">
        <v>157</v>
      </c>
      <c r="G746" s="246"/>
      <c r="H746" s="249">
        <v>150.84999999999999</v>
      </c>
      <c r="I746" s="250"/>
      <c r="J746" s="246"/>
      <c r="K746" s="246"/>
      <c r="L746" s="251"/>
      <c r="M746" s="252"/>
      <c r="N746" s="253"/>
      <c r="O746" s="253"/>
      <c r="P746" s="253"/>
      <c r="Q746" s="253"/>
      <c r="R746" s="253"/>
      <c r="S746" s="253"/>
      <c r="T746" s="25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5" t="s">
        <v>155</v>
      </c>
      <c r="AU746" s="255" t="s">
        <v>142</v>
      </c>
      <c r="AV746" s="14" t="s">
        <v>151</v>
      </c>
      <c r="AW746" s="14" t="s">
        <v>35</v>
      </c>
      <c r="AX746" s="14" t="s">
        <v>83</v>
      </c>
      <c r="AY746" s="255" t="s">
        <v>141</v>
      </c>
    </row>
    <row r="747" s="2" customFormat="1" ht="24.15" customHeight="1">
      <c r="A747" s="41"/>
      <c r="B747" s="42"/>
      <c r="C747" s="215" t="s">
        <v>577</v>
      </c>
      <c r="D747" s="215" t="s">
        <v>146</v>
      </c>
      <c r="E747" s="216" t="s">
        <v>1117</v>
      </c>
      <c r="F747" s="217" t="s">
        <v>1118</v>
      </c>
      <c r="G747" s="218" t="s">
        <v>259</v>
      </c>
      <c r="H747" s="219">
        <v>562.54100000000005</v>
      </c>
      <c r="I747" s="220"/>
      <c r="J747" s="221">
        <f>ROUND(I747*H747,2)</f>
        <v>0</v>
      </c>
      <c r="K747" s="217" t="s">
        <v>150</v>
      </c>
      <c r="L747" s="47"/>
      <c r="M747" s="222" t="s">
        <v>19</v>
      </c>
      <c r="N747" s="223" t="s">
        <v>47</v>
      </c>
      <c r="O747" s="87"/>
      <c r="P747" s="224">
        <f>O747*H747</f>
        <v>0</v>
      </c>
      <c r="Q747" s="224">
        <v>8.0000000000000007E-05</v>
      </c>
      <c r="R747" s="224">
        <f>Q747*H747</f>
        <v>0.045003280000000007</v>
      </c>
      <c r="S747" s="224">
        <v>0</v>
      </c>
      <c r="T747" s="225">
        <f>S747*H747</f>
        <v>0</v>
      </c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R747" s="226" t="s">
        <v>151</v>
      </c>
      <c r="AT747" s="226" t="s">
        <v>146</v>
      </c>
      <c r="AU747" s="226" t="s">
        <v>142</v>
      </c>
      <c r="AY747" s="20" t="s">
        <v>141</v>
      </c>
      <c r="BE747" s="227">
        <f>IF(N747="základní",J747,0)</f>
        <v>0</v>
      </c>
      <c r="BF747" s="227">
        <f>IF(N747="snížená",J747,0)</f>
        <v>0</v>
      </c>
      <c r="BG747" s="227">
        <f>IF(N747="zákl. přenesená",J747,0)</f>
        <v>0</v>
      </c>
      <c r="BH747" s="227">
        <f>IF(N747="sníž. přenesená",J747,0)</f>
        <v>0</v>
      </c>
      <c r="BI747" s="227">
        <f>IF(N747="nulová",J747,0)</f>
        <v>0</v>
      </c>
      <c r="BJ747" s="20" t="s">
        <v>94</v>
      </c>
      <c r="BK747" s="227">
        <f>ROUND(I747*H747,2)</f>
        <v>0</v>
      </c>
      <c r="BL747" s="20" t="s">
        <v>151</v>
      </c>
      <c r="BM747" s="226" t="s">
        <v>1119</v>
      </c>
    </row>
    <row r="748" s="2" customFormat="1">
      <c r="A748" s="41"/>
      <c r="B748" s="42"/>
      <c r="C748" s="43"/>
      <c r="D748" s="228" t="s">
        <v>153</v>
      </c>
      <c r="E748" s="43"/>
      <c r="F748" s="229" t="s">
        <v>1120</v>
      </c>
      <c r="G748" s="43"/>
      <c r="H748" s="43"/>
      <c r="I748" s="230"/>
      <c r="J748" s="43"/>
      <c r="K748" s="43"/>
      <c r="L748" s="47"/>
      <c r="M748" s="231"/>
      <c r="N748" s="232"/>
      <c r="O748" s="87"/>
      <c r="P748" s="87"/>
      <c r="Q748" s="87"/>
      <c r="R748" s="87"/>
      <c r="S748" s="87"/>
      <c r="T748" s="88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T748" s="20" t="s">
        <v>153</v>
      </c>
      <c r="AU748" s="20" t="s">
        <v>142</v>
      </c>
    </row>
    <row r="749" s="2" customFormat="1" ht="16.5" customHeight="1">
      <c r="A749" s="41"/>
      <c r="B749" s="42"/>
      <c r="C749" s="215" t="s">
        <v>582</v>
      </c>
      <c r="D749" s="215" t="s">
        <v>146</v>
      </c>
      <c r="E749" s="216" t="s">
        <v>1121</v>
      </c>
      <c r="F749" s="217" t="s">
        <v>1122</v>
      </c>
      <c r="G749" s="218" t="s">
        <v>169</v>
      </c>
      <c r="H749" s="219">
        <v>68.650000000000006</v>
      </c>
      <c r="I749" s="220"/>
      <c r="J749" s="221">
        <f>ROUND(I749*H749,2)</f>
        <v>0</v>
      </c>
      <c r="K749" s="217" t="s">
        <v>150</v>
      </c>
      <c r="L749" s="47"/>
      <c r="M749" s="222" t="s">
        <v>19</v>
      </c>
      <c r="N749" s="223" t="s">
        <v>47</v>
      </c>
      <c r="O749" s="87"/>
      <c r="P749" s="224">
        <f>O749*H749</f>
        <v>0</v>
      </c>
      <c r="Q749" s="224">
        <v>0.00010000000000000001</v>
      </c>
      <c r="R749" s="224">
        <f>Q749*H749</f>
        <v>0.0068650000000000013</v>
      </c>
      <c r="S749" s="224">
        <v>0</v>
      </c>
      <c r="T749" s="225">
        <f>S749*H749</f>
        <v>0</v>
      </c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R749" s="226" t="s">
        <v>151</v>
      </c>
      <c r="AT749" s="226" t="s">
        <v>146</v>
      </c>
      <c r="AU749" s="226" t="s">
        <v>142</v>
      </c>
      <c r="AY749" s="20" t="s">
        <v>141</v>
      </c>
      <c r="BE749" s="227">
        <f>IF(N749="základní",J749,0)</f>
        <v>0</v>
      </c>
      <c r="BF749" s="227">
        <f>IF(N749="snížená",J749,0)</f>
        <v>0</v>
      </c>
      <c r="BG749" s="227">
        <f>IF(N749="zákl. přenesená",J749,0)</f>
        <v>0</v>
      </c>
      <c r="BH749" s="227">
        <f>IF(N749="sníž. přenesená",J749,0)</f>
        <v>0</v>
      </c>
      <c r="BI749" s="227">
        <f>IF(N749="nulová",J749,0)</f>
        <v>0</v>
      </c>
      <c r="BJ749" s="20" t="s">
        <v>94</v>
      </c>
      <c r="BK749" s="227">
        <f>ROUND(I749*H749,2)</f>
        <v>0</v>
      </c>
      <c r="BL749" s="20" t="s">
        <v>151</v>
      </c>
      <c r="BM749" s="226" t="s">
        <v>1123</v>
      </c>
    </row>
    <row r="750" s="2" customFormat="1">
      <c r="A750" s="41"/>
      <c r="B750" s="42"/>
      <c r="C750" s="43"/>
      <c r="D750" s="228" t="s">
        <v>153</v>
      </c>
      <c r="E750" s="43"/>
      <c r="F750" s="229" t="s">
        <v>1124</v>
      </c>
      <c r="G750" s="43"/>
      <c r="H750" s="43"/>
      <c r="I750" s="230"/>
      <c r="J750" s="43"/>
      <c r="K750" s="43"/>
      <c r="L750" s="47"/>
      <c r="M750" s="231"/>
      <c r="N750" s="232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153</v>
      </c>
      <c r="AU750" s="20" t="s">
        <v>142</v>
      </c>
    </row>
    <row r="751" s="15" customFormat="1">
      <c r="A751" s="15"/>
      <c r="B751" s="256"/>
      <c r="C751" s="257"/>
      <c r="D751" s="235" t="s">
        <v>155</v>
      </c>
      <c r="E751" s="258" t="s">
        <v>19</v>
      </c>
      <c r="F751" s="259" t="s">
        <v>1061</v>
      </c>
      <c r="G751" s="257"/>
      <c r="H751" s="258" t="s">
        <v>19</v>
      </c>
      <c r="I751" s="260"/>
      <c r="J751" s="257"/>
      <c r="K751" s="257"/>
      <c r="L751" s="261"/>
      <c r="M751" s="262"/>
      <c r="N751" s="263"/>
      <c r="O751" s="263"/>
      <c r="P751" s="263"/>
      <c r="Q751" s="263"/>
      <c r="R751" s="263"/>
      <c r="S751" s="263"/>
      <c r="T751" s="264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65" t="s">
        <v>155</v>
      </c>
      <c r="AU751" s="265" t="s">
        <v>142</v>
      </c>
      <c r="AV751" s="15" t="s">
        <v>83</v>
      </c>
      <c r="AW751" s="15" t="s">
        <v>35</v>
      </c>
      <c r="AX751" s="15" t="s">
        <v>75</v>
      </c>
      <c r="AY751" s="265" t="s">
        <v>141</v>
      </c>
    </row>
    <row r="752" s="15" customFormat="1">
      <c r="A752" s="15"/>
      <c r="B752" s="256"/>
      <c r="C752" s="257"/>
      <c r="D752" s="235" t="s">
        <v>155</v>
      </c>
      <c r="E752" s="258" t="s">
        <v>19</v>
      </c>
      <c r="F752" s="259" t="s">
        <v>1125</v>
      </c>
      <c r="G752" s="257"/>
      <c r="H752" s="258" t="s">
        <v>19</v>
      </c>
      <c r="I752" s="260"/>
      <c r="J752" s="257"/>
      <c r="K752" s="257"/>
      <c r="L752" s="261"/>
      <c r="M752" s="262"/>
      <c r="N752" s="263"/>
      <c r="O752" s="263"/>
      <c r="P752" s="263"/>
      <c r="Q752" s="263"/>
      <c r="R752" s="263"/>
      <c r="S752" s="263"/>
      <c r="T752" s="264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65" t="s">
        <v>155</v>
      </c>
      <c r="AU752" s="265" t="s">
        <v>142</v>
      </c>
      <c r="AV752" s="15" t="s">
        <v>83</v>
      </c>
      <c r="AW752" s="15" t="s">
        <v>35</v>
      </c>
      <c r="AX752" s="15" t="s">
        <v>75</v>
      </c>
      <c r="AY752" s="265" t="s">
        <v>141</v>
      </c>
    </row>
    <row r="753" s="13" customFormat="1">
      <c r="A753" s="13"/>
      <c r="B753" s="233"/>
      <c r="C753" s="234"/>
      <c r="D753" s="235" t="s">
        <v>155</v>
      </c>
      <c r="E753" s="236" t="s">
        <v>19</v>
      </c>
      <c r="F753" s="237" t="s">
        <v>1126</v>
      </c>
      <c r="G753" s="234"/>
      <c r="H753" s="238">
        <v>68.650000000000006</v>
      </c>
      <c r="I753" s="239"/>
      <c r="J753" s="234"/>
      <c r="K753" s="234"/>
      <c r="L753" s="240"/>
      <c r="M753" s="241"/>
      <c r="N753" s="242"/>
      <c r="O753" s="242"/>
      <c r="P753" s="242"/>
      <c r="Q753" s="242"/>
      <c r="R753" s="242"/>
      <c r="S753" s="242"/>
      <c r="T753" s="24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4" t="s">
        <v>155</v>
      </c>
      <c r="AU753" s="244" t="s">
        <v>142</v>
      </c>
      <c r="AV753" s="13" t="s">
        <v>94</v>
      </c>
      <c r="AW753" s="13" t="s">
        <v>35</v>
      </c>
      <c r="AX753" s="13" t="s">
        <v>75</v>
      </c>
      <c r="AY753" s="244" t="s">
        <v>141</v>
      </c>
    </row>
    <row r="754" s="14" customFormat="1">
      <c r="A754" s="14"/>
      <c r="B754" s="245"/>
      <c r="C754" s="246"/>
      <c r="D754" s="235" t="s">
        <v>155</v>
      </c>
      <c r="E754" s="247" t="s">
        <v>19</v>
      </c>
      <c r="F754" s="248" t="s">
        <v>157</v>
      </c>
      <c r="G754" s="246"/>
      <c r="H754" s="249">
        <v>68.650000000000006</v>
      </c>
      <c r="I754" s="250"/>
      <c r="J754" s="246"/>
      <c r="K754" s="246"/>
      <c r="L754" s="251"/>
      <c r="M754" s="252"/>
      <c r="N754" s="253"/>
      <c r="O754" s="253"/>
      <c r="P754" s="253"/>
      <c r="Q754" s="253"/>
      <c r="R754" s="253"/>
      <c r="S754" s="253"/>
      <c r="T754" s="25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5" t="s">
        <v>155</v>
      </c>
      <c r="AU754" s="255" t="s">
        <v>142</v>
      </c>
      <c r="AV754" s="14" t="s">
        <v>151</v>
      </c>
      <c r="AW754" s="14" t="s">
        <v>35</v>
      </c>
      <c r="AX754" s="14" t="s">
        <v>83</v>
      </c>
      <c r="AY754" s="255" t="s">
        <v>141</v>
      </c>
    </row>
    <row r="755" s="2" customFormat="1" ht="16.5" customHeight="1">
      <c r="A755" s="41"/>
      <c r="B755" s="42"/>
      <c r="C755" s="281" t="s">
        <v>587</v>
      </c>
      <c r="D755" s="281" t="s">
        <v>775</v>
      </c>
      <c r="E755" s="282" t="s">
        <v>1127</v>
      </c>
      <c r="F755" s="283" t="s">
        <v>1128</v>
      </c>
      <c r="G755" s="284" t="s">
        <v>169</v>
      </c>
      <c r="H755" s="285">
        <v>72.082999999999998</v>
      </c>
      <c r="I755" s="286"/>
      <c r="J755" s="287">
        <f>ROUND(I755*H755,2)</f>
        <v>0</v>
      </c>
      <c r="K755" s="283" t="s">
        <v>150</v>
      </c>
      <c r="L755" s="288"/>
      <c r="M755" s="289" t="s">
        <v>19</v>
      </c>
      <c r="N755" s="290" t="s">
        <v>47</v>
      </c>
      <c r="O755" s="87"/>
      <c r="P755" s="224">
        <f>O755*H755</f>
        <v>0</v>
      </c>
      <c r="Q755" s="224">
        <v>0.00050000000000000001</v>
      </c>
      <c r="R755" s="224">
        <f>Q755*H755</f>
        <v>0.036041499999999997</v>
      </c>
      <c r="S755" s="224">
        <v>0</v>
      </c>
      <c r="T755" s="225">
        <f>S755*H755</f>
        <v>0</v>
      </c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R755" s="226" t="s">
        <v>256</v>
      </c>
      <c r="AT755" s="226" t="s">
        <v>775</v>
      </c>
      <c r="AU755" s="226" t="s">
        <v>142</v>
      </c>
      <c r="AY755" s="20" t="s">
        <v>141</v>
      </c>
      <c r="BE755" s="227">
        <f>IF(N755="základní",J755,0)</f>
        <v>0</v>
      </c>
      <c r="BF755" s="227">
        <f>IF(N755="snížená",J755,0)</f>
        <v>0</v>
      </c>
      <c r="BG755" s="227">
        <f>IF(N755="zákl. přenesená",J755,0)</f>
        <v>0</v>
      </c>
      <c r="BH755" s="227">
        <f>IF(N755="sníž. přenesená",J755,0)</f>
        <v>0</v>
      </c>
      <c r="BI755" s="227">
        <f>IF(N755="nulová",J755,0)</f>
        <v>0</v>
      </c>
      <c r="BJ755" s="20" t="s">
        <v>94</v>
      </c>
      <c r="BK755" s="227">
        <f>ROUND(I755*H755,2)</f>
        <v>0</v>
      </c>
      <c r="BL755" s="20" t="s">
        <v>151</v>
      </c>
      <c r="BM755" s="226" t="s">
        <v>1129</v>
      </c>
    </row>
    <row r="756" s="13" customFormat="1">
      <c r="A756" s="13"/>
      <c r="B756" s="233"/>
      <c r="C756" s="234"/>
      <c r="D756" s="235" t="s">
        <v>155</v>
      </c>
      <c r="E756" s="234"/>
      <c r="F756" s="237" t="s">
        <v>1130</v>
      </c>
      <c r="G756" s="234"/>
      <c r="H756" s="238">
        <v>72.082999999999998</v>
      </c>
      <c r="I756" s="239"/>
      <c r="J756" s="234"/>
      <c r="K756" s="234"/>
      <c r="L756" s="240"/>
      <c r="M756" s="241"/>
      <c r="N756" s="242"/>
      <c r="O756" s="242"/>
      <c r="P756" s="242"/>
      <c r="Q756" s="242"/>
      <c r="R756" s="242"/>
      <c r="S756" s="242"/>
      <c r="T756" s="24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4" t="s">
        <v>155</v>
      </c>
      <c r="AU756" s="244" t="s">
        <v>142</v>
      </c>
      <c r="AV756" s="13" t="s">
        <v>94</v>
      </c>
      <c r="AW756" s="13" t="s">
        <v>4</v>
      </c>
      <c r="AX756" s="13" t="s">
        <v>83</v>
      </c>
      <c r="AY756" s="244" t="s">
        <v>141</v>
      </c>
    </row>
    <row r="757" s="2" customFormat="1" ht="16.5" customHeight="1">
      <c r="A757" s="41"/>
      <c r="B757" s="42"/>
      <c r="C757" s="215" t="s">
        <v>594</v>
      </c>
      <c r="D757" s="215" t="s">
        <v>146</v>
      </c>
      <c r="E757" s="216" t="s">
        <v>1131</v>
      </c>
      <c r="F757" s="217" t="s">
        <v>1132</v>
      </c>
      <c r="G757" s="218" t="s">
        <v>169</v>
      </c>
      <c r="H757" s="219">
        <v>383.69999999999999</v>
      </c>
      <c r="I757" s="220"/>
      <c r="J757" s="221">
        <f>ROUND(I757*H757,2)</f>
        <v>0</v>
      </c>
      <c r="K757" s="217" t="s">
        <v>150</v>
      </c>
      <c r="L757" s="47"/>
      <c r="M757" s="222" t="s">
        <v>19</v>
      </c>
      <c r="N757" s="223" t="s">
        <v>47</v>
      </c>
      <c r="O757" s="87"/>
      <c r="P757" s="224">
        <f>O757*H757</f>
        <v>0</v>
      </c>
      <c r="Q757" s="224">
        <v>0</v>
      </c>
      <c r="R757" s="224">
        <f>Q757*H757</f>
        <v>0</v>
      </c>
      <c r="S757" s="224">
        <v>0</v>
      </c>
      <c r="T757" s="225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26" t="s">
        <v>151</v>
      </c>
      <c r="AT757" s="226" t="s">
        <v>146</v>
      </c>
      <c r="AU757" s="226" t="s">
        <v>142</v>
      </c>
      <c r="AY757" s="20" t="s">
        <v>141</v>
      </c>
      <c r="BE757" s="227">
        <f>IF(N757="základní",J757,0)</f>
        <v>0</v>
      </c>
      <c r="BF757" s="227">
        <f>IF(N757="snížená",J757,0)</f>
        <v>0</v>
      </c>
      <c r="BG757" s="227">
        <f>IF(N757="zákl. přenesená",J757,0)</f>
        <v>0</v>
      </c>
      <c r="BH757" s="227">
        <f>IF(N757="sníž. přenesená",J757,0)</f>
        <v>0</v>
      </c>
      <c r="BI757" s="227">
        <f>IF(N757="nulová",J757,0)</f>
        <v>0</v>
      </c>
      <c r="BJ757" s="20" t="s">
        <v>94</v>
      </c>
      <c r="BK757" s="227">
        <f>ROUND(I757*H757,2)</f>
        <v>0</v>
      </c>
      <c r="BL757" s="20" t="s">
        <v>151</v>
      </c>
      <c r="BM757" s="226" t="s">
        <v>1133</v>
      </c>
    </row>
    <row r="758" s="2" customFormat="1">
      <c r="A758" s="41"/>
      <c r="B758" s="42"/>
      <c r="C758" s="43"/>
      <c r="D758" s="228" t="s">
        <v>153</v>
      </c>
      <c r="E758" s="43"/>
      <c r="F758" s="229" t="s">
        <v>1134</v>
      </c>
      <c r="G758" s="43"/>
      <c r="H758" s="43"/>
      <c r="I758" s="230"/>
      <c r="J758" s="43"/>
      <c r="K758" s="43"/>
      <c r="L758" s="47"/>
      <c r="M758" s="231"/>
      <c r="N758" s="232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20" t="s">
        <v>153</v>
      </c>
      <c r="AU758" s="20" t="s">
        <v>142</v>
      </c>
    </row>
    <row r="759" s="15" customFormat="1">
      <c r="A759" s="15"/>
      <c r="B759" s="256"/>
      <c r="C759" s="257"/>
      <c r="D759" s="235" t="s">
        <v>155</v>
      </c>
      <c r="E759" s="258" t="s">
        <v>19</v>
      </c>
      <c r="F759" s="259" t="s">
        <v>1061</v>
      </c>
      <c r="G759" s="257"/>
      <c r="H759" s="258" t="s">
        <v>19</v>
      </c>
      <c r="I759" s="260"/>
      <c r="J759" s="257"/>
      <c r="K759" s="257"/>
      <c r="L759" s="261"/>
      <c r="M759" s="262"/>
      <c r="N759" s="263"/>
      <c r="O759" s="263"/>
      <c r="P759" s="263"/>
      <c r="Q759" s="263"/>
      <c r="R759" s="263"/>
      <c r="S759" s="263"/>
      <c r="T759" s="264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65" t="s">
        <v>155</v>
      </c>
      <c r="AU759" s="265" t="s">
        <v>142</v>
      </c>
      <c r="AV759" s="15" t="s">
        <v>83</v>
      </c>
      <c r="AW759" s="15" t="s">
        <v>35</v>
      </c>
      <c r="AX759" s="15" t="s">
        <v>75</v>
      </c>
      <c r="AY759" s="265" t="s">
        <v>141</v>
      </c>
    </row>
    <row r="760" s="15" customFormat="1">
      <c r="A760" s="15"/>
      <c r="B760" s="256"/>
      <c r="C760" s="257"/>
      <c r="D760" s="235" t="s">
        <v>155</v>
      </c>
      <c r="E760" s="258" t="s">
        <v>19</v>
      </c>
      <c r="F760" s="259" t="s">
        <v>1135</v>
      </c>
      <c r="G760" s="257"/>
      <c r="H760" s="258" t="s">
        <v>19</v>
      </c>
      <c r="I760" s="260"/>
      <c r="J760" s="257"/>
      <c r="K760" s="257"/>
      <c r="L760" s="261"/>
      <c r="M760" s="262"/>
      <c r="N760" s="263"/>
      <c r="O760" s="263"/>
      <c r="P760" s="263"/>
      <c r="Q760" s="263"/>
      <c r="R760" s="263"/>
      <c r="S760" s="263"/>
      <c r="T760" s="264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T760" s="265" t="s">
        <v>155</v>
      </c>
      <c r="AU760" s="265" t="s">
        <v>142</v>
      </c>
      <c r="AV760" s="15" t="s">
        <v>83</v>
      </c>
      <c r="AW760" s="15" t="s">
        <v>35</v>
      </c>
      <c r="AX760" s="15" t="s">
        <v>75</v>
      </c>
      <c r="AY760" s="265" t="s">
        <v>141</v>
      </c>
    </row>
    <row r="761" s="13" customFormat="1">
      <c r="A761" s="13"/>
      <c r="B761" s="233"/>
      <c r="C761" s="234"/>
      <c r="D761" s="235" t="s">
        <v>155</v>
      </c>
      <c r="E761" s="236" t="s">
        <v>19</v>
      </c>
      <c r="F761" s="237" t="s">
        <v>476</v>
      </c>
      <c r="G761" s="234"/>
      <c r="H761" s="238">
        <v>35</v>
      </c>
      <c r="I761" s="239"/>
      <c r="J761" s="234"/>
      <c r="K761" s="234"/>
      <c r="L761" s="240"/>
      <c r="M761" s="241"/>
      <c r="N761" s="242"/>
      <c r="O761" s="242"/>
      <c r="P761" s="242"/>
      <c r="Q761" s="242"/>
      <c r="R761" s="242"/>
      <c r="S761" s="242"/>
      <c r="T761" s="24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4" t="s">
        <v>155</v>
      </c>
      <c r="AU761" s="244" t="s">
        <v>142</v>
      </c>
      <c r="AV761" s="13" t="s">
        <v>94</v>
      </c>
      <c r="AW761" s="13" t="s">
        <v>35</v>
      </c>
      <c r="AX761" s="13" t="s">
        <v>75</v>
      </c>
      <c r="AY761" s="244" t="s">
        <v>141</v>
      </c>
    </row>
    <row r="762" s="16" customFormat="1">
      <c r="A762" s="16"/>
      <c r="B762" s="266"/>
      <c r="C762" s="267"/>
      <c r="D762" s="235" t="s">
        <v>155</v>
      </c>
      <c r="E762" s="268" t="s">
        <v>19</v>
      </c>
      <c r="F762" s="269" t="s">
        <v>190</v>
      </c>
      <c r="G762" s="267"/>
      <c r="H762" s="270">
        <v>35</v>
      </c>
      <c r="I762" s="271"/>
      <c r="J762" s="267"/>
      <c r="K762" s="267"/>
      <c r="L762" s="272"/>
      <c r="M762" s="273"/>
      <c r="N762" s="274"/>
      <c r="O762" s="274"/>
      <c r="P762" s="274"/>
      <c r="Q762" s="274"/>
      <c r="R762" s="274"/>
      <c r="S762" s="274"/>
      <c r="T762" s="275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T762" s="276" t="s">
        <v>155</v>
      </c>
      <c r="AU762" s="276" t="s">
        <v>142</v>
      </c>
      <c r="AV762" s="16" t="s">
        <v>142</v>
      </c>
      <c r="AW762" s="16" t="s">
        <v>35</v>
      </c>
      <c r="AX762" s="16" t="s">
        <v>75</v>
      </c>
      <c r="AY762" s="276" t="s">
        <v>141</v>
      </c>
    </row>
    <row r="763" s="15" customFormat="1">
      <c r="A763" s="15"/>
      <c r="B763" s="256"/>
      <c r="C763" s="257"/>
      <c r="D763" s="235" t="s">
        <v>155</v>
      </c>
      <c r="E763" s="258" t="s">
        <v>19</v>
      </c>
      <c r="F763" s="259" t="s">
        <v>1136</v>
      </c>
      <c r="G763" s="257"/>
      <c r="H763" s="258" t="s">
        <v>19</v>
      </c>
      <c r="I763" s="260"/>
      <c r="J763" s="257"/>
      <c r="K763" s="257"/>
      <c r="L763" s="261"/>
      <c r="M763" s="262"/>
      <c r="N763" s="263"/>
      <c r="O763" s="263"/>
      <c r="P763" s="263"/>
      <c r="Q763" s="263"/>
      <c r="R763" s="263"/>
      <c r="S763" s="263"/>
      <c r="T763" s="264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5" t="s">
        <v>155</v>
      </c>
      <c r="AU763" s="265" t="s">
        <v>142</v>
      </c>
      <c r="AV763" s="15" t="s">
        <v>83</v>
      </c>
      <c r="AW763" s="15" t="s">
        <v>35</v>
      </c>
      <c r="AX763" s="15" t="s">
        <v>75</v>
      </c>
      <c r="AY763" s="265" t="s">
        <v>141</v>
      </c>
    </row>
    <row r="764" s="13" customFormat="1">
      <c r="A764" s="13"/>
      <c r="B764" s="233"/>
      <c r="C764" s="234"/>
      <c r="D764" s="235" t="s">
        <v>155</v>
      </c>
      <c r="E764" s="236" t="s">
        <v>19</v>
      </c>
      <c r="F764" s="237" t="s">
        <v>1137</v>
      </c>
      <c r="G764" s="234"/>
      <c r="H764" s="238">
        <v>109.2</v>
      </c>
      <c r="I764" s="239"/>
      <c r="J764" s="234"/>
      <c r="K764" s="234"/>
      <c r="L764" s="240"/>
      <c r="M764" s="241"/>
      <c r="N764" s="242"/>
      <c r="O764" s="242"/>
      <c r="P764" s="242"/>
      <c r="Q764" s="242"/>
      <c r="R764" s="242"/>
      <c r="S764" s="242"/>
      <c r="T764" s="24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4" t="s">
        <v>155</v>
      </c>
      <c r="AU764" s="244" t="s">
        <v>142</v>
      </c>
      <c r="AV764" s="13" t="s">
        <v>94</v>
      </c>
      <c r="AW764" s="13" t="s">
        <v>35</v>
      </c>
      <c r="AX764" s="13" t="s">
        <v>75</v>
      </c>
      <c r="AY764" s="244" t="s">
        <v>141</v>
      </c>
    </row>
    <row r="765" s="13" customFormat="1">
      <c r="A765" s="13"/>
      <c r="B765" s="233"/>
      <c r="C765" s="234"/>
      <c r="D765" s="235" t="s">
        <v>155</v>
      </c>
      <c r="E765" s="236" t="s">
        <v>19</v>
      </c>
      <c r="F765" s="237" t="s">
        <v>1138</v>
      </c>
      <c r="G765" s="234"/>
      <c r="H765" s="238">
        <v>3.6000000000000001</v>
      </c>
      <c r="I765" s="239"/>
      <c r="J765" s="234"/>
      <c r="K765" s="234"/>
      <c r="L765" s="240"/>
      <c r="M765" s="241"/>
      <c r="N765" s="242"/>
      <c r="O765" s="242"/>
      <c r="P765" s="242"/>
      <c r="Q765" s="242"/>
      <c r="R765" s="242"/>
      <c r="S765" s="242"/>
      <c r="T765" s="24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4" t="s">
        <v>155</v>
      </c>
      <c r="AU765" s="244" t="s">
        <v>142</v>
      </c>
      <c r="AV765" s="13" t="s">
        <v>94</v>
      </c>
      <c r="AW765" s="13" t="s">
        <v>35</v>
      </c>
      <c r="AX765" s="13" t="s">
        <v>75</v>
      </c>
      <c r="AY765" s="244" t="s">
        <v>141</v>
      </c>
    </row>
    <row r="766" s="13" customFormat="1">
      <c r="A766" s="13"/>
      <c r="B766" s="233"/>
      <c r="C766" s="234"/>
      <c r="D766" s="235" t="s">
        <v>155</v>
      </c>
      <c r="E766" s="236" t="s">
        <v>19</v>
      </c>
      <c r="F766" s="237" t="s">
        <v>1139</v>
      </c>
      <c r="G766" s="234"/>
      <c r="H766" s="238">
        <v>2.3999999999999999</v>
      </c>
      <c r="I766" s="239"/>
      <c r="J766" s="234"/>
      <c r="K766" s="234"/>
      <c r="L766" s="240"/>
      <c r="M766" s="241"/>
      <c r="N766" s="242"/>
      <c r="O766" s="242"/>
      <c r="P766" s="242"/>
      <c r="Q766" s="242"/>
      <c r="R766" s="242"/>
      <c r="S766" s="242"/>
      <c r="T766" s="24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4" t="s">
        <v>155</v>
      </c>
      <c r="AU766" s="244" t="s">
        <v>142</v>
      </c>
      <c r="AV766" s="13" t="s">
        <v>94</v>
      </c>
      <c r="AW766" s="13" t="s">
        <v>35</v>
      </c>
      <c r="AX766" s="13" t="s">
        <v>75</v>
      </c>
      <c r="AY766" s="244" t="s">
        <v>141</v>
      </c>
    </row>
    <row r="767" s="13" customFormat="1">
      <c r="A767" s="13"/>
      <c r="B767" s="233"/>
      <c r="C767" s="234"/>
      <c r="D767" s="235" t="s">
        <v>155</v>
      </c>
      <c r="E767" s="236" t="s">
        <v>19</v>
      </c>
      <c r="F767" s="237" t="s">
        <v>1140</v>
      </c>
      <c r="G767" s="234"/>
      <c r="H767" s="238">
        <v>4</v>
      </c>
      <c r="I767" s="239"/>
      <c r="J767" s="234"/>
      <c r="K767" s="234"/>
      <c r="L767" s="240"/>
      <c r="M767" s="241"/>
      <c r="N767" s="242"/>
      <c r="O767" s="242"/>
      <c r="P767" s="242"/>
      <c r="Q767" s="242"/>
      <c r="R767" s="242"/>
      <c r="S767" s="242"/>
      <c r="T767" s="24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4" t="s">
        <v>155</v>
      </c>
      <c r="AU767" s="244" t="s">
        <v>142</v>
      </c>
      <c r="AV767" s="13" t="s">
        <v>94</v>
      </c>
      <c r="AW767" s="13" t="s">
        <v>35</v>
      </c>
      <c r="AX767" s="13" t="s">
        <v>75</v>
      </c>
      <c r="AY767" s="244" t="s">
        <v>141</v>
      </c>
    </row>
    <row r="768" s="13" customFormat="1">
      <c r="A768" s="13"/>
      <c r="B768" s="233"/>
      <c r="C768" s="234"/>
      <c r="D768" s="235" t="s">
        <v>155</v>
      </c>
      <c r="E768" s="236" t="s">
        <v>19</v>
      </c>
      <c r="F768" s="237" t="s">
        <v>1141</v>
      </c>
      <c r="G768" s="234"/>
      <c r="H768" s="238">
        <v>5.2000000000000002</v>
      </c>
      <c r="I768" s="239"/>
      <c r="J768" s="234"/>
      <c r="K768" s="234"/>
      <c r="L768" s="240"/>
      <c r="M768" s="241"/>
      <c r="N768" s="242"/>
      <c r="O768" s="242"/>
      <c r="P768" s="242"/>
      <c r="Q768" s="242"/>
      <c r="R768" s="242"/>
      <c r="S768" s="242"/>
      <c r="T768" s="24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4" t="s">
        <v>155</v>
      </c>
      <c r="AU768" s="244" t="s">
        <v>142</v>
      </c>
      <c r="AV768" s="13" t="s">
        <v>94</v>
      </c>
      <c r="AW768" s="13" t="s">
        <v>35</v>
      </c>
      <c r="AX768" s="13" t="s">
        <v>75</v>
      </c>
      <c r="AY768" s="244" t="s">
        <v>141</v>
      </c>
    </row>
    <row r="769" s="16" customFormat="1">
      <c r="A769" s="16"/>
      <c r="B769" s="266"/>
      <c r="C769" s="267"/>
      <c r="D769" s="235" t="s">
        <v>155</v>
      </c>
      <c r="E769" s="268" t="s">
        <v>19</v>
      </c>
      <c r="F769" s="269" t="s">
        <v>190</v>
      </c>
      <c r="G769" s="267"/>
      <c r="H769" s="270">
        <v>124.40000000000001</v>
      </c>
      <c r="I769" s="271"/>
      <c r="J769" s="267"/>
      <c r="K769" s="267"/>
      <c r="L769" s="272"/>
      <c r="M769" s="273"/>
      <c r="N769" s="274"/>
      <c r="O769" s="274"/>
      <c r="P769" s="274"/>
      <c r="Q769" s="274"/>
      <c r="R769" s="274"/>
      <c r="S769" s="274"/>
      <c r="T769" s="275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T769" s="276" t="s">
        <v>155</v>
      </c>
      <c r="AU769" s="276" t="s">
        <v>142</v>
      </c>
      <c r="AV769" s="16" t="s">
        <v>142</v>
      </c>
      <c r="AW769" s="16" t="s">
        <v>35</v>
      </c>
      <c r="AX769" s="16" t="s">
        <v>75</v>
      </c>
      <c r="AY769" s="276" t="s">
        <v>141</v>
      </c>
    </row>
    <row r="770" s="15" customFormat="1">
      <c r="A770" s="15"/>
      <c r="B770" s="256"/>
      <c r="C770" s="257"/>
      <c r="D770" s="235" t="s">
        <v>155</v>
      </c>
      <c r="E770" s="258" t="s">
        <v>19</v>
      </c>
      <c r="F770" s="259" t="s">
        <v>1142</v>
      </c>
      <c r="G770" s="257"/>
      <c r="H770" s="258" t="s">
        <v>19</v>
      </c>
      <c r="I770" s="260"/>
      <c r="J770" s="257"/>
      <c r="K770" s="257"/>
      <c r="L770" s="261"/>
      <c r="M770" s="262"/>
      <c r="N770" s="263"/>
      <c r="O770" s="263"/>
      <c r="P770" s="263"/>
      <c r="Q770" s="263"/>
      <c r="R770" s="263"/>
      <c r="S770" s="263"/>
      <c r="T770" s="264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T770" s="265" t="s">
        <v>155</v>
      </c>
      <c r="AU770" s="265" t="s">
        <v>142</v>
      </c>
      <c r="AV770" s="15" t="s">
        <v>83</v>
      </c>
      <c r="AW770" s="15" t="s">
        <v>35</v>
      </c>
      <c r="AX770" s="15" t="s">
        <v>75</v>
      </c>
      <c r="AY770" s="265" t="s">
        <v>141</v>
      </c>
    </row>
    <row r="771" s="13" customFormat="1">
      <c r="A771" s="13"/>
      <c r="B771" s="233"/>
      <c r="C771" s="234"/>
      <c r="D771" s="235" t="s">
        <v>155</v>
      </c>
      <c r="E771" s="236" t="s">
        <v>19</v>
      </c>
      <c r="F771" s="237" t="s">
        <v>1097</v>
      </c>
      <c r="G771" s="234"/>
      <c r="H771" s="238">
        <v>127.2</v>
      </c>
      <c r="I771" s="239"/>
      <c r="J771" s="234"/>
      <c r="K771" s="234"/>
      <c r="L771" s="240"/>
      <c r="M771" s="241"/>
      <c r="N771" s="242"/>
      <c r="O771" s="242"/>
      <c r="P771" s="242"/>
      <c r="Q771" s="242"/>
      <c r="R771" s="242"/>
      <c r="S771" s="242"/>
      <c r="T771" s="24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4" t="s">
        <v>155</v>
      </c>
      <c r="AU771" s="244" t="s">
        <v>142</v>
      </c>
      <c r="AV771" s="13" t="s">
        <v>94</v>
      </c>
      <c r="AW771" s="13" t="s">
        <v>35</v>
      </c>
      <c r="AX771" s="13" t="s">
        <v>75</v>
      </c>
      <c r="AY771" s="244" t="s">
        <v>141</v>
      </c>
    </row>
    <row r="772" s="13" customFormat="1">
      <c r="A772" s="13"/>
      <c r="B772" s="233"/>
      <c r="C772" s="234"/>
      <c r="D772" s="235" t="s">
        <v>155</v>
      </c>
      <c r="E772" s="236" t="s">
        <v>19</v>
      </c>
      <c r="F772" s="237" t="s">
        <v>1098</v>
      </c>
      <c r="G772" s="234"/>
      <c r="H772" s="238">
        <v>11.4</v>
      </c>
      <c r="I772" s="239"/>
      <c r="J772" s="234"/>
      <c r="K772" s="234"/>
      <c r="L772" s="240"/>
      <c r="M772" s="241"/>
      <c r="N772" s="242"/>
      <c r="O772" s="242"/>
      <c r="P772" s="242"/>
      <c r="Q772" s="242"/>
      <c r="R772" s="242"/>
      <c r="S772" s="242"/>
      <c r="T772" s="24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4" t="s">
        <v>155</v>
      </c>
      <c r="AU772" s="244" t="s">
        <v>142</v>
      </c>
      <c r="AV772" s="13" t="s">
        <v>94</v>
      </c>
      <c r="AW772" s="13" t="s">
        <v>35</v>
      </c>
      <c r="AX772" s="13" t="s">
        <v>75</v>
      </c>
      <c r="AY772" s="244" t="s">
        <v>141</v>
      </c>
    </row>
    <row r="773" s="13" customFormat="1">
      <c r="A773" s="13"/>
      <c r="B773" s="233"/>
      <c r="C773" s="234"/>
      <c r="D773" s="235" t="s">
        <v>155</v>
      </c>
      <c r="E773" s="236" t="s">
        <v>19</v>
      </c>
      <c r="F773" s="237" t="s">
        <v>1099</v>
      </c>
      <c r="G773" s="234"/>
      <c r="H773" s="238">
        <v>3.6000000000000001</v>
      </c>
      <c r="I773" s="239"/>
      <c r="J773" s="234"/>
      <c r="K773" s="234"/>
      <c r="L773" s="240"/>
      <c r="M773" s="241"/>
      <c r="N773" s="242"/>
      <c r="O773" s="242"/>
      <c r="P773" s="242"/>
      <c r="Q773" s="242"/>
      <c r="R773" s="242"/>
      <c r="S773" s="242"/>
      <c r="T773" s="24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4" t="s">
        <v>155</v>
      </c>
      <c r="AU773" s="244" t="s">
        <v>142</v>
      </c>
      <c r="AV773" s="13" t="s">
        <v>94</v>
      </c>
      <c r="AW773" s="13" t="s">
        <v>35</v>
      </c>
      <c r="AX773" s="13" t="s">
        <v>75</v>
      </c>
      <c r="AY773" s="244" t="s">
        <v>141</v>
      </c>
    </row>
    <row r="774" s="13" customFormat="1">
      <c r="A774" s="13"/>
      <c r="B774" s="233"/>
      <c r="C774" s="234"/>
      <c r="D774" s="235" t="s">
        <v>155</v>
      </c>
      <c r="E774" s="236" t="s">
        <v>19</v>
      </c>
      <c r="F774" s="237" t="s">
        <v>1143</v>
      </c>
      <c r="G774" s="234"/>
      <c r="H774" s="238">
        <v>4.2000000000000002</v>
      </c>
      <c r="I774" s="239"/>
      <c r="J774" s="234"/>
      <c r="K774" s="234"/>
      <c r="L774" s="240"/>
      <c r="M774" s="241"/>
      <c r="N774" s="242"/>
      <c r="O774" s="242"/>
      <c r="P774" s="242"/>
      <c r="Q774" s="242"/>
      <c r="R774" s="242"/>
      <c r="S774" s="242"/>
      <c r="T774" s="24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4" t="s">
        <v>155</v>
      </c>
      <c r="AU774" s="244" t="s">
        <v>142</v>
      </c>
      <c r="AV774" s="13" t="s">
        <v>94</v>
      </c>
      <c r="AW774" s="13" t="s">
        <v>35</v>
      </c>
      <c r="AX774" s="13" t="s">
        <v>75</v>
      </c>
      <c r="AY774" s="244" t="s">
        <v>141</v>
      </c>
    </row>
    <row r="775" s="13" customFormat="1">
      <c r="A775" s="13"/>
      <c r="B775" s="233"/>
      <c r="C775" s="234"/>
      <c r="D775" s="235" t="s">
        <v>155</v>
      </c>
      <c r="E775" s="236" t="s">
        <v>19</v>
      </c>
      <c r="F775" s="237" t="s">
        <v>1144</v>
      </c>
      <c r="G775" s="234"/>
      <c r="H775" s="238">
        <v>4.9000000000000004</v>
      </c>
      <c r="I775" s="239"/>
      <c r="J775" s="234"/>
      <c r="K775" s="234"/>
      <c r="L775" s="240"/>
      <c r="M775" s="241"/>
      <c r="N775" s="242"/>
      <c r="O775" s="242"/>
      <c r="P775" s="242"/>
      <c r="Q775" s="242"/>
      <c r="R775" s="242"/>
      <c r="S775" s="242"/>
      <c r="T775" s="24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4" t="s">
        <v>155</v>
      </c>
      <c r="AU775" s="244" t="s">
        <v>142</v>
      </c>
      <c r="AV775" s="13" t="s">
        <v>94</v>
      </c>
      <c r="AW775" s="13" t="s">
        <v>35</v>
      </c>
      <c r="AX775" s="13" t="s">
        <v>75</v>
      </c>
      <c r="AY775" s="244" t="s">
        <v>141</v>
      </c>
    </row>
    <row r="776" s="13" customFormat="1">
      <c r="A776" s="13"/>
      <c r="B776" s="233"/>
      <c r="C776" s="234"/>
      <c r="D776" s="235" t="s">
        <v>155</v>
      </c>
      <c r="E776" s="236" t="s">
        <v>19</v>
      </c>
      <c r="F776" s="237" t="s">
        <v>1101</v>
      </c>
      <c r="G776" s="234"/>
      <c r="H776" s="238">
        <v>6.8499999999999996</v>
      </c>
      <c r="I776" s="239"/>
      <c r="J776" s="234"/>
      <c r="K776" s="234"/>
      <c r="L776" s="240"/>
      <c r="M776" s="241"/>
      <c r="N776" s="242"/>
      <c r="O776" s="242"/>
      <c r="P776" s="242"/>
      <c r="Q776" s="242"/>
      <c r="R776" s="242"/>
      <c r="S776" s="242"/>
      <c r="T776" s="24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4" t="s">
        <v>155</v>
      </c>
      <c r="AU776" s="244" t="s">
        <v>142</v>
      </c>
      <c r="AV776" s="13" t="s">
        <v>94</v>
      </c>
      <c r="AW776" s="13" t="s">
        <v>35</v>
      </c>
      <c r="AX776" s="13" t="s">
        <v>75</v>
      </c>
      <c r="AY776" s="244" t="s">
        <v>141</v>
      </c>
    </row>
    <row r="777" s="16" customFormat="1">
      <c r="A777" s="16"/>
      <c r="B777" s="266"/>
      <c r="C777" s="267"/>
      <c r="D777" s="235" t="s">
        <v>155</v>
      </c>
      <c r="E777" s="268" t="s">
        <v>19</v>
      </c>
      <c r="F777" s="269" t="s">
        <v>190</v>
      </c>
      <c r="G777" s="267"/>
      <c r="H777" s="270">
        <v>158.15000000000001</v>
      </c>
      <c r="I777" s="271"/>
      <c r="J777" s="267"/>
      <c r="K777" s="267"/>
      <c r="L777" s="272"/>
      <c r="M777" s="273"/>
      <c r="N777" s="274"/>
      <c r="O777" s="274"/>
      <c r="P777" s="274"/>
      <c r="Q777" s="274"/>
      <c r="R777" s="274"/>
      <c r="S777" s="274"/>
      <c r="T777" s="275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T777" s="276" t="s">
        <v>155</v>
      </c>
      <c r="AU777" s="276" t="s">
        <v>142</v>
      </c>
      <c r="AV777" s="16" t="s">
        <v>142</v>
      </c>
      <c r="AW777" s="16" t="s">
        <v>35</v>
      </c>
      <c r="AX777" s="16" t="s">
        <v>75</v>
      </c>
      <c r="AY777" s="276" t="s">
        <v>141</v>
      </c>
    </row>
    <row r="778" s="15" customFormat="1">
      <c r="A778" s="15"/>
      <c r="B778" s="256"/>
      <c r="C778" s="257"/>
      <c r="D778" s="235" t="s">
        <v>155</v>
      </c>
      <c r="E778" s="258" t="s">
        <v>19</v>
      </c>
      <c r="F778" s="259" t="s">
        <v>1145</v>
      </c>
      <c r="G778" s="257"/>
      <c r="H778" s="258" t="s">
        <v>19</v>
      </c>
      <c r="I778" s="260"/>
      <c r="J778" s="257"/>
      <c r="K778" s="257"/>
      <c r="L778" s="261"/>
      <c r="M778" s="262"/>
      <c r="N778" s="263"/>
      <c r="O778" s="263"/>
      <c r="P778" s="263"/>
      <c r="Q778" s="263"/>
      <c r="R778" s="263"/>
      <c r="S778" s="263"/>
      <c r="T778" s="264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65" t="s">
        <v>155</v>
      </c>
      <c r="AU778" s="265" t="s">
        <v>142</v>
      </c>
      <c r="AV778" s="15" t="s">
        <v>83</v>
      </c>
      <c r="AW778" s="15" t="s">
        <v>35</v>
      </c>
      <c r="AX778" s="15" t="s">
        <v>75</v>
      </c>
      <c r="AY778" s="265" t="s">
        <v>141</v>
      </c>
    </row>
    <row r="779" s="13" customFormat="1">
      <c r="A779" s="13"/>
      <c r="B779" s="233"/>
      <c r="C779" s="234"/>
      <c r="D779" s="235" t="s">
        <v>155</v>
      </c>
      <c r="E779" s="236" t="s">
        <v>19</v>
      </c>
      <c r="F779" s="237" t="s">
        <v>1146</v>
      </c>
      <c r="G779" s="234"/>
      <c r="H779" s="238">
        <v>26.399999999999999</v>
      </c>
      <c r="I779" s="239"/>
      <c r="J779" s="234"/>
      <c r="K779" s="234"/>
      <c r="L779" s="240"/>
      <c r="M779" s="241"/>
      <c r="N779" s="242"/>
      <c r="O779" s="242"/>
      <c r="P779" s="242"/>
      <c r="Q779" s="242"/>
      <c r="R779" s="242"/>
      <c r="S779" s="242"/>
      <c r="T779" s="24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4" t="s">
        <v>155</v>
      </c>
      <c r="AU779" s="244" t="s">
        <v>142</v>
      </c>
      <c r="AV779" s="13" t="s">
        <v>94</v>
      </c>
      <c r="AW779" s="13" t="s">
        <v>35</v>
      </c>
      <c r="AX779" s="13" t="s">
        <v>75</v>
      </c>
      <c r="AY779" s="244" t="s">
        <v>141</v>
      </c>
    </row>
    <row r="780" s="13" customFormat="1">
      <c r="A780" s="13"/>
      <c r="B780" s="233"/>
      <c r="C780" s="234"/>
      <c r="D780" s="235" t="s">
        <v>155</v>
      </c>
      <c r="E780" s="236" t="s">
        <v>19</v>
      </c>
      <c r="F780" s="237" t="s">
        <v>1147</v>
      </c>
      <c r="G780" s="234"/>
      <c r="H780" s="238">
        <v>3</v>
      </c>
      <c r="I780" s="239"/>
      <c r="J780" s="234"/>
      <c r="K780" s="234"/>
      <c r="L780" s="240"/>
      <c r="M780" s="241"/>
      <c r="N780" s="242"/>
      <c r="O780" s="242"/>
      <c r="P780" s="242"/>
      <c r="Q780" s="242"/>
      <c r="R780" s="242"/>
      <c r="S780" s="242"/>
      <c r="T780" s="24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44" t="s">
        <v>155</v>
      </c>
      <c r="AU780" s="244" t="s">
        <v>142</v>
      </c>
      <c r="AV780" s="13" t="s">
        <v>94</v>
      </c>
      <c r="AW780" s="13" t="s">
        <v>35</v>
      </c>
      <c r="AX780" s="13" t="s">
        <v>75</v>
      </c>
      <c r="AY780" s="244" t="s">
        <v>141</v>
      </c>
    </row>
    <row r="781" s="13" customFormat="1">
      <c r="A781" s="13"/>
      <c r="B781" s="233"/>
      <c r="C781" s="234"/>
      <c r="D781" s="235" t="s">
        <v>155</v>
      </c>
      <c r="E781" s="236" t="s">
        <v>19</v>
      </c>
      <c r="F781" s="237" t="s">
        <v>1148</v>
      </c>
      <c r="G781" s="234"/>
      <c r="H781" s="238">
        <v>2.3999999999999999</v>
      </c>
      <c r="I781" s="239"/>
      <c r="J781" s="234"/>
      <c r="K781" s="234"/>
      <c r="L781" s="240"/>
      <c r="M781" s="241"/>
      <c r="N781" s="242"/>
      <c r="O781" s="242"/>
      <c r="P781" s="242"/>
      <c r="Q781" s="242"/>
      <c r="R781" s="242"/>
      <c r="S781" s="242"/>
      <c r="T781" s="24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4" t="s">
        <v>155</v>
      </c>
      <c r="AU781" s="244" t="s">
        <v>142</v>
      </c>
      <c r="AV781" s="13" t="s">
        <v>94</v>
      </c>
      <c r="AW781" s="13" t="s">
        <v>35</v>
      </c>
      <c r="AX781" s="13" t="s">
        <v>75</v>
      </c>
      <c r="AY781" s="244" t="s">
        <v>141</v>
      </c>
    </row>
    <row r="782" s="16" customFormat="1">
      <c r="A782" s="16"/>
      <c r="B782" s="266"/>
      <c r="C782" s="267"/>
      <c r="D782" s="235" t="s">
        <v>155</v>
      </c>
      <c r="E782" s="268" t="s">
        <v>19</v>
      </c>
      <c r="F782" s="269" t="s">
        <v>190</v>
      </c>
      <c r="G782" s="267"/>
      <c r="H782" s="270">
        <v>31.800000000000001</v>
      </c>
      <c r="I782" s="271"/>
      <c r="J782" s="267"/>
      <c r="K782" s="267"/>
      <c r="L782" s="272"/>
      <c r="M782" s="273"/>
      <c r="N782" s="274"/>
      <c r="O782" s="274"/>
      <c r="P782" s="274"/>
      <c r="Q782" s="274"/>
      <c r="R782" s="274"/>
      <c r="S782" s="274"/>
      <c r="T782" s="275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T782" s="276" t="s">
        <v>155</v>
      </c>
      <c r="AU782" s="276" t="s">
        <v>142</v>
      </c>
      <c r="AV782" s="16" t="s">
        <v>142</v>
      </c>
      <c r="AW782" s="16" t="s">
        <v>35</v>
      </c>
      <c r="AX782" s="16" t="s">
        <v>75</v>
      </c>
      <c r="AY782" s="276" t="s">
        <v>141</v>
      </c>
    </row>
    <row r="783" s="15" customFormat="1">
      <c r="A783" s="15"/>
      <c r="B783" s="256"/>
      <c r="C783" s="257"/>
      <c r="D783" s="235" t="s">
        <v>155</v>
      </c>
      <c r="E783" s="258" t="s">
        <v>19</v>
      </c>
      <c r="F783" s="259" t="s">
        <v>1149</v>
      </c>
      <c r="G783" s="257"/>
      <c r="H783" s="258" t="s">
        <v>19</v>
      </c>
      <c r="I783" s="260"/>
      <c r="J783" s="257"/>
      <c r="K783" s="257"/>
      <c r="L783" s="261"/>
      <c r="M783" s="262"/>
      <c r="N783" s="263"/>
      <c r="O783" s="263"/>
      <c r="P783" s="263"/>
      <c r="Q783" s="263"/>
      <c r="R783" s="263"/>
      <c r="S783" s="263"/>
      <c r="T783" s="264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T783" s="265" t="s">
        <v>155</v>
      </c>
      <c r="AU783" s="265" t="s">
        <v>142</v>
      </c>
      <c r="AV783" s="15" t="s">
        <v>83</v>
      </c>
      <c r="AW783" s="15" t="s">
        <v>35</v>
      </c>
      <c r="AX783" s="15" t="s">
        <v>75</v>
      </c>
      <c r="AY783" s="265" t="s">
        <v>141</v>
      </c>
    </row>
    <row r="784" s="13" customFormat="1">
      <c r="A784" s="13"/>
      <c r="B784" s="233"/>
      <c r="C784" s="234"/>
      <c r="D784" s="235" t="s">
        <v>155</v>
      </c>
      <c r="E784" s="236" t="s">
        <v>19</v>
      </c>
      <c r="F784" s="237" t="s">
        <v>1146</v>
      </c>
      <c r="G784" s="234"/>
      <c r="H784" s="238">
        <v>26.399999999999999</v>
      </c>
      <c r="I784" s="239"/>
      <c r="J784" s="234"/>
      <c r="K784" s="234"/>
      <c r="L784" s="240"/>
      <c r="M784" s="241"/>
      <c r="N784" s="242"/>
      <c r="O784" s="242"/>
      <c r="P784" s="242"/>
      <c r="Q784" s="242"/>
      <c r="R784" s="242"/>
      <c r="S784" s="242"/>
      <c r="T784" s="24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4" t="s">
        <v>155</v>
      </c>
      <c r="AU784" s="244" t="s">
        <v>142</v>
      </c>
      <c r="AV784" s="13" t="s">
        <v>94</v>
      </c>
      <c r="AW784" s="13" t="s">
        <v>35</v>
      </c>
      <c r="AX784" s="13" t="s">
        <v>75</v>
      </c>
      <c r="AY784" s="244" t="s">
        <v>141</v>
      </c>
    </row>
    <row r="785" s="13" customFormat="1">
      <c r="A785" s="13"/>
      <c r="B785" s="233"/>
      <c r="C785" s="234"/>
      <c r="D785" s="235" t="s">
        <v>155</v>
      </c>
      <c r="E785" s="236" t="s">
        <v>19</v>
      </c>
      <c r="F785" s="237" t="s">
        <v>1147</v>
      </c>
      <c r="G785" s="234"/>
      <c r="H785" s="238">
        <v>3</v>
      </c>
      <c r="I785" s="239"/>
      <c r="J785" s="234"/>
      <c r="K785" s="234"/>
      <c r="L785" s="240"/>
      <c r="M785" s="241"/>
      <c r="N785" s="242"/>
      <c r="O785" s="242"/>
      <c r="P785" s="242"/>
      <c r="Q785" s="242"/>
      <c r="R785" s="242"/>
      <c r="S785" s="242"/>
      <c r="T785" s="24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4" t="s">
        <v>155</v>
      </c>
      <c r="AU785" s="244" t="s">
        <v>142</v>
      </c>
      <c r="AV785" s="13" t="s">
        <v>94</v>
      </c>
      <c r="AW785" s="13" t="s">
        <v>35</v>
      </c>
      <c r="AX785" s="13" t="s">
        <v>75</v>
      </c>
      <c r="AY785" s="244" t="s">
        <v>141</v>
      </c>
    </row>
    <row r="786" s="13" customFormat="1">
      <c r="A786" s="13"/>
      <c r="B786" s="233"/>
      <c r="C786" s="234"/>
      <c r="D786" s="235" t="s">
        <v>155</v>
      </c>
      <c r="E786" s="236" t="s">
        <v>19</v>
      </c>
      <c r="F786" s="237" t="s">
        <v>1148</v>
      </c>
      <c r="G786" s="234"/>
      <c r="H786" s="238">
        <v>2.3999999999999999</v>
      </c>
      <c r="I786" s="239"/>
      <c r="J786" s="234"/>
      <c r="K786" s="234"/>
      <c r="L786" s="240"/>
      <c r="M786" s="241"/>
      <c r="N786" s="242"/>
      <c r="O786" s="242"/>
      <c r="P786" s="242"/>
      <c r="Q786" s="242"/>
      <c r="R786" s="242"/>
      <c r="S786" s="242"/>
      <c r="T786" s="24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44" t="s">
        <v>155</v>
      </c>
      <c r="AU786" s="244" t="s">
        <v>142</v>
      </c>
      <c r="AV786" s="13" t="s">
        <v>94</v>
      </c>
      <c r="AW786" s="13" t="s">
        <v>35</v>
      </c>
      <c r="AX786" s="13" t="s">
        <v>75</v>
      </c>
      <c r="AY786" s="244" t="s">
        <v>141</v>
      </c>
    </row>
    <row r="787" s="13" customFormat="1">
      <c r="A787" s="13"/>
      <c r="B787" s="233"/>
      <c r="C787" s="234"/>
      <c r="D787" s="235" t="s">
        <v>155</v>
      </c>
      <c r="E787" s="236" t="s">
        <v>19</v>
      </c>
      <c r="F787" s="237" t="s">
        <v>1150</v>
      </c>
      <c r="G787" s="234"/>
      <c r="H787" s="238">
        <v>0.90000000000000002</v>
      </c>
      <c r="I787" s="239"/>
      <c r="J787" s="234"/>
      <c r="K787" s="234"/>
      <c r="L787" s="240"/>
      <c r="M787" s="241"/>
      <c r="N787" s="242"/>
      <c r="O787" s="242"/>
      <c r="P787" s="242"/>
      <c r="Q787" s="242"/>
      <c r="R787" s="242"/>
      <c r="S787" s="242"/>
      <c r="T787" s="24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4" t="s">
        <v>155</v>
      </c>
      <c r="AU787" s="244" t="s">
        <v>142</v>
      </c>
      <c r="AV787" s="13" t="s">
        <v>94</v>
      </c>
      <c r="AW787" s="13" t="s">
        <v>35</v>
      </c>
      <c r="AX787" s="13" t="s">
        <v>75</v>
      </c>
      <c r="AY787" s="244" t="s">
        <v>141</v>
      </c>
    </row>
    <row r="788" s="13" customFormat="1">
      <c r="A788" s="13"/>
      <c r="B788" s="233"/>
      <c r="C788" s="234"/>
      <c r="D788" s="235" t="s">
        <v>155</v>
      </c>
      <c r="E788" s="236" t="s">
        <v>19</v>
      </c>
      <c r="F788" s="237" t="s">
        <v>1151</v>
      </c>
      <c r="G788" s="234"/>
      <c r="H788" s="238">
        <v>1.6499999999999999</v>
      </c>
      <c r="I788" s="239"/>
      <c r="J788" s="234"/>
      <c r="K788" s="234"/>
      <c r="L788" s="240"/>
      <c r="M788" s="241"/>
      <c r="N788" s="242"/>
      <c r="O788" s="242"/>
      <c r="P788" s="242"/>
      <c r="Q788" s="242"/>
      <c r="R788" s="242"/>
      <c r="S788" s="242"/>
      <c r="T788" s="24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4" t="s">
        <v>155</v>
      </c>
      <c r="AU788" s="244" t="s">
        <v>142</v>
      </c>
      <c r="AV788" s="13" t="s">
        <v>94</v>
      </c>
      <c r="AW788" s="13" t="s">
        <v>35</v>
      </c>
      <c r="AX788" s="13" t="s">
        <v>75</v>
      </c>
      <c r="AY788" s="244" t="s">
        <v>141</v>
      </c>
    </row>
    <row r="789" s="16" customFormat="1">
      <c r="A789" s="16"/>
      <c r="B789" s="266"/>
      <c r="C789" s="267"/>
      <c r="D789" s="235" t="s">
        <v>155</v>
      </c>
      <c r="E789" s="268" t="s">
        <v>19</v>
      </c>
      <c r="F789" s="269" t="s">
        <v>190</v>
      </c>
      <c r="G789" s="267"/>
      <c r="H789" s="270">
        <v>34.350000000000001</v>
      </c>
      <c r="I789" s="271"/>
      <c r="J789" s="267"/>
      <c r="K789" s="267"/>
      <c r="L789" s="272"/>
      <c r="M789" s="273"/>
      <c r="N789" s="274"/>
      <c r="O789" s="274"/>
      <c r="P789" s="274"/>
      <c r="Q789" s="274"/>
      <c r="R789" s="274"/>
      <c r="S789" s="274"/>
      <c r="T789" s="275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T789" s="276" t="s">
        <v>155</v>
      </c>
      <c r="AU789" s="276" t="s">
        <v>142</v>
      </c>
      <c r="AV789" s="16" t="s">
        <v>142</v>
      </c>
      <c r="AW789" s="16" t="s">
        <v>35</v>
      </c>
      <c r="AX789" s="16" t="s">
        <v>75</v>
      </c>
      <c r="AY789" s="276" t="s">
        <v>141</v>
      </c>
    </row>
    <row r="790" s="14" customFormat="1">
      <c r="A790" s="14"/>
      <c r="B790" s="245"/>
      <c r="C790" s="246"/>
      <c r="D790" s="235" t="s">
        <v>155</v>
      </c>
      <c r="E790" s="247" t="s">
        <v>19</v>
      </c>
      <c r="F790" s="248" t="s">
        <v>157</v>
      </c>
      <c r="G790" s="246"/>
      <c r="H790" s="249">
        <v>383.69999999999999</v>
      </c>
      <c r="I790" s="250"/>
      <c r="J790" s="246"/>
      <c r="K790" s="246"/>
      <c r="L790" s="251"/>
      <c r="M790" s="252"/>
      <c r="N790" s="253"/>
      <c r="O790" s="253"/>
      <c r="P790" s="253"/>
      <c r="Q790" s="253"/>
      <c r="R790" s="253"/>
      <c r="S790" s="253"/>
      <c r="T790" s="25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5" t="s">
        <v>155</v>
      </c>
      <c r="AU790" s="255" t="s">
        <v>142</v>
      </c>
      <c r="AV790" s="14" t="s">
        <v>151</v>
      </c>
      <c r="AW790" s="14" t="s">
        <v>35</v>
      </c>
      <c r="AX790" s="14" t="s">
        <v>83</v>
      </c>
      <c r="AY790" s="255" t="s">
        <v>141</v>
      </c>
    </row>
    <row r="791" s="2" customFormat="1" ht="16.5" customHeight="1">
      <c r="A791" s="41"/>
      <c r="B791" s="42"/>
      <c r="C791" s="281" t="s">
        <v>604</v>
      </c>
      <c r="D791" s="281" t="s">
        <v>775</v>
      </c>
      <c r="E791" s="282" t="s">
        <v>1152</v>
      </c>
      <c r="F791" s="283" t="s">
        <v>1153</v>
      </c>
      <c r="G791" s="284" t="s">
        <v>169</v>
      </c>
      <c r="H791" s="285">
        <v>167.37000000000001</v>
      </c>
      <c r="I791" s="286"/>
      <c r="J791" s="287">
        <f>ROUND(I791*H791,2)</f>
        <v>0</v>
      </c>
      <c r="K791" s="283" t="s">
        <v>150</v>
      </c>
      <c r="L791" s="288"/>
      <c r="M791" s="289" t="s">
        <v>19</v>
      </c>
      <c r="N791" s="290" t="s">
        <v>47</v>
      </c>
      <c r="O791" s="87"/>
      <c r="P791" s="224">
        <f>O791*H791</f>
        <v>0</v>
      </c>
      <c r="Q791" s="224">
        <v>0.00012</v>
      </c>
      <c r="R791" s="224">
        <f>Q791*H791</f>
        <v>0.020084400000000002</v>
      </c>
      <c r="S791" s="224">
        <v>0</v>
      </c>
      <c r="T791" s="225">
        <f>S791*H791</f>
        <v>0</v>
      </c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R791" s="226" t="s">
        <v>256</v>
      </c>
      <c r="AT791" s="226" t="s">
        <v>775</v>
      </c>
      <c r="AU791" s="226" t="s">
        <v>142</v>
      </c>
      <c r="AY791" s="20" t="s">
        <v>141</v>
      </c>
      <c r="BE791" s="227">
        <f>IF(N791="základní",J791,0)</f>
        <v>0</v>
      </c>
      <c r="BF791" s="227">
        <f>IF(N791="snížená",J791,0)</f>
        <v>0</v>
      </c>
      <c r="BG791" s="227">
        <f>IF(N791="zákl. přenesená",J791,0)</f>
        <v>0</v>
      </c>
      <c r="BH791" s="227">
        <f>IF(N791="sníž. přenesená",J791,0)</f>
        <v>0</v>
      </c>
      <c r="BI791" s="227">
        <f>IF(N791="nulová",J791,0)</f>
        <v>0</v>
      </c>
      <c r="BJ791" s="20" t="s">
        <v>94</v>
      </c>
      <c r="BK791" s="227">
        <f>ROUND(I791*H791,2)</f>
        <v>0</v>
      </c>
      <c r="BL791" s="20" t="s">
        <v>151</v>
      </c>
      <c r="BM791" s="226" t="s">
        <v>1154</v>
      </c>
    </row>
    <row r="792" s="15" customFormat="1">
      <c r="A792" s="15"/>
      <c r="B792" s="256"/>
      <c r="C792" s="257"/>
      <c r="D792" s="235" t="s">
        <v>155</v>
      </c>
      <c r="E792" s="258" t="s">
        <v>19</v>
      </c>
      <c r="F792" s="259" t="s">
        <v>1135</v>
      </c>
      <c r="G792" s="257"/>
      <c r="H792" s="258" t="s">
        <v>19</v>
      </c>
      <c r="I792" s="260"/>
      <c r="J792" s="257"/>
      <c r="K792" s="257"/>
      <c r="L792" s="261"/>
      <c r="M792" s="262"/>
      <c r="N792" s="263"/>
      <c r="O792" s="263"/>
      <c r="P792" s="263"/>
      <c r="Q792" s="263"/>
      <c r="R792" s="263"/>
      <c r="S792" s="263"/>
      <c r="T792" s="264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5" t="s">
        <v>155</v>
      </c>
      <c r="AU792" s="265" t="s">
        <v>142</v>
      </c>
      <c r="AV792" s="15" t="s">
        <v>83</v>
      </c>
      <c r="AW792" s="15" t="s">
        <v>35</v>
      </c>
      <c r="AX792" s="15" t="s">
        <v>75</v>
      </c>
      <c r="AY792" s="265" t="s">
        <v>141</v>
      </c>
    </row>
    <row r="793" s="13" customFormat="1">
      <c r="A793" s="13"/>
      <c r="B793" s="233"/>
      <c r="C793" s="234"/>
      <c r="D793" s="235" t="s">
        <v>155</v>
      </c>
      <c r="E793" s="236" t="s">
        <v>19</v>
      </c>
      <c r="F793" s="237" t="s">
        <v>476</v>
      </c>
      <c r="G793" s="234"/>
      <c r="H793" s="238">
        <v>35</v>
      </c>
      <c r="I793" s="239"/>
      <c r="J793" s="234"/>
      <c r="K793" s="234"/>
      <c r="L793" s="240"/>
      <c r="M793" s="241"/>
      <c r="N793" s="242"/>
      <c r="O793" s="242"/>
      <c r="P793" s="242"/>
      <c r="Q793" s="242"/>
      <c r="R793" s="242"/>
      <c r="S793" s="242"/>
      <c r="T793" s="24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4" t="s">
        <v>155</v>
      </c>
      <c r="AU793" s="244" t="s">
        <v>142</v>
      </c>
      <c r="AV793" s="13" t="s">
        <v>94</v>
      </c>
      <c r="AW793" s="13" t="s">
        <v>35</v>
      </c>
      <c r="AX793" s="13" t="s">
        <v>75</v>
      </c>
      <c r="AY793" s="244" t="s">
        <v>141</v>
      </c>
    </row>
    <row r="794" s="16" customFormat="1">
      <c r="A794" s="16"/>
      <c r="B794" s="266"/>
      <c r="C794" s="267"/>
      <c r="D794" s="235" t="s">
        <v>155</v>
      </c>
      <c r="E794" s="268" t="s">
        <v>19</v>
      </c>
      <c r="F794" s="269" t="s">
        <v>190</v>
      </c>
      <c r="G794" s="267"/>
      <c r="H794" s="270">
        <v>35</v>
      </c>
      <c r="I794" s="271"/>
      <c r="J794" s="267"/>
      <c r="K794" s="267"/>
      <c r="L794" s="272"/>
      <c r="M794" s="273"/>
      <c r="N794" s="274"/>
      <c r="O794" s="274"/>
      <c r="P794" s="274"/>
      <c r="Q794" s="274"/>
      <c r="R794" s="274"/>
      <c r="S794" s="274"/>
      <c r="T794" s="275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T794" s="276" t="s">
        <v>155</v>
      </c>
      <c r="AU794" s="276" t="s">
        <v>142</v>
      </c>
      <c r="AV794" s="16" t="s">
        <v>142</v>
      </c>
      <c r="AW794" s="16" t="s">
        <v>35</v>
      </c>
      <c r="AX794" s="16" t="s">
        <v>75</v>
      </c>
      <c r="AY794" s="276" t="s">
        <v>141</v>
      </c>
    </row>
    <row r="795" s="15" customFormat="1">
      <c r="A795" s="15"/>
      <c r="B795" s="256"/>
      <c r="C795" s="257"/>
      <c r="D795" s="235" t="s">
        <v>155</v>
      </c>
      <c r="E795" s="258" t="s">
        <v>19</v>
      </c>
      <c r="F795" s="259" t="s">
        <v>1136</v>
      </c>
      <c r="G795" s="257"/>
      <c r="H795" s="258" t="s">
        <v>19</v>
      </c>
      <c r="I795" s="260"/>
      <c r="J795" s="257"/>
      <c r="K795" s="257"/>
      <c r="L795" s="261"/>
      <c r="M795" s="262"/>
      <c r="N795" s="263"/>
      <c r="O795" s="263"/>
      <c r="P795" s="263"/>
      <c r="Q795" s="263"/>
      <c r="R795" s="263"/>
      <c r="S795" s="263"/>
      <c r="T795" s="264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5" t="s">
        <v>155</v>
      </c>
      <c r="AU795" s="265" t="s">
        <v>142</v>
      </c>
      <c r="AV795" s="15" t="s">
        <v>83</v>
      </c>
      <c r="AW795" s="15" t="s">
        <v>35</v>
      </c>
      <c r="AX795" s="15" t="s">
        <v>75</v>
      </c>
      <c r="AY795" s="265" t="s">
        <v>141</v>
      </c>
    </row>
    <row r="796" s="13" customFormat="1">
      <c r="A796" s="13"/>
      <c r="B796" s="233"/>
      <c r="C796" s="234"/>
      <c r="D796" s="235" t="s">
        <v>155</v>
      </c>
      <c r="E796" s="236" t="s">
        <v>19</v>
      </c>
      <c r="F796" s="237" t="s">
        <v>1137</v>
      </c>
      <c r="G796" s="234"/>
      <c r="H796" s="238">
        <v>109.2</v>
      </c>
      <c r="I796" s="239"/>
      <c r="J796" s="234"/>
      <c r="K796" s="234"/>
      <c r="L796" s="240"/>
      <c r="M796" s="241"/>
      <c r="N796" s="242"/>
      <c r="O796" s="242"/>
      <c r="P796" s="242"/>
      <c r="Q796" s="242"/>
      <c r="R796" s="242"/>
      <c r="S796" s="242"/>
      <c r="T796" s="24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4" t="s">
        <v>155</v>
      </c>
      <c r="AU796" s="244" t="s">
        <v>142</v>
      </c>
      <c r="AV796" s="13" t="s">
        <v>94</v>
      </c>
      <c r="AW796" s="13" t="s">
        <v>35</v>
      </c>
      <c r="AX796" s="13" t="s">
        <v>75</v>
      </c>
      <c r="AY796" s="244" t="s">
        <v>141</v>
      </c>
    </row>
    <row r="797" s="13" customFormat="1">
      <c r="A797" s="13"/>
      <c r="B797" s="233"/>
      <c r="C797" s="234"/>
      <c r="D797" s="235" t="s">
        <v>155</v>
      </c>
      <c r="E797" s="236" t="s">
        <v>19</v>
      </c>
      <c r="F797" s="237" t="s">
        <v>1138</v>
      </c>
      <c r="G797" s="234"/>
      <c r="H797" s="238">
        <v>3.6000000000000001</v>
      </c>
      <c r="I797" s="239"/>
      <c r="J797" s="234"/>
      <c r="K797" s="234"/>
      <c r="L797" s="240"/>
      <c r="M797" s="241"/>
      <c r="N797" s="242"/>
      <c r="O797" s="242"/>
      <c r="P797" s="242"/>
      <c r="Q797" s="242"/>
      <c r="R797" s="242"/>
      <c r="S797" s="242"/>
      <c r="T797" s="24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4" t="s">
        <v>155</v>
      </c>
      <c r="AU797" s="244" t="s">
        <v>142</v>
      </c>
      <c r="AV797" s="13" t="s">
        <v>94</v>
      </c>
      <c r="AW797" s="13" t="s">
        <v>35</v>
      </c>
      <c r="AX797" s="13" t="s">
        <v>75</v>
      </c>
      <c r="AY797" s="244" t="s">
        <v>141</v>
      </c>
    </row>
    <row r="798" s="13" customFormat="1">
      <c r="A798" s="13"/>
      <c r="B798" s="233"/>
      <c r="C798" s="234"/>
      <c r="D798" s="235" t="s">
        <v>155</v>
      </c>
      <c r="E798" s="236" t="s">
        <v>19</v>
      </c>
      <c r="F798" s="237" t="s">
        <v>1139</v>
      </c>
      <c r="G798" s="234"/>
      <c r="H798" s="238">
        <v>2.3999999999999999</v>
      </c>
      <c r="I798" s="239"/>
      <c r="J798" s="234"/>
      <c r="K798" s="234"/>
      <c r="L798" s="240"/>
      <c r="M798" s="241"/>
      <c r="N798" s="242"/>
      <c r="O798" s="242"/>
      <c r="P798" s="242"/>
      <c r="Q798" s="242"/>
      <c r="R798" s="242"/>
      <c r="S798" s="242"/>
      <c r="T798" s="24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4" t="s">
        <v>155</v>
      </c>
      <c r="AU798" s="244" t="s">
        <v>142</v>
      </c>
      <c r="AV798" s="13" t="s">
        <v>94</v>
      </c>
      <c r="AW798" s="13" t="s">
        <v>35</v>
      </c>
      <c r="AX798" s="13" t="s">
        <v>75</v>
      </c>
      <c r="AY798" s="244" t="s">
        <v>141</v>
      </c>
    </row>
    <row r="799" s="13" customFormat="1">
      <c r="A799" s="13"/>
      <c r="B799" s="233"/>
      <c r="C799" s="234"/>
      <c r="D799" s="235" t="s">
        <v>155</v>
      </c>
      <c r="E799" s="236" t="s">
        <v>19</v>
      </c>
      <c r="F799" s="237" t="s">
        <v>1140</v>
      </c>
      <c r="G799" s="234"/>
      <c r="H799" s="238">
        <v>4</v>
      </c>
      <c r="I799" s="239"/>
      <c r="J799" s="234"/>
      <c r="K799" s="234"/>
      <c r="L799" s="240"/>
      <c r="M799" s="241"/>
      <c r="N799" s="242"/>
      <c r="O799" s="242"/>
      <c r="P799" s="242"/>
      <c r="Q799" s="242"/>
      <c r="R799" s="242"/>
      <c r="S799" s="242"/>
      <c r="T799" s="24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4" t="s">
        <v>155</v>
      </c>
      <c r="AU799" s="244" t="s">
        <v>142</v>
      </c>
      <c r="AV799" s="13" t="s">
        <v>94</v>
      </c>
      <c r="AW799" s="13" t="s">
        <v>35</v>
      </c>
      <c r="AX799" s="13" t="s">
        <v>75</v>
      </c>
      <c r="AY799" s="244" t="s">
        <v>141</v>
      </c>
    </row>
    <row r="800" s="13" customFormat="1">
      <c r="A800" s="13"/>
      <c r="B800" s="233"/>
      <c r="C800" s="234"/>
      <c r="D800" s="235" t="s">
        <v>155</v>
      </c>
      <c r="E800" s="236" t="s">
        <v>19</v>
      </c>
      <c r="F800" s="237" t="s">
        <v>1141</v>
      </c>
      <c r="G800" s="234"/>
      <c r="H800" s="238">
        <v>5.2000000000000002</v>
      </c>
      <c r="I800" s="239"/>
      <c r="J800" s="234"/>
      <c r="K800" s="234"/>
      <c r="L800" s="240"/>
      <c r="M800" s="241"/>
      <c r="N800" s="242"/>
      <c r="O800" s="242"/>
      <c r="P800" s="242"/>
      <c r="Q800" s="242"/>
      <c r="R800" s="242"/>
      <c r="S800" s="242"/>
      <c r="T800" s="24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4" t="s">
        <v>155</v>
      </c>
      <c r="AU800" s="244" t="s">
        <v>142</v>
      </c>
      <c r="AV800" s="13" t="s">
        <v>94</v>
      </c>
      <c r="AW800" s="13" t="s">
        <v>35</v>
      </c>
      <c r="AX800" s="13" t="s">
        <v>75</v>
      </c>
      <c r="AY800" s="244" t="s">
        <v>141</v>
      </c>
    </row>
    <row r="801" s="16" customFormat="1">
      <c r="A801" s="16"/>
      <c r="B801" s="266"/>
      <c r="C801" s="267"/>
      <c r="D801" s="235" t="s">
        <v>155</v>
      </c>
      <c r="E801" s="268" t="s">
        <v>19</v>
      </c>
      <c r="F801" s="269" t="s">
        <v>190</v>
      </c>
      <c r="G801" s="267"/>
      <c r="H801" s="270">
        <v>124.40000000000001</v>
      </c>
      <c r="I801" s="271"/>
      <c r="J801" s="267"/>
      <c r="K801" s="267"/>
      <c r="L801" s="272"/>
      <c r="M801" s="273"/>
      <c r="N801" s="274"/>
      <c r="O801" s="274"/>
      <c r="P801" s="274"/>
      <c r="Q801" s="274"/>
      <c r="R801" s="274"/>
      <c r="S801" s="274"/>
      <c r="T801" s="275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T801" s="276" t="s">
        <v>155</v>
      </c>
      <c r="AU801" s="276" t="s">
        <v>142</v>
      </c>
      <c r="AV801" s="16" t="s">
        <v>142</v>
      </c>
      <c r="AW801" s="16" t="s">
        <v>35</v>
      </c>
      <c r="AX801" s="16" t="s">
        <v>75</v>
      </c>
      <c r="AY801" s="276" t="s">
        <v>141</v>
      </c>
    </row>
    <row r="802" s="14" customFormat="1">
      <c r="A802" s="14"/>
      <c r="B802" s="245"/>
      <c r="C802" s="246"/>
      <c r="D802" s="235" t="s">
        <v>155</v>
      </c>
      <c r="E802" s="247" t="s">
        <v>19</v>
      </c>
      <c r="F802" s="248" t="s">
        <v>157</v>
      </c>
      <c r="G802" s="246"/>
      <c r="H802" s="249">
        <v>159.40000000000001</v>
      </c>
      <c r="I802" s="250"/>
      <c r="J802" s="246"/>
      <c r="K802" s="246"/>
      <c r="L802" s="251"/>
      <c r="M802" s="252"/>
      <c r="N802" s="253"/>
      <c r="O802" s="253"/>
      <c r="P802" s="253"/>
      <c r="Q802" s="253"/>
      <c r="R802" s="253"/>
      <c r="S802" s="253"/>
      <c r="T802" s="25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5" t="s">
        <v>155</v>
      </c>
      <c r="AU802" s="255" t="s">
        <v>142</v>
      </c>
      <c r="AV802" s="14" t="s">
        <v>151</v>
      </c>
      <c r="AW802" s="14" t="s">
        <v>35</v>
      </c>
      <c r="AX802" s="14" t="s">
        <v>83</v>
      </c>
      <c r="AY802" s="255" t="s">
        <v>141</v>
      </c>
    </row>
    <row r="803" s="13" customFormat="1">
      <c r="A803" s="13"/>
      <c r="B803" s="233"/>
      <c r="C803" s="234"/>
      <c r="D803" s="235" t="s">
        <v>155</v>
      </c>
      <c r="E803" s="234"/>
      <c r="F803" s="237" t="s">
        <v>1155</v>
      </c>
      <c r="G803" s="234"/>
      <c r="H803" s="238">
        <v>167.37000000000001</v>
      </c>
      <c r="I803" s="239"/>
      <c r="J803" s="234"/>
      <c r="K803" s="234"/>
      <c r="L803" s="240"/>
      <c r="M803" s="241"/>
      <c r="N803" s="242"/>
      <c r="O803" s="242"/>
      <c r="P803" s="242"/>
      <c r="Q803" s="242"/>
      <c r="R803" s="242"/>
      <c r="S803" s="242"/>
      <c r="T803" s="24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4" t="s">
        <v>155</v>
      </c>
      <c r="AU803" s="244" t="s">
        <v>142</v>
      </c>
      <c r="AV803" s="13" t="s">
        <v>94</v>
      </c>
      <c r="AW803" s="13" t="s">
        <v>4</v>
      </c>
      <c r="AX803" s="13" t="s">
        <v>83</v>
      </c>
      <c r="AY803" s="244" t="s">
        <v>141</v>
      </c>
    </row>
    <row r="804" s="2" customFormat="1" ht="16.5" customHeight="1">
      <c r="A804" s="41"/>
      <c r="B804" s="42"/>
      <c r="C804" s="281" t="s">
        <v>611</v>
      </c>
      <c r="D804" s="281" t="s">
        <v>775</v>
      </c>
      <c r="E804" s="282" t="s">
        <v>1156</v>
      </c>
      <c r="F804" s="283" t="s">
        <v>1157</v>
      </c>
      <c r="G804" s="284" t="s">
        <v>169</v>
      </c>
      <c r="H804" s="285">
        <v>166.05799999999999</v>
      </c>
      <c r="I804" s="286"/>
      <c r="J804" s="287">
        <f>ROUND(I804*H804,2)</f>
        <v>0</v>
      </c>
      <c r="K804" s="283" t="s">
        <v>150</v>
      </c>
      <c r="L804" s="288"/>
      <c r="M804" s="289" t="s">
        <v>19</v>
      </c>
      <c r="N804" s="290" t="s">
        <v>47</v>
      </c>
      <c r="O804" s="87"/>
      <c r="P804" s="224">
        <f>O804*H804</f>
        <v>0</v>
      </c>
      <c r="Q804" s="224">
        <v>4.0000000000000003E-05</v>
      </c>
      <c r="R804" s="224">
        <f>Q804*H804</f>
        <v>0.0066423200000000002</v>
      </c>
      <c r="S804" s="224">
        <v>0</v>
      </c>
      <c r="T804" s="225">
        <f>S804*H804</f>
        <v>0</v>
      </c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R804" s="226" t="s">
        <v>256</v>
      </c>
      <c r="AT804" s="226" t="s">
        <v>775</v>
      </c>
      <c r="AU804" s="226" t="s">
        <v>142</v>
      </c>
      <c r="AY804" s="20" t="s">
        <v>141</v>
      </c>
      <c r="BE804" s="227">
        <f>IF(N804="základní",J804,0)</f>
        <v>0</v>
      </c>
      <c r="BF804" s="227">
        <f>IF(N804="snížená",J804,0)</f>
        <v>0</v>
      </c>
      <c r="BG804" s="227">
        <f>IF(N804="zákl. přenesená",J804,0)</f>
        <v>0</v>
      </c>
      <c r="BH804" s="227">
        <f>IF(N804="sníž. přenesená",J804,0)</f>
        <v>0</v>
      </c>
      <c r="BI804" s="227">
        <f>IF(N804="nulová",J804,0)</f>
        <v>0</v>
      </c>
      <c r="BJ804" s="20" t="s">
        <v>94</v>
      </c>
      <c r="BK804" s="227">
        <f>ROUND(I804*H804,2)</f>
        <v>0</v>
      </c>
      <c r="BL804" s="20" t="s">
        <v>151</v>
      </c>
      <c r="BM804" s="226" t="s">
        <v>1158</v>
      </c>
    </row>
    <row r="805" s="15" customFormat="1">
      <c r="A805" s="15"/>
      <c r="B805" s="256"/>
      <c r="C805" s="257"/>
      <c r="D805" s="235" t="s">
        <v>155</v>
      </c>
      <c r="E805" s="258" t="s">
        <v>19</v>
      </c>
      <c r="F805" s="259" t="s">
        <v>1142</v>
      </c>
      <c r="G805" s="257"/>
      <c r="H805" s="258" t="s">
        <v>19</v>
      </c>
      <c r="I805" s="260"/>
      <c r="J805" s="257"/>
      <c r="K805" s="257"/>
      <c r="L805" s="261"/>
      <c r="M805" s="262"/>
      <c r="N805" s="263"/>
      <c r="O805" s="263"/>
      <c r="P805" s="263"/>
      <c r="Q805" s="263"/>
      <c r="R805" s="263"/>
      <c r="S805" s="263"/>
      <c r="T805" s="264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5" t="s">
        <v>155</v>
      </c>
      <c r="AU805" s="265" t="s">
        <v>142</v>
      </c>
      <c r="AV805" s="15" t="s">
        <v>83</v>
      </c>
      <c r="AW805" s="15" t="s">
        <v>35</v>
      </c>
      <c r="AX805" s="15" t="s">
        <v>75</v>
      </c>
      <c r="AY805" s="265" t="s">
        <v>141</v>
      </c>
    </row>
    <row r="806" s="13" customFormat="1">
      <c r="A806" s="13"/>
      <c r="B806" s="233"/>
      <c r="C806" s="234"/>
      <c r="D806" s="235" t="s">
        <v>155</v>
      </c>
      <c r="E806" s="236" t="s">
        <v>19</v>
      </c>
      <c r="F806" s="237" t="s">
        <v>1097</v>
      </c>
      <c r="G806" s="234"/>
      <c r="H806" s="238">
        <v>127.2</v>
      </c>
      <c r="I806" s="239"/>
      <c r="J806" s="234"/>
      <c r="K806" s="234"/>
      <c r="L806" s="240"/>
      <c r="M806" s="241"/>
      <c r="N806" s="242"/>
      <c r="O806" s="242"/>
      <c r="P806" s="242"/>
      <c r="Q806" s="242"/>
      <c r="R806" s="242"/>
      <c r="S806" s="242"/>
      <c r="T806" s="24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4" t="s">
        <v>155</v>
      </c>
      <c r="AU806" s="244" t="s">
        <v>142</v>
      </c>
      <c r="AV806" s="13" t="s">
        <v>94</v>
      </c>
      <c r="AW806" s="13" t="s">
        <v>35</v>
      </c>
      <c r="AX806" s="13" t="s">
        <v>75</v>
      </c>
      <c r="AY806" s="244" t="s">
        <v>141</v>
      </c>
    </row>
    <row r="807" s="13" customFormat="1">
      <c r="A807" s="13"/>
      <c r="B807" s="233"/>
      <c r="C807" s="234"/>
      <c r="D807" s="235" t="s">
        <v>155</v>
      </c>
      <c r="E807" s="236" t="s">
        <v>19</v>
      </c>
      <c r="F807" s="237" t="s">
        <v>1098</v>
      </c>
      <c r="G807" s="234"/>
      <c r="H807" s="238">
        <v>11.4</v>
      </c>
      <c r="I807" s="239"/>
      <c r="J807" s="234"/>
      <c r="K807" s="234"/>
      <c r="L807" s="240"/>
      <c r="M807" s="241"/>
      <c r="N807" s="242"/>
      <c r="O807" s="242"/>
      <c r="P807" s="242"/>
      <c r="Q807" s="242"/>
      <c r="R807" s="242"/>
      <c r="S807" s="242"/>
      <c r="T807" s="24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4" t="s">
        <v>155</v>
      </c>
      <c r="AU807" s="244" t="s">
        <v>142</v>
      </c>
      <c r="AV807" s="13" t="s">
        <v>94</v>
      </c>
      <c r="AW807" s="13" t="s">
        <v>35</v>
      </c>
      <c r="AX807" s="13" t="s">
        <v>75</v>
      </c>
      <c r="AY807" s="244" t="s">
        <v>141</v>
      </c>
    </row>
    <row r="808" s="13" customFormat="1">
      <c r="A808" s="13"/>
      <c r="B808" s="233"/>
      <c r="C808" s="234"/>
      <c r="D808" s="235" t="s">
        <v>155</v>
      </c>
      <c r="E808" s="236" t="s">
        <v>19</v>
      </c>
      <c r="F808" s="237" t="s">
        <v>1099</v>
      </c>
      <c r="G808" s="234"/>
      <c r="H808" s="238">
        <v>3.6000000000000001</v>
      </c>
      <c r="I808" s="239"/>
      <c r="J808" s="234"/>
      <c r="K808" s="234"/>
      <c r="L808" s="240"/>
      <c r="M808" s="241"/>
      <c r="N808" s="242"/>
      <c r="O808" s="242"/>
      <c r="P808" s="242"/>
      <c r="Q808" s="242"/>
      <c r="R808" s="242"/>
      <c r="S808" s="242"/>
      <c r="T808" s="24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44" t="s">
        <v>155</v>
      </c>
      <c r="AU808" s="244" t="s">
        <v>142</v>
      </c>
      <c r="AV808" s="13" t="s">
        <v>94</v>
      </c>
      <c r="AW808" s="13" t="s">
        <v>35</v>
      </c>
      <c r="AX808" s="13" t="s">
        <v>75</v>
      </c>
      <c r="AY808" s="244" t="s">
        <v>141</v>
      </c>
    </row>
    <row r="809" s="13" customFormat="1">
      <c r="A809" s="13"/>
      <c r="B809" s="233"/>
      <c r="C809" s="234"/>
      <c r="D809" s="235" t="s">
        <v>155</v>
      </c>
      <c r="E809" s="236" t="s">
        <v>19</v>
      </c>
      <c r="F809" s="237" t="s">
        <v>1143</v>
      </c>
      <c r="G809" s="234"/>
      <c r="H809" s="238">
        <v>4.2000000000000002</v>
      </c>
      <c r="I809" s="239"/>
      <c r="J809" s="234"/>
      <c r="K809" s="234"/>
      <c r="L809" s="240"/>
      <c r="M809" s="241"/>
      <c r="N809" s="242"/>
      <c r="O809" s="242"/>
      <c r="P809" s="242"/>
      <c r="Q809" s="242"/>
      <c r="R809" s="242"/>
      <c r="S809" s="242"/>
      <c r="T809" s="24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4" t="s">
        <v>155</v>
      </c>
      <c r="AU809" s="244" t="s">
        <v>142</v>
      </c>
      <c r="AV809" s="13" t="s">
        <v>94</v>
      </c>
      <c r="AW809" s="13" t="s">
        <v>35</v>
      </c>
      <c r="AX809" s="13" t="s">
        <v>75</v>
      </c>
      <c r="AY809" s="244" t="s">
        <v>141</v>
      </c>
    </row>
    <row r="810" s="13" customFormat="1">
      <c r="A810" s="13"/>
      <c r="B810" s="233"/>
      <c r="C810" s="234"/>
      <c r="D810" s="235" t="s">
        <v>155</v>
      </c>
      <c r="E810" s="236" t="s">
        <v>19</v>
      </c>
      <c r="F810" s="237" t="s">
        <v>1144</v>
      </c>
      <c r="G810" s="234"/>
      <c r="H810" s="238">
        <v>4.9000000000000004</v>
      </c>
      <c r="I810" s="239"/>
      <c r="J810" s="234"/>
      <c r="K810" s="234"/>
      <c r="L810" s="240"/>
      <c r="M810" s="241"/>
      <c r="N810" s="242"/>
      <c r="O810" s="242"/>
      <c r="P810" s="242"/>
      <c r="Q810" s="242"/>
      <c r="R810" s="242"/>
      <c r="S810" s="242"/>
      <c r="T810" s="24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4" t="s">
        <v>155</v>
      </c>
      <c r="AU810" s="244" t="s">
        <v>142</v>
      </c>
      <c r="AV810" s="13" t="s">
        <v>94</v>
      </c>
      <c r="AW810" s="13" t="s">
        <v>35</v>
      </c>
      <c r="AX810" s="13" t="s">
        <v>75</v>
      </c>
      <c r="AY810" s="244" t="s">
        <v>141</v>
      </c>
    </row>
    <row r="811" s="13" customFormat="1">
      <c r="A811" s="13"/>
      <c r="B811" s="233"/>
      <c r="C811" s="234"/>
      <c r="D811" s="235" t="s">
        <v>155</v>
      </c>
      <c r="E811" s="236" t="s">
        <v>19</v>
      </c>
      <c r="F811" s="237" t="s">
        <v>1101</v>
      </c>
      <c r="G811" s="234"/>
      <c r="H811" s="238">
        <v>6.8499999999999996</v>
      </c>
      <c r="I811" s="239"/>
      <c r="J811" s="234"/>
      <c r="K811" s="234"/>
      <c r="L811" s="240"/>
      <c r="M811" s="241"/>
      <c r="N811" s="242"/>
      <c r="O811" s="242"/>
      <c r="P811" s="242"/>
      <c r="Q811" s="242"/>
      <c r="R811" s="242"/>
      <c r="S811" s="242"/>
      <c r="T811" s="24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4" t="s">
        <v>155</v>
      </c>
      <c r="AU811" s="244" t="s">
        <v>142</v>
      </c>
      <c r="AV811" s="13" t="s">
        <v>94</v>
      </c>
      <c r="AW811" s="13" t="s">
        <v>35</v>
      </c>
      <c r="AX811" s="13" t="s">
        <v>75</v>
      </c>
      <c r="AY811" s="244" t="s">
        <v>141</v>
      </c>
    </row>
    <row r="812" s="14" customFormat="1">
      <c r="A812" s="14"/>
      <c r="B812" s="245"/>
      <c r="C812" s="246"/>
      <c r="D812" s="235" t="s">
        <v>155</v>
      </c>
      <c r="E812" s="247" t="s">
        <v>19</v>
      </c>
      <c r="F812" s="248" t="s">
        <v>157</v>
      </c>
      <c r="G812" s="246"/>
      <c r="H812" s="249">
        <v>158.15000000000001</v>
      </c>
      <c r="I812" s="250"/>
      <c r="J812" s="246"/>
      <c r="K812" s="246"/>
      <c r="L812" s="251"/>
      <c r="M812" s="252"/>
      <c r="N812" s="253"/>
      <c r="O812" s="253"/>
      <c r="P812" s="253"/>
      <c r="Q812" s="253"/>
      <c r="R812" s="253"/>
      <c r="S812" s="253"/>
      <c r="T812" s="25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5" t="s">
        <v>155</v>
      </c>
      <c r="AU812" s="255" t="s">
        <v>142</v>
      </c>
      <c r="AV812" s="14" t="s">
        <v>151</v>
      </c>
      <c r="AW812" s="14" t="s">
        <v>35</v>
      </c>
      <c r="AX812" s="14" t="s">
        <v>83</v>
      </c>
      <c r="AY812" s="255" t="s">
        <v>141</v>
      </c>
    </row>
    <row r="813" s="13" customFormat="1">
      <c r="A813" s="13"/>
      <c r="B813" s="233"/>
      <c r="C813" s="234"/>
      <c r="D813" s="235" t="s">
        <v>155</v>
      </c>
      <c r="E813" s="234"/>
      <c r="F813" s="237" t="s">
        <v>1159</v>
      </c>
      <c r="G813" s="234"/>
      <c r="H813" s="238">
        <v>166.05799999999999</v>
      </c>
      <c r="I813" s="239"/>
      <c r="J813" s="234"/>
      <c r="K813" s="234"/>
      <c r="L813" s="240"/>
      <c r="M813" s="241"/>
      <c r="N813" s="242"/>
      <c r="O813" s="242"/>
      <c r="P813" s="242"/>
      <c r="Q813" s="242"/>
      <c r="R813" s="242"/>
      <c r="S813" s="242"/>
      <c r="T813" s="24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4" t="s">
        <v>155</v>
      </c>
      <c r="AU813" s="244" t="s">
        <v>142</v>
      </c>
      <c r="AV813" s="13" t="s">
        <v>94</v>
      </c>
      <c r="AW813" s="13" t="s">
        <v>4</v>
      </c>
      <c r="AX813" s="13" t="s">
        <v>83</v>
      </c>
      <c r="AY813" s="244" t="s">
        <v>141</v>
      </c>
    </row>
    <row r="814" s="2" customFormat="1" ht="16.5" customHeight="1">
      <c r="A814" s="41"/>
      <c r="B814" s="42"/>
      <c r="C814" s="281" t="s">
        <v>620</v>
      </c>
      <c r="D814" s="281" t="s">
        <v>775</v>
      </c>
      <c r="E814" s="282" t="s">
        <v>1160</v>
      </c>
      <c r="F814" s="283" t="s">
        <v>1161</v>
      </c>
      <c r="G814" s="284" t="s">
        <v>169</v>
      </c>
      <c r="H814" s="285">
        <v>36.067999999999998</v>
      </c>
      <c r="I814" s="286"/>
      <c r="J814" s="287">
        <f>ROUND(I814*H814,2)</f>
        <v>0</v>
      </c>
      <c r="K814" s="283" t="s">
        <v>150</v>
      </c>
      <c r="L814" s="288"/>
      <c r="M814" s="289" t="s">
        <v>19</v>
      </c>
      <c r="N814" s="290" t="s">
        <v>47</v>
      </c>
      <c r="O814" s="87"/>
      <c r="P814" s="224">
        <f>O814*H814</f>
        <v>0</v>
      </c>
      <c r="Q814" s="224">
        <v>0.00029999999999999997</v>
      </c>
      <c r="R814" s="224">
        <f>Q814*H814</f>
        <v>0.010820399999999999</v>
      </c>
      <c r="S814" s="224">
        <v>0</v>
      </c>
      <c r="T814" s="225">
        <f>S814*H814</f>
        <v>0</v>
      </c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R814" s="226" t="s">
        <v>256</v>
      </c>
      <c r="AT814" s="226" t="s">
        <v>775</v>
      </c>
      <c r="AU814" s="226" t="s">
        <v>142</v>
      </c>
      <c r="AY814" s="20" t="s">
        <v>141</v>
      </c>
      <c r="BE814" s="227">
        <f>IF(N814="základní",J814,0)</f>
        <v>0</v>
      </c>
      <c r="BF814" s="227">
        <f>IF(N814="snížená",J814,0)</f>
        <v>0</v>
      </c>
      <c r="BG814" s="227">
        <f>IF(N814="zákl. přenesená",J814,0)</f>
        <v>0</v>
      </c>
      <c r="BH814" s="227">
        <f>IF(N814="sníž. přenesená",J814,0)</f>
        <v>0</v>
      </c>
      <c r="BI814" s="227">
        <f>IF(N814="nulová",J814,0)</f>
        <v>0</v>
      </c>
      <c r="BJ814" s="20" t="s">
        <v>94</v>
      </c>
      <c r="BK814" s="227">
        <f>ROUND(I814*H814,2)</f>
        <v>0</v>
      </c>
      <c r="BL814" s="20" t="s">
        <v>151</v>
      </c>
      <c r="BM814" s="226" t="s">
        <v>1162</v>
      </c>
    </row>
    <row r="815" s="15" customFormat="1">
      <c r="A815" s="15"/>
      <c r="B815" s="256"/>
      <c r="C815" s="257"/>
      <c r="D815" s="235" t="s">
        <v>155</v>
      </c>
      <c r="E815" s="258" t="s">
        <v>19</v>
      </c>
      <c r="F815" s="259" t="s">
        <v>1149</v>
      </c>
      <c r="G815" s="257"/>
      <c r="H815" s="258" t="s">
        <v>19</v>
      </c>
      <c r="I815" s="260"/>
      <c r="J815" s="257"/>
      <c r="K815" s="257"/>
      <c r="L815" s="261"/>
      <c r="M815" s="262"/>
      <c r="N815" s="263"/>
      <c r="O815" s="263"/>
      <c r="P815" s="263"/>
      <c r="Q815" s="263"/>
      <c r="R815" s="263"/>
      <c r="S815" s="263"/>
      <c r="T815" s="264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5" t="s">
        <v>155</v>
      </c>
      <c r="AU815" s="265" t="s">
        <v>142</v>
      </c>
      <c r="AV815" s="15" t="s">
        <v>83</v>
      </c>
      <c r="AW815" s="15" t="s">
        <v>35</v>
      </c>
      <c r="AX815" s="15" t="s">
        <v>75</v>
      </c>
      <c r="AY815" s="265" t="s">
        <v>141</v>
      </c>
    </row>
    <row r="816" s="13" customFormat="1">
      <c r="A816" s="13"/>
      <c r="B816" s="233"/>
      <c r="C816" s="234"/>
      <c r="D816" s="235" t="s">
        <v>155</v>
      </c>
      <c r="E816" s="236" t="s">
        <v>19</v>
      </c>
      <c r="F816" s="237" t="s">
        <v>1146</v>
      </c>
      <c r="G816" s="234"/>
      <c r="H816" s="238">
        <v>26.399999999999999</v>
      </c>
      <c r="I816" s="239"/>
      <c r="J816" s="234"/>
      <c r="K816" s="234"/>
      <c r="L816" s="240"/>
      <c r="M816" s="241"/>
      <c r="N816" s="242"/>
      <c r="O816" s="242"/>
      <c r="P816" s="242"/>
      <c r="Q816" s="242"/>
      <c r="R816" s="242"/>
      <c r="S816" s="242"/>
      <c r="T816" s="24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44" t="s">
        <v>155</v>
      </c>
      <c r="AU816" s="244" t="s">
        <v>142</v>
      </c>
      <c r="AV816" s="13" t="s">
        <v>94</v>
      </c>
      <c r="AW816" s="13" t="s">
        <v>35</v>
      </c>
      <c r="AX816" s="13" t="s">
        <v>75</v>
      </c>
      <c r="AY816" s="244" t="s">
        <v>141</v>
      </c>
    </row>
    <row r="817" s="13" customFormat="1">
      <c r="A817" s="13"/>
      <c r="B817" s="233"/>
      <c r="C817" s="234"/>
      <c r="D817" s="235" t="s">
        <v>155</v>
      </c>
      <c r="E817" s="236" t="s">
        <v>19</v>
      </c>
      <c r="F817" s="237" t="s">
        <v>1147</v>
      </c>
      <c r="G817" s="234"/>
      <c r="H817" s="238">
        <v>3</v>
      </c>
      <c r="I817" s="239"/>
      <c r="J817" s="234"/>
      <c r="K817" s="234"/>
      <c r="L817" s="240"/>
      <c r="M817" s="241"/>
      <c r="N817" s="242"/>
      <c r="O817" s="242"/>
      <c r="P817" s="242"/>
      <c r="Q817" s="242"/>
      <c r="R817" s="242"/>
      <c r="S817" s="242"/>
      <c r="T817" s="24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4" t="s">
        <v>155</v>
      </c>
      <c r="AU817" s="244" t="s">
        <v>142</v>
      </c>
      <c r="AV817" s="13" t="s">
        <v>94</v>
      </c>
      <c r="AW817" s="13" t="s">
        <v>35</v>
      </c>
      <c r="AX817" s="13" t="s">
        <v>75</v>
      </c>
      <c r="AY817" s="244" t="s">
        <v>141</v>
      </c>
    </row>
    <row r="818" s="13" customFormat="1">
      <c r="A818" s="13"/>
      <c r="B818" s="233"/>
      <c r="C818" s="234"/>
      <c r="D818" s="235" t="s">
        <v>155</v>
      </c>
      <c r="E818" s="236" t="s">
        <v>19</v>
      </c>
      <c r="F818" s="237" t="s">
        <v>1148</v>
      </c>
      <c r="G818" s="234"/>
      <c r="H818" s="238">
        <v>2.3999999999999999</v>
      </c>
      <c r="I818" s="239"/>
      <c r="J818" s="234"/>
      <c r="K818" s="234"/>
      <c r="L818" s="240"/>
      <c r="M818" s="241"/>
      <c r="N818" s="242"/>
      <c r="O818" s="242"/>
      <c r="P818" s="242"/>
      <c r="Q818" s="242"/>
      <c r="R818" s="242"/>
      <c r="S818" s="242"/>
      <c r="T818" s="24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4" t="s">
        <v>155</v>
      </c>
      <c r="AU818" s="244" t="s">
        <v>142</v>
      </c>
      <c r="AV818" s="13" t="s">
        <v>94</v>
      </c>
      <c r="AW818" s="13" t="s">
        <v>35</v>
      </c>
      <c r="AX818" s="13" t="s">
        <v>75</v>
      </c>
      <c r="AY818" s="244" t="s">
        <v>141</v>
      </c>
    </row>
    <row r="819" s="13" customFormat="1">
      <c r="A819" s="13"/>
      <c r="B819" s="233"/>
      <c r="C819" s="234"/>
      <c r="D819" s="235" t="s">
        <v>155</v>
      </c>
      <c r="E819" s="236" t="s">
        <v>19</v>
      </c>
      <c r="F819" s="237" t="s">
        <v>1150</v>
      </c>
      <c r="G819" s="234"/>
      <c r="H819" s="238">
        <v>0.90000000000000002</v>
      </c>
      <c r="I819" s="239"/>
      <c r="J819" s="234"/>
      <c r="K819" s="234"/>
      <c r="L819" s="240"/>
      <c r="M819" s="241"/>
      <c r="N819" s="242"/>
      <c r="O819" s="242"/>
      <c r="P819" s="242"/>
      <c r="Q819" s="242"/>
      <c r="R819" s="242"/>
      <c r="S819" s="242"/>
      <c r="T819" s="24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4" t="s">
        <v>155</v>
      </c>
      <c r="AU819" s="244" t="s">
        <v>142</v>
      </c>
      <c r="AV819" s="13" t="s">
        <v>94</v>
      </c>
      <c r="AW819" s="13" t="s">
        <v>35</v>
      </c>
      <c r="AX819" s="13" t="s">
        <v>75</v>
      </c>
      <c r="AY819" s="244" t="s">
        <v>141</v>
      </c>
    </row>
    <row r="820" s="13" customFormat="1">
      <c r="A820" s="13"/>
      <c r="B820" s="233"/>
      <c r="C820" s="234"/>
      <c r="D820" s="235" t="s">
        <v>155</v>
      </c>
      <c r="E820" s="236" t="s">
        <v>19</v>
      </c>
      <c r="F820" s="237" t="s">
        <v>1151</v>
      </c>
      <c r="G820" s="234"/>
      <c r="H820" s="238">
        <v>1.6499999999999999</v>
      </c>
      <c r="I820" s="239"/>
      <c r="J820" s="234"/>
      <c r="K820" s="234"/>
      <c r="L820" s="240"/>
      <c r="M820" s="241"/>
      <c r="N820" s="242"/>
      <c r="O820" s="242"/>
      <c r="P820" s="242"/>
      <c r="Q820" s="242"/>
      <c r="R820" s="242"/>
      <c r="S820" s="242"/>
      <c r="T820" s="24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4" t="s">
        <v>155</v>
      </c>
      <c r="AU820" s="244" t="s">
        <v>142</v>
      </c>
      <c r="AV820" s="13" t="s">
        <v>94</v>
      </c>
      <c r="AW820" s="13" t="s">
        <v>35</v>
      </c>
      <c r="AX820" s="13" t="s">
        <v>75</v>
      </c>
      <c r="AY820" s="244" t="s">
        <v>141</v>
      </c>
    </row>
    <row r="821" s="14" customFormat="1">
      <c r="A821" s="14"/>
      <c r="B821" s="245"/>
      <c r="C821" s="246"/>
      <c r="D821" s="235" t="s">
        <v>155</v>
      </c>
      <c r="E821" s="247" t="s">
        <v>19</v>
      </c>
      <c r="F821" s="248" t="s">
        <v>157</v>
      </c>
      <c r="G821" s="246"/>
      <c r="H821" s="249">
        <v>34.350000000000001</v>
      </c>
      <c r="I821" s="250"/>
      <c r="J821" s="246"/>
      <c r="K821" s="246"/>
      <c r="L821" s="251"/>
      <c r="M821" s="252"/>
      <c r="N821" s="253"/>
      <c r="O821" s="253"/>
      <c r="P821" s="253"/>
      <c r="Q821" s="253"/>
      <c r="R821" s="253"/>
      <c r="S821" s="253"/>
      <c r="T821" s="25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5" t="s">
        <v>155</v>
      </c>
      <c r="AU821" s="255" t="s">
        <v>142</v>
      </c>
      <c r="AV821" s="14" t="s">
        <v>151</v>
      </c>
      <c r="AW821" s="14" t="s">
        <v>35</v>
      </c>
      <c r="AX821" s="14" t="s">
        <v>83</v>
      </c>
      <c r="AY821" s="255" t="s">
        <v>141</v>
      </c>
    </row>
    <row r="822" s="13" customFormat="1">
      <c r="A822" s="13"/>
      <c r="B822" s="233"/>
      <c r="C822" s="234"/>
      <c r="D822" s="235" t="s">
        <v>155</v>
      </c>
      <c r="E822" s="234"/>
      <c r="F822" s="237" t="s">
        <v>1163</v>
      </c>
      <c r="G822" s="234"/>
      <c r="H822" s="238">
        <v>36.067999999999998</v>
      </c>
      <c r="I822" s="239"/>
      <c r="J822" s="234"/>
      <c r="K822" s="234"/>
      <c r="L822" s="240"/>
      <c r="M822" s="241"/>
      <c r="N822" s="242"/>
      <c r="O822" s="242"/>
      <c r="P822" s="242"/>
      <c r="Q822" s="242"/>
      <c r="R822" s="242"/>
      <c r="S822" s="242"/>
      <c r="T822" s="24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4" t="s">
        <v>155</v>
      </c>
      <c r="AU822" s="244" t="s">
        <v>142</v>
      </c>
      <c r="AV822" s="13" t="s">
        <v>94</v>
      </c>
      <c r="AW822" s="13" t="s">
        <v>4</v>
      </c>
      <c r="AX822" s="13" t="s">
        <v>83</v>
      </c>
      <c r="AY822" s="244" t="s">
        <v>141</v>
      </c>
    </row>
    <row r="823" s="2" customFormat="1" ht="16.5" customHeight="1">
      <c r="A823" s="41"/>
      <c r="B823" s="42"/>
      <c r="C823" s="281" t="s">
        <v>1164</v>
      </c>
      <c r="D823" s="281" t="s">
        <v>775</v>
      </c>
      <c r="E823" s="282" t="s">
        <v>1165</v>
      </c>
      <c r="F823" s="283" t="s">
        <v>1166</v>
      </c>
      <c r="G823" s="284" t="s">
        <v>169</v>
      </c>
      <c r="H823" s="285">
        <v>33.390000000000001</v>
      </c>
      <c r="I823" s="286"/>
      <c r="J823" s="287">
        <f>ROUND(I823*H823,2)</f>
        <v>0</v>
      </c>
      <c r="K823" s="283" t="s">
        <v>150</v>
      </c>
      <c r="L823" s="288"/>
      <c r="M823" s="289" t="s">
        <v>19</v>
      </c>
      <c r="N823" s="290" t="s">
        <v>47</v>
      </c>
      <c r="O823" s="87"/>
      <c r="P823" s="224">
        <f>O823*H823</f>
        <v>0</v>
      </c>
      <c r="Q823" s="224">
        <v>0.00020000000000000001</v>
      </c>
      <c r="R823" s="224">
        <f>Q823*H823</f>
        <v>0.0066780000000000008</v>
      </c>
      <c r="S823" s="224">
        <v>0</v>
      </c>
      <c r="T823" s="225">
        <f>S823*H823</f>
        <v>0</v>
      </c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R823" s="226" t="s">
        <v>256</v>
      </c>
      <c r="AT823" s="226" t="s">
        <v>775</v>
      </c>
      <c r="AU823" s="226" t="s">
        <v>142</v>
      </c>
      <c r="AY823" s="20" t="s">
        <v>141</v>
      </c>
      <c r="BE823" s="227">
        <f>IF(N823="základní",J823,0)</f>
        <v>0</v>
      </c>
      <c r="BF823" s="227">
        <f>IF(N823="snížená",J823,0)</f>
        <v>0</v>
      </c>
      <c r="BG823" s="227">
        <f>IF(N823="zákl. přenesená",J823,0)</f>
        <v>0</v>
      </c>
      <c r="BH823" s="227">
        <f>IF(N823="sníž. přenesená",J823,0)</f>
        <v>0</v>
      </c>
      <c r="BI823" s="227">
        <f>IF(N823="nulová",J823,0)</f>
        <v>0</v>
      </c>
      <c r="BJ823" s="20" t="s">
        <v>94</v>
      </c>
      <c r="BK823" s="227">
        <f>ROUND(I823*H823,2)</f>
        <v>0</v>
      </c>
      <c r="BL823" s="20" t="s">
        <v>151</v>
      </c>
      <c r="BM823" s="226" t="s">
        <v>1167</v>
      </c>
    </row>
    <row r="824" s="15" customFormat="1">
      <c r="A824" s="15"/>
      <c r="B824" s="256"/>
      <c r="C824" s="257"/>
      <c r="D824" s="235" t="s">
        <v>155</v>
      </c>
      <c r="E824" s="258" t="s">
        <v>19</v>
      </c>
      <c r="F824" s="259" t="s">
        <v>1145</v>
      </c>
      <c r="G824" s="257"/>
      <c r="H824" s="258" t="s">
        <v>19</v>
      </c>
      <c r="I824" s="260"/>
      <c r="J824" s="257"/>
      <c r="K824" s="257"/>
      <c r="L824" s="261"/>
      <c r="M824" s="262"/>
      <c r="N824" s="263"/>
      <c r="O824" s="263"/>
      <c r="P824" s="263"/>
      <c r="Q824" s="263"/>
      <c r="R824" s="263"/>
      <c r="S824" s="263"/>
      <c r="T824" s="264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65" t="s">
        <v>155</v>
      </c>
      <c r="AU824" s="265" t="s">
        <v>142</v>
      </c>
      <c r="AV824" s="15" t="s">
        <v>83</v>
      </c>
      <c r="AW824" s="15" t="s">
        <v>35</v>
      </c>
      <c r="AX824" s="15" t="s">
        <v>75</v>
      </c>
      <c r="AY824" s="265" t="s">
        <v>141</v>
      </c>
    </row>
    <row r="825" s="13" customFormat="1">
      <c r="A825" s="13"/>
      <c r="B825" s="233"/>
      <c r="C825" s="234"/>
      <c r="D825" s="235" t="s">
        <v>155</v>
      </c>
      <c r="E825" s="236" t="s">
        <v>19</v>
      </c>
      <c r="F825" s="237" t="s">
        <v>1146</v>
      </c>
      <c r="G825" s="234"/>
      <c r="H825" s="238">
        <v>26.399999999999999</v>
      </c>
      <c r="I825" s="239"/>
      <c r="J825" s="234"/>
      <c r="K825" s="234"/>
      <c r="L825" s="240"/>
      <c r="M825" s="241"/>
      <c r="N825" s="242"/>
      <c r="O825" s="242"/>
      <c r="P825" s="242"/>
      <c r="Q825" s="242"/>
      <c r="R825" s="242"/>
      <c r="S825" s="242"/>
      <c r="T825" s="24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4" t="s">
        <v>155</v>
      </c>
      <c r="AU825" s="244" t="s">
        <v>142</v>
      </c>
      <c r="AV825" s="13" t="s">
        <v>94</v>
      </c>
      <c r="AW825" s="13" t="s">
        <v>35</v>
      </c>
      <c r="AX825" s="13" t="s">
        <v>75</v>
      </c>
      <c r="AY825" s="244" t="s">
        <v>141</v>
      </c>
    </row>
    <row r="826" s="13" customFormat="1">
      <c r="A826" s="13"/>
      <c r="B826" s="233"/>
      <c r="C826" s="234"/>
      <c r="D826" s="235" t="s">
        <v>155</v>
      </c>
      <c r="E826" s="236" t="s">
        <v>19</v>
      </c>
      <c r="F826" s="237" t="s">
        <v>1147</v>
      </c>
      <c r="G826" s="234"/>
      <c r="H826" s="238">
        <v>3</v>
      </c>
      <c r="I826" s="239"/>
      <c r="J826" s="234"/>
      <c r="K826" s="234"/>
      <c r="L826" s="240"/>
      <c r="M826" s="241"/>
      <c r="N826" s="242"/>
      <c r="O826" s="242"/>
      <c r="P826" s="242"/>
      <c r="Q826" s="242"/>
      <c r="R826" s="242"/>
      <c r="S826" s="242"/>
      <c r="T826" s="24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44" t="s">
        <v>155</v>
      </c>
      <c r="AU826" s="244" t="s">
        <v>142</v>
      </c>
      <c r="AV826" s="13" t="s">
        <v>94</v>
      </c>
      <c r="AW826" s="13" t="s">
        <v>35</v>
      </c>
      <c r="AX826" s="13" t="s">
        <v>75</v>
      </c>
      <c r="AY826" s="244" t="s">
        <v>141</v>
      </c>
    </row>
    <row r="827" s="13" customFormat="1">
      <c r="A827" s="13"/>
      <c r="B827" s="233"/>
      <c r="C827" s="234"/>
      <c r="D827" s="235" t="s">
        <v>155</v>
      </c>
      <c r="E827" s="236" t="s">
        <v>19</v>
      </c>
      <c r="F827" s="237" t="s">
        <v>1148</v>
      </c>
      <c r="G827" s="234"/>
      <c r="H827" s="238">
        <v>2.3999999999999999</v>
      </c>
      <c r="I827" s="239"/>
      <c r="J827" s="234"/>
      <c r="K827" s="234"/>
      <c r="L827" s="240"/>
      <c r="M827" s="241"/>
      <c r="N827" s="242"/>
      <c r="O827" s="242"/>
      <c r="P827" s="242"/>
      <c r="Q827" s="242"/>
      <c r="R827" s="242"/>
      <c r="S827" s="242"/>
      <c r="T827" s="24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44" t="s">
        <v>155</v>
      </c>
      <c r="AU827" s="244" t="s">
        <v>142</v>
      </c>
      <c r="AV827" s="13" t="s">
        <v>94</v>
      </c>
      <c r="AW827" s="13" t="s">
        <v>35</v>
      </c>
      <c r="AX827" s="13" t="s">
        <v>75</v>
      </c>
      <c r="AY827" s="244" t="s">
        <v>141</v>
      </c>
    </row>
    <row r="828" s="14" customFormat="1">
      <c r="A828" s="14"/>
      <c r="B828" s="245"/>
      <c r="C828" s="246"/>
      <c r="D828" s="235" t="s">
        <v>155</v>
      </c>
      <c r="E828" s="247" t="s">
        <v>19</v>
      </c>
      <c r="F828" s="248" t="s">
        <v>157</v>
      </c>
      <c r="G828" s="246"/>
      <c r="H828" s="249">
        <v>31.800000000000001</v>
      </c>
      <c r="I828" s="250"/>
      <c r="J828" s="246"/>
      <c r="K828" s="246"/>
      <c r="L828" s="251"/>
      <c r="M828" s="252"/>
      <c r="N828" s="253"/>
      <c r="O828" s="253"/>
      <c r="P828" s="253"/>
      <c r="Q828" s="253"/>
      <c r="R828" s="253"/>
      <c r="S828" s="253"/>
      <c r="T828" s="25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5" t="s">
        <v>155</v>
      </c>
      <c r="AU828" s="255" t="s">
        <v>142</v>
      </c>
      <c r="AV828" s="14" t="s">
        <v>151</v>
      </c>
      <c r="AW828" s="14" t="s">
        <v>35</v>
      </c>
      <c r="AX828" s="14" t="s">
        <v>83</v>
      </c>
      <c r="AY828" s="255" t="s">
        <v>141</v>
      </c>
    </row>
    <row r="829" s="13" customFormat="1">
      <c r="A829" s="13"/>
      <c r="B829" s="233"/>
      <c r="C829" s="234"/>
      <c r="D829" s="235" t="s">
        <v>155</v>
      </c>
      <c r="E829" s="234"/>
      <c r="F829" s="237" t="s">
        <v>1168</v>
      </c>
      <c r="G829" s="234"/>
      <c r="H829" s="238">
        <v>33.390000000000001</v>
      </c>
      <c r="I829" s="239"/>
      <c r="J829" s="234"/>
      <c r="K829" s="234"/>
      <c r="L829" s="240"/>
      <c r="M829" s="241"/>
      <c r="N829" s="242"/>
      <c r="O829" s="242"/>
      <c r="P829" s="242"/>
      <c r="Q829" s="242"/>
      <c r="R829" s="242"/>
      <c r="S829" s="242"/>
      <c r="T829" s="24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4" t="s">
        <v>155</v>
      </c>
      <c r="AU829" s="244" t="s">
        <v>142</v>
      </c>
      <c r="AV829" s="13" t="s">
        <v>94</v>
      </c>
      <c r="AW829" s="13" t="s">
        <v>4</v>
      </c>
      <c r="AX829" s="13" t="s">
        <v>83</v>
      </c>
      <c r="AY829" s="244" t="s">
        <v>141</v>
      </c>
    </row>
    <row r="830" s="2" customFormat="1" ht="21.75" customHeight="1">
      <c r="A830" s="41"/>
      <c r="B830" s="42"/>
      <c r="C830" s="215" t="s">
        <v>1169</v>
      </c>
      <c r="D830" s="215" t="s">
        <v>146</v>
      </c>
      <c r="E830" s="216" t="s">
        <v>1170</v>
      </c>
      <c r="F830" s="217" t="s">
        <v>1171</v>
      </c>
      <c r="G830" s="218" t="s">
        <v>259</v>
      </c>
      <c r="H830" s="219">
        <v>38.18</v>
      </c>
      <c r="I830" s="220"/>
      <c r="J830" s="221">
        <f>ROUND(I830*H830,2)</f>
        <v>0</v>
      </c>
      <c r="K830" s="217" t="s">
        <v>150</v>
      </c>
      <c r="L830" s="47"/>
      <c r="M830" s="222" t="s">
        <v>19</v>
      </c>
      <c r="N830" s="223" t="s">
        <v>47</v>
      </c>
      <c r="O830" s="87"/>
      <c r="P830" s="224">
        <f>O830*H830</f>
        <v>0</v>
      </c>
      <c r="Q830" s="224">
        <v>0.0057000000000000002</v>
      </c>
      <c r="R830" s="224">
        <f>Q830*H830</f>
        <v>0.21762600000000001</v>
      </c>
      <c r="S830" s="224">
        <v>0</v>
      </c>
      <c r="T830" s="225">
        <f>S830*H830</f>
        <v>0</v>
      </c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R830" s="226" t="s">
        <v>151</v>
      </c>
      <c r="AT830" s="226" t="s">
        <v>146</v>
      </c>
      <c r="AU830" s="226" t="s">
        <v>142</v>
      </c>
      <c r="AY830" s="20" t="s">
        <v>141</v>
      </c>
      <c r="BE830" s="227">
        <f>IF(N830="základní",J830,0)</f>
        <v>0</v>
      </c>
      <c r="BF830" s="227">
        <f>IF(N830="snížená",J830,0)</f>
        <v>0</v>
      </c>
      <c r="BG830" s="227">
        <f>IF(N830="zákl. přenesená",J830,0)</f>
        <v>0</v>
      </c>
      <c r="BH830" s="227">
        <f>IF(N830="sníž. přenesená",J830,0)</f>
        <v>0</v>
      </c>
      <c r="BI830" s="227">
        <f>IF(N830="nulová",J830,0)</f>
        <v>0</v>
      </c>
      <c r="BJ830" s="20" t="s">
        <v>94</v>
      </c>
      <c r="BK830" s="227">
        <f>ROUND(I830*H830,2)</f>
        <v>0</v>
      </c>
      <c r="BL830" s="20" t="s">
        <v>151</v>
      </c>
      <c r="BM830" s="226" t="s">
        <v>1172</v>
      </c>
    </row>
    <row r="831" s="2" customFormat="1">
      <c r="A831" s="41"/>
      <c r="B831" s="42"/>
      <c r="C831" s="43"/>
      <c r="D831" s="228" t="s">
        <v>153</v>
      </c>
      <c r="E831" s="43"/>
      <c r="F831" s="229" t="s">
        <v>1173</v>
      </c>
      <c r="G831" s="43"/>
      <c r="H831" s="43"/>
      <c r="I831" s="230"/>
      <c r="J831" s="43"/>
      <c r="K831" s="43"/>
      <c r="L831" s="47"/>
      <c r="M831" s="231"/>
      <c r="N831" s="232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T831" s="20" t="s">
        <v>153</v>
      </c>
      <c r="AU831" s="20" t="s">
        <v>142</v>
      </c>
    </row>
    <row r="832" s="15" customFormat="1">
      <c r="A832" s="15"/>
      <c r="B832" s="256"/>
      <c r="C832" s="257"/>
      <c r="D832" s="235" t="s">
        <v>155</v>
      </c>
      <c r="E832" s="258" t="s">
        <v>19</v>
      </c>
      <c r="F832" s="259" t="s">
        <v>1061</v>
      </c>
      <c r="G832" s="257"/>
      <c r="H832" s="258" t="s">
        <v>19</v>
      </c>
      <c r="I832" s="260"/>
      <c r="J832" s="257"/>
      <c r="K832" s="257"/>
      <c r="L832" s="261"/>
      <c r="M832" s="262"/>
      <c r="N832" s="263"/>
      <c r="O832" s="263"/>
      <c r="P832" s="263"/>
      <c r="Q832" s="263"/>
      <c r="R832" s="263"/>
      <c r="S832" s="263"/>
      <c r="T832" s="264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T832" s="265" t="s">
        <v>155</v>
      </c>
      <c r="AU832" s="265" t="s">
        <v>142</v>
      </c>
      <c r="AV832" s="15" t="s">
        <v>83</v>
      </c>
      <c r="AW832" s="15" t="s">
        <v>35</v>
      </c>
      <c r="AX832" s="15" t="s">
        <v>75</v>
      </c>
      <c r="AY832" s="265" t="s">
        <v>141</v>
      </c>
    </row>
    <row r="833" s="15" customFormat="1">
      <c r="A833" s="15"/>
      <c r="B833" s="256"/>
      <c r="C833" s="257"/>
      <c r="D833" s="235" t="s">
        <v>155</v>
      </c>
      <c r="E833" s="258" t="s">
        <v>19</v>
      </c>
      <c r="F833" s="259" t="s">
        <v>1174</v>
      </c>
      <c r="G833" s="257"/>
      <c r="H833" s="258" t="s">
        <v>19</v>
      </c>
      <c r="I833" s="260"/>
      <c r="J833" s="257"/>
      <c r="K833" s="257"/>
      <c r="L833" s="261"/>
      <c r="M833" s="262"/>
      <c r="N833" s="263"/>
      <c r="O833" s="263"/>
      <c r="P833" s="263"/>
      <c r="Q833" s="263"/>
      <c r="R833" s="263"/>
      <c r="S833" s="263"/>
      <c r="T833" s="264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T833" s="265" t="s">
        <v>155</v>
      </c>
      <c r="AU833" s="265" t="s">
        <v>142</v>
      </c>
      <c r="AV833" s="15" t="s">
        <v>83</v>
      </c>
      <c r="AW833" s="15" t="s">
        <v>35</v>
      </c>
      <c r="AX833" s="15" t="s">
        <v>75</v>
      </c>
      <c r="AY833" s="265" t="s">
        <v>141</v>
      </c>
    </row>
    <row r="834" s="13" customFormat="1">
      <c r="A834" s="13"/>
      <c r="B834" s="233"/>
      <c r="C834" s="234"/>
      <c r="D834" s="235" t="s">
        <v>155</v>
      </c>
      <c r="E834" s="236" t="s">
        <v>19</v>
      </c>
      <c r="F834" s="237" t="s">
        <v>1175</v>
      </c>
      <c r="G834" s="234"/>
      <c r="H834" s="238">
        <v>38.18</v>
      </c>
      <c r="I834" s="239"/>
      <c r="J834" s="234"/>
      <c r="K834" s="234"/>
      <c r="L834" s="240"/>
      <c r="M834" s="241"/>
      <c r="N834" s="242"/>
      <c r="O834" s="242"/>
      <c r="P834" s="242"/>
      <c r="Q834" s="242"/>
      <c r="R834" s="242"/>
      <c r="S834" s="242"/>
      <c r="T834" s="24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44" t="s">
        <v>155</v>
      </c>
      <c r="AU834" s="244" t="s">
        <v>142</v>
      </c>
      <c r="AV834" s="13" t="s">
        <v>94</v>
      </c>
      <c r="AW834" s="13" t="s">
        <v>35</v>
      </c>
      <c r="AX834" s="13" t="s">
        <v>75</v>
      </c>
      <c r="AY834" s="244" t="s">
        <v>141</v>
      </c>
    </row>
    <row r="835" s="14" customFormat="1">
      <c r="A835" s="14"/>
      <c r="B835" s="245"/>
      <c r="C835" s="246"/>
      <c r="D835" s="235" t="s">
        <v>155</v>
      </c>
      <c r="E835" s="247" t="s">
        <v>19</v>
      </c>
      <c r="F835" s="248" t="s">
        <v>157</v>
      </c>
      <c r="G835" s="246"/>
      <c r="H835" s="249">
        <v>38.18</v>
      </c>
      <c r="I835" s="250"/>
      <c r="J835" s="246"/>
      <c r="K835" s="246"/>
      <c r="L835" s="251"/>
      <c r="M835" s="252"/>
      <c r="N835" s="253"/>
      <c r="O835" s="253"/>
      <c r="P835" s="253"/>
      <c r="Q835" s="253"/>
      <c r="R835" s="253"/>
      <c r="S835" s="253"/>
      <c r="T835" s="25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5" t="s">
        <v>155</v>
      </c>
      <c r="AU835" s="255" t="s">
        <v>142</v>
      </c>
      <c r="AV835" s="14" t="s">
        <v>151</v>
      </c>
      <c r="AW835" s="14" t="s">
        <v>35</v>
      </c>
      <c r="AX835" s="14" t="s">
        <v>83</v>
      </c>
      <c r="AY835" s="255" t="s">
        <v>141</v>
      </c>
    </row>
    <row r="836" s="2" customFormat="1" ht="24.15" customHeight="1">
      <c r="A836" s="41"/>
      <c r="B836" s="42"/>
      <c r="C836" s="215" t="s">
        <v>1176</v>
      </c>
      <c r="D836" s="215" t="s">
        <v>146</v>
      </c>
      <c r="E836" s="216" t="s">
        <v>1177</v>
      </c>
      <c r="F836" s="217" t="s">
        <v>1178</v>
      </c>
      <c r="G836" s="218" t="s">
        <v>259</v>
      </c>
      <c r="H836" s="219">
        <v>604.30399999999997</v>
      </c>
      <c r="I836" s="220"/>
      <c r="J836" s="221">
        <f>ROUND(I836*H836,2)</f>
        <v>0</v>
      </c>
      <c r="K836" s="217" t="s">
        <v>150</v>
      </c>
      <c r="L836" s="47"/>
      <c r="M836" s="222" t="s">
        <v>19</v>
      </c>
      <c r="N836" s="223" t="s">
        <v>47</v>
      </c>
      <c r="O836" s="87"/>
      <c r="P836" s="224">
        <f>O836*H836</f>
        <v>0</v>
      </c>
      <c r="Q836" s="224">
        <v>0.0027000000000000001</v>
      </c>
      <c r="R836" s="224">
        <f>Q836*H836</f>
        <v>1.6316208000000001</v>
      </c>
      <c r="S836" s="224">
        <v>0</v>
      </c>
      <c r="T836" s="225">
        <f>S836*H836</f>
        <v>0</v>
      </c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R836" s="226" t="s">
        <v>151</v>
      </c>
      <c r="AT836" s="226" t="s">
        <v>146</v>
      </c>
      <c r="AU836" s="226" t="s">
        <v>142</v>
      </c>
      <c r="AY836" s="20" t="s">
        <v>141</v>
      </c>
      <c r="BE836" s="227">
        <f>IF(N836="základní",J836,0)</f>
        <v>0</v>
      </c>
      <c r="BF836" s="227">
        <f>IF(N836="snížená",J836,0)</f>
        <v>0</v>
      </c>
      <c r="BG836" s="227">
        <f>IF(N836="zákl. přenesená",J836,0)</f>
        <v>0</v>
      </c>
      <c r="BH836" s="227">
        <f>IF(N836="sníž. přenesená",J836,0)</f>
        <v>0</v>
      </c>
      <c r="BI836" s="227">
        <f>IF(N836="nulová",J836,0)</f>
        <v>0</v>
      </c>
      <c r="BJ836" s="20" t="s">
        <v>94</v>
      </c>
      <c r="BK836" s="227">
        <f>ROUND(I836*H836,2)</f>
        <v>0</v>
      </c>
      <c r="BL836" s="20" t="s">
        <v>151</v>
      </c>
      <c r="BM836" s="226" t="s">
        <v>1179</v>
      </c>
    </row>
    <row r="837" s="2" customFormat="1">
      <c r="A837" s="41"/>
      <c r="B837" s="42"/>
      <c r="C837" s="43"/>
      <c r="D837" s="228" t="s">
        <v>153</v>
      </c>
      <c r="E837" s="43"/>
      <c r="F837" s="229" t="s">
        <v>1180</v>
      </c>
      <c r="G837" s="43"/>
      <c r="H837" s="43"/>
      <c r="I837" s="230"/>
      <c r="J837" s="43"/>
      <c r="K837" s="43"/>
      <c r="L837" s="47"/>
      <c r="M837" s="231"/>
      <c r="N837" s="232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153</v>
      </c>
      <c r="AU837" s="20" t="s">
        <v>142</v>
      </c>
    </row>
    <row r="838" s="15" customFormat="1">
      <c r="A838" s="15"/>
      <c r="B838" s="256"/>
      <c r="C838" s="257"/>
      <c r="D838" s="235" t="s">
        <v>155</v>
      </c>
      <c r="E838" s="258" t="s">
        <v>19</v>
      </c>
      <c r="F838" s="259" t="s">
        <v>1061</v>
      </c>
      <c r="G838" s="257"/>
      <c r="H838" s="258" t="s">
        <v>19</v>
      </c>
      <c r="I838" s="260"/>
      <c r="J838" s="257"/>
      <c r="K838" s="257"/>
      <c r="L838" s="261"/>
      <c r="M838" s="262"/>
      <c r="N838" s="263"/>
      <c r="O838" s="263"/>
      <c r="P838" s="263"/>
      <c r="Q838" s="263"/>
      <c r="R838" s="263"/>
      <c r="S838" s="263"/>
      <c r="T838" s="264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T838" s="265" t="s">
        <v>155</v>
      </c>
      <c r="AU838" s="265" t="s">
        <v>142</v>
      </c>
      <c r="AV838" s="15" t="s">
        <v>83</v>
      </c>
      <c r="AW838" s="15" t="s">
        <v>35</v>
      </c>
      <c r="AX838" s="15" t="s">
        <v>75</v>
      </c>
      <c r="AY838" s="265" t="s">
        <v>141</v>
      </c>
    </row>
    <row r="839" s="15" customFormat="1">
      <c r="A839" s="15"/>
      <c r="B839" s="256"/>
      <c r="C839" s="257"/>
      <c r="D839" s="235" t="s">
        <v>155</v>
      </c>
      <c r="E839" s="258" t="s">
        <v>19</v>
      </c>
      <c r="F839" s="259" t="s">
        <v>1181</v>
      </c>
      <c r="G839" s="257"/>
      <c r="H839" s="258" t="s">
        <v>19</v>
      </c>
      <c r="I839" s="260"/>
      <c r="J839" s="257"/>
      <c r="K839" s="257"/>
      <c r="L839" s="261"/>
      <c r="M839" s="262"/>
      <c r="N839" s="263"/>
      <c r="O839" s="263"/>
      <c r="P839" s="263"/>
      <c r="Q839" s="263"/>
      <c r="R839" s="263"/>
      <c r="S839" s="263"/>
      <c r="T839" s="264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5" t="s">
        <v>155</v>
      </c>
      <c r="AU839" s="265" t="s">
        <v>142</v>
      </c>
      <c r="AV839" s="15" t="s">
        <v>83</v>
      </c>
      <c r="AW839" s="15" t="s">
        <v>35</v>
      </c>
      <c r="AX839" s="15" t="s">
        <v>75</v>
      </c>
      <c r="AY839" s="265" t="s">
        <v>141</v>
      </c>
    </row>
    <row r="840" s="13" customFormat="1">
      <c r="A840" s="13"/>
      <c r="B840" s="233"/>
      <c r="C840" s="234"/>
      <c r="D840" s="235" t="s">
        <v>155</v>
      </c>
      <c r="E840" s="236" t="s">
        <v>19</v>
      </c>
      <c r="F840" s="237" t="s">
        <v>1182</v>
      </c>
      <c r="G840" s="234"/>
      <c r="H840" s="238">
        <v>621.00999999999999</v>
      </c>
      <c r="I840" s="239"/>
      <c r="J840" s="234"/>
      <c r="K840" s="234"/>
      <c r="L840" s="240"/>
      <c r="M840" s="241"/>
      <c r="N840" s="242"/>
      <c r="O840" s="242"/>
      <c r="P840" s="242"/>
      <c r="Q840" s="242"/>
      <c r="R840" s="242"/>
      <c r="S840" s="242"/>
      <c r="T840" s="24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4" t="s">
        <v>155</v>
      </c>
      <c r="AU840" s="244" t="s">
        <v>142</v>
      </c>
      <c r="AV840" s="13" t="s">
        <v>94</v>
      </c>
      <c r="AW840" s="13" t="s">
        <v>35</v>
      </c>
      <c r="AX840" s="13" t="s">
        <v>75</v>
      </c>
      <c r="AY840" s="244" t="s">
        <v>141</v>
      </c>
    </row>
    <row r="841" s="16" customFormat="1">
      <c r="A841" s="16"/>
      <c r="B841" s="266"/>
      <c r="C841" s="267"/>
      <c r="D841" s="235" t="s">
        <v>155</v>
      </c>
      <c r="E841" s="268" t="s">
        <v>19</v>
      </c>
      <c r="F841" s="269" t="s">
        <v>190</v>
      </c>
      <c r="G841" s="267"/>
      <c r="H841" s="270">
        <v>621.00999999999999</v>
      </c>
      <c r="I841" s="271"/>
      <c r="J841" s="267"/>
      <c r="K841" s="267"/>
      <c r="L841" s="272"/>
      <c r="M841" s="273"/>
      <c r="N841" s="274"/>
      <c r="O841" s="274"/>
      <c r="P841" s="274"/>
      <c r="Q841" s="274"/>
      <c r="R841" s="274"/>
      <c r="S841" s="274"/>
      <c r="T841" s="275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T841" s="276" t="s">
        <v>155</v>
      </c>
      <c r="AU841" s="276" t="s">
        <v>142</v>
      </c>
      <c r="AV841" s="16" t="s">
        <v>142</v>
      </c>
      <c r="AW841" s="16" t="s">
        <v>35</v>
      </c>
      <c r="AX841" s="16" t="s">
        <v>75</v>
      </c>
      <c r="AY841" s="276" t="s">
        <v>141</v>
      </c>
    </row>
    <row r="842" s="15" customFormat="1">
      <c r="A842" s="15"/>
      <c r="B842" s="256"/>
      <c r="C842" s="257"/>
      <c r="D842" s="235" t="s">
        <v>155</v>
      </c>
      <c r="E842" s="258" t="s">
        <v>19</v>
      </c>
      <c r="F842" s="259" t="s">
        <v>1073</v>
      </c>
      <c r="G842" s="257"/>
      <c r="H842" s="258" t="s">
        <v>19</v>
      </c>
      <c r="I842" s="260"/>
      <c r="J842" s="257"/>
      <c r="K842" s="257"/>
      <c r="L842" s="261"/>
      <c r="M842" s="262"/>
      <c r="N842" s="263"/>
      <c r="O842" s="263"/>
      <c r="P842" s="263"/>
      <c r="Q842" s="263"/>
      <c r="R842" s="263"/>
      <c r="S842" s="263"/>
      <c r="T842" s="264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65" t="s">
        <v>155</v>
      </c>
      <c r="AU842" s="265" t="s">
        <v>142</v>
      </c>
      <c r="AV842" s="15" t="s">
        <v>83</v>
      </c>
      <c r="AW842" s="15" t="s">
        <v>35</v>
      </c>
      <c r="AX842" s="15" t="s">
        <v>75</v>
      </c>
      <c r="AY842" s="265" t="s">
        <v>141</v>
      </c>
    </row>
    <row r="843" s="13" customFormat="1">
      <c r="A843" s="13"/>
      <c r="B843" s="233"/>
      <c r="C843" s="234"/>
      <c r="D843" s="235" t="s">
        <v>155</v>
      </c>
      <c r="E843" s="236" t="s">
        <v>19</v>
      </c>
      <c r="F843" s="237" t="s">
        <v>1074</v>
      </c>
      <c r="G843" s="234"/>
      <c r="H843" s="238">
        <v>-14.736000000000001</v>
      </c>
      <c r="I843" s="239"/>
      <c r="J843" s="234"/>
      <c r="K843" s="234"/>
      <c r="L843" s="240"/>
      <c r="M843" s="241"/>
      <c r="N843" s="242"/>
      <c r="O843" s="242"/>
      <c r="P843" s="242"/>
      <c r="Q843" s="242"/>
      <c r="R843" s="242"/>
      <c r="S843" s="242"/>
      <c r="T843" s="24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44" t="s">
        <v>155</v>
      </c>
      <c r="AU843" s="244" t="s">
        <v>142</v>
      </c>
      <c r="AV843" s="13" t="s">
        <v>94</v>
      </c>
      <c r="AW843" s="13" t="s">
        <v>35</v>
      </c>
      <c r="AX843" s="13" t="s">
        <v>75</v>
      </c>
      <c r="AY843" s="244" t="s">
        <v>141</v>
      </c>
    </row>
    <row r="844" s="13" customFormat="1">
      <c r="A844" s="13"/>
      <c r="B844" s="233"/>
      <c r="C844" s="234"/>
      <c r="D844" s="235" t="s">
        <v>155</v>
      </c>
      <c r="E844" s="236" t="s">
        <v>19</v>
      </c>
      <c r="F844" s="237" t="s">
        <v>1075</v>
      </c>
      <c r="G844" s="234"/>
      <c r="H844" s="238">
        <v>-2.6520000000000001</v>
      </c>
      <c r="I844" s="239"/>
      <c r="J844" s="234"/>
      <c r="K844" s="234"/>
      <c r="L844" s="240"/>
      <c r="M844" s="241"/>
      <c r="N844" s="242"/>
      <c r="O844" s="242"/>
      <c r="P844" s="242"/>
      <c r="Q844" s="242"/>
      <c r="R844" s="242"/>
      <c r="S844" s="242"/>
      <c r="T844" s="24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4" t="s">
        <v>155</v>
      </c>
      <c r="AU844" s="244" t="s">
        <v>142</v>
      </c>
      <c r="AV844" s="13" t="s">
        <v>94</v>
      </c>
      <c r="AW844" s="13" t="s">
        <v>35</v>
      </c>
      <c r="AX844" s="13" t="s">
        <v>75</v>
      </c>
      <c r="AY844" s="244" t="s">
        <v>141</v>
      </c>
    </row>
    <row r="845" s="13" customFormat="1">
      <c r="A845" s="13"/>
      <c r="B845" s="233"/>
      <c r="C845" s="234"/>
      <c r="D845" s="235" t="s">
        <v>155</v>
      </c>
      <c r="E845" s="236" t="s">
        <v>19</v>
      </c>
      <c r="F845" s="237" t="s">
        <v>1076</v>
      </c>
      <c r="G845" s="234"/>
      <c r="H845" s="238">
        <v>0.35999999999999999</v>
      </c>
      <c r="I845" s="239"/>
      <c r="J845" s="234"/>
      <c r="K845" s="234"/>
      <c r="L845" s="240"/>
      <c r="M845" s="241"/>
      <c r="N845" s="242"/>
      <c r="O845" s="242"/>
      <c r="P845" s="242"/>
      <c r="Q845" s="242"/>
      <c r="R845" s="242"/>
      <c r="S845" s="242"/>
      <c r="T845" s="24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4" t="s">
        <v>155</v>
      </c>
      <c r="AU845" s="244" t="s">
        <v>142</v>
      </c>
      <c r="AV845" s="13" t="s">
        <v>94</v>
      </c>
      <c r="AW845" s="13" t="s">
        <v>35</v>
      </c>
      <c r="AX845" s="13" t="s">
        <v>75</v>
      </c>
      <c r="AY845" s="244" t="s">
        <v>141</v>
      </c>
    </row>
    <row r="846" s="13" customFormat="1">
      <c r="A846" s="13"/>
      <c r="B846" s="233"/>
      <c r="C846" s="234"/>
      <c r="D846" s="235" t="s">
        <v>155</v>
      </c>
      <c r="E846" s="236" t="s">
        <v>19</v>
      </c>
      <c r="F846" s="237" t="s">
        <v>1077</v>
      </c>
      <c r="G846" s="234"/>
      <c r="H846" s="238">
        <v>0.35999999999999999</v>
      </c>
      <c r="I846" s="239"/>
      <c r="J846" s="234"/>
      <c r="K846" s="234"/>
      <c r="L846" s="240"/>
      <c r="M846" s="241"/>
      <c r="N846" s="242"/>
      <c r="O846" s="242"/>
      <c r="P846" s="242"/>
      <c r="Q846" s="242"/>
      <c r="R846" s="242"/>
      <c r="S846" s="242"/>
      <c r="T846" s="24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44" t="s">
        <v>155</v>
      </c>
      <c r="AU846" s="244" t="s">
        <v>142</v>
      </c>
      <c r="AV846" s="13" t="s">
        <v>94</v>
      </c>
      <c r="AW846" s="13" t="s">
        <v>35</v>
      </c>
      <c r="AX846" s="13" t="s">
        <v>75</v>
      </c>
      <c r="AY846" s="244" t="s">
        <v>141</v>
      </c>
    </row>
    <row r="847" s="13" customFormat="1">
      <c r="A847" s="13"/>
      <c r="B847" s="233"/>
      <c r="C847" s="234"/>
      <c r="D847" s="235" t="s">
        <v>155</v>
      </c>
      <c r="E847" s="236" t="s">
        <v>19</v>
      </c>
      <c r="F847" s="237" t="s">
        <v>1078</v>
      </c>
      <c r="G847" s="234"/>
      <c r="H847" s="238">
        <v>-1.065</v>
      </c>
      <c r="I847" s="239"/>
      <c r="J847" s="234"/>
      <c r="K847" s="234"/>
      <c r="L847" s="240"/>
      <c r="M847" s="241"/>
      <c r="N847" s="242"/>
      <c r="O847" s="242"/>
      <c r="P847" s="242"/>
      <c r="Q847" s="242"/>
      <c r="R847" s="242"/>
      <c r="S847" s="242"/>
      <c r="T847" s="24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4" t="s">
        <v>155</v>
      </c>
      <c r="AU847" s="244" t="s">
        <v>142</v>
      </c>
      <c r="AV847" s="13" t="s">
        <v>94</v>
      </c>
      <c r="AW847" s="13" t="s">
        <v>35</v>
      </c>
      <c r="AX847" s="13" t="s">
        <v>75</v>
      </c>
      <c r="AY847" s="244" t="s">
        <v>141</v>
      </c>
    </row>
    <row r="848" s="13" customFormat="1">
      <c r="A848" s="13"/>
      <c r="B848" s="233"/>
      <c r="C848" s="234"/>
      <c r="D848" s="235" t="s">
        <v>155</v>
      </c>
      <c r="E848" s="236" t="s">
        <v>19</v>
      </c>
      <c r="F848" s="237" t="s">
        <v>1079</v>
      </c>
      <c r="G848" s="234"/>
      <c r="H848" s="238">
        <v>-2.0979999999999999</v>
      </c>
      <c r="I848" s="239"/>
      <c r="J848" s="234"/>
      <c r="K848" s="234"/>
      <c r="L848" s="240"/>
      <c r="M848" s="241"/>
      <c r="N848" s="242"/>
      <c r="O848" s="242"/>
      <c r="P848" s="242"/>
      <c r="Q848" s="242"/>
      <c r="R848" s="242"/>
      <c r="S848" s="242"/>
      <c r="T848" s="24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4" t="s">
        <v>155</v>
      </c>
      <c r="AU848" s="244" t="s">
        <v>142</v>
      </c>
      <c r="AV848" s="13" t="s">
        <v>94</v>
      </c>
      <c r="AW848" s="13" t="s">
        <v>35</v>
      </c>
      <c r="AX848" s="13" t="s">
        <v>75</v>
      </c>
      <c r="AY848" s="244" t="s">
        <v>141</v>
      </c>
    </row>
    <row r="849" s="16" customFormat="1">
      <c r="A849" s="16"/>
      <c r="B849" s="266"/>
      <c r="C849" s="267"/>
      <c r="D849" s="235" t="s">
        <v>155</v>
      </c>
      <c r="E849" s="268" t="s">
        <v>19</v>
      </c>
      <c r="F849" s="269" t="s">
        <v>190</v>
      </c>
      <c r="G849" s="267"/>
      <c r="H849" s="270">
        <v>-19.831</v>
      </c>
      <c r="I849" s="271"/>
      <c r="J849" s="267"/>
      <c r="K849" s="267"/>
      <c r="L849" s="272"/>
      <c r="M849" s="273"/>
      <c r="N849" s="274"/>
      <c r="O849" s="274"/>
      <c r="P849" s="274"/>
      <c r="Q849" s="274"/>
      <c r="R849" s="274"/>
      <c r="S849" s="274"/>
      <c r="T849" s="275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T849" s="276" t="s">
        <v>155</v>
      </c>
      <c r="AU849" s="276" t="s">
        <v>142</v>
      </c>
      <c r="AV849" s="16" t="s">
        <v>142</v>
      </c>
      <c r="AW849" s="16" t="s">
        <v>35</v>
      </c>
      <c r="AX849" s="16" t="s">
        <v>75</v>
      </c>
      <c r="AY849" s="276" t="s">
        <v>141</v>
      </c>
    </row>
    <row r="850" s="15" customFormat="1">
      <c r="A850" s="15"/>
      <c r="B850" s="256"/>
      <c r="C850" s="257"/>
      <c r="D850" s="235" t="s">
        <v>155</v>
      </c>
      <c r="E850" s="258" t="s">
        <v>19</v>
      </c>
      <c r="F850" s="259" t="s">
        <v>1183</v>
      </c>
      <c r="G850" s="257"/>
      <c r="H850" s="258" t="s">
        <v>19</v>
      </c>
      <c r="I850" s="260"/>
      <c r="J850" s="257"/>
      <c r="K850" s="257"/>
      <c r="L850" s="261"/>
      <c r="M850" s="262"/>
      <c r="N850" s="263"/>
      <c r="O850" s="263"/>
      <c r="P850" s="263"/>
      <c r="Q850" s="263"/>
      <c r="R850" s="263"/>
      <c r="S850" s="263"/>
      <c r="T850" s="264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65" t="s">
        <v>155</v>
      </c>
      <c r="AU850" s="265" t="s">
        <v>142</v>
      </c>
      <c r="AV850" s="15" t="s">
        <v>83</v>
      </c>
      <c r="AW850" s="15" t="s">
        <v>35</v>
      </c>
      <c r="AX850" s="15" t="s">
        <v>75</v>
      </c>
      <c r="AY850" s="265" t="s">
        <v>141</v>
      </c>
    </row>
    <row r="851" s="13" customFormat="1">
      <c r="A851" s="13"/>
      <c r="B851" s="233"/>
      <c r="C851" s="234"/>
      <c r="D851" s="235" t="s">
        <v>155</v>
      </c>
      <c r="E851" s="236" t="s">
        <v>19</v>
      </c>
      <c r="F851" s="237" t="s">
        <v>1184</v>
      </c>
      <c r="G851" s="234"/>
      <c r="H851" s="238">
        <v>2.7360000000000002</v>
      </c>
      <c r="I851" s="239"/>
      <c r="J851" s="234"/>
      <c r="K851" s="234"/>
      <c r="L851" s="240"/>
      <c r="M851" s="241"/>
      <c r="N851" s="242"/>
      <c r="O851" s="242"/>
      <c r="P851" s="242"/>
      <c r="Q851" s="242"/>
      <c r="R851" s="242"/>
      <c r="S851" s="242"/>
      <c r="T851" s="24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4" t="s">
        <v>155</v>
      </c>
      <c r="AU851" s="244" t="s">
        <v>142</v>
      </c>
      <c r="AV851" s="13" t="s">
        <v>94</v>
      </c>
      <c r="AW851" s="13" t="s">
        <v>35</v>
      </c>
      <c r="AX851" s="13" t="s">
        <v>75</v>
      </c>
      <c r="AY851" s="244" t="s">
        <v>141</v>
      </c>
    </row>
    <row r="852" s="13" customFormat="1">
      <c r="A852" s="13"/>
      <c r="B852" s="233"/>
      <c r="C852" s="234"/>
      <c r="D852" s="235" t="s">
        <v>155</v>
      </c>
      <c r="E852" s="236" t="s">
        <v>19</v>
      </c>
      <c r="F852" s="237" t="s">
        <v>1185</v>
      </c>
      <c r="G852" s="234"/>
      <c r="H852" s="238">
        <v>0.244</v>
      </c>
      <c r="I852" s="239"/>
      <c r="J852" s="234"/>
      <c r="K852" s="234"/>
      <c r="L852" s="240"/>
      <c r="M852" s="241"/>
      <c r="N852" s="242"/>
      <c r="O852" s="242"/>
      <c r="P852" s="242"/>
      <c r="Q852" s="242"/>
      <c r="R852" s="242"/>
      <c r="S852" s="242"/>
      <c r="T852" s="24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44" t="s">
        <v>155</v>
      </c>
      <c r="AU852" s="244" t="s">
        <v>142</v>
      </c>
      <c r="AV852" s="13" t="s">
        <v>94</v>
      </c>
      <c r="AW852" s="13" t="s">
        <v>35</v>
      </c>
      <c r="AX852" s="13" t="s">
        <v>75</v>
      </c>
      <c r="AY852" s="244" t="s">
        <v>141</v>
      </c>
    </row>
    <row r="853" s="13" customFormat="1">
      <c r="A853" s="13"/>
      <c r="B853" s="233"/>
      <c r="C853" s="234"/>
      <c r="D853" s="235" t="s">
        <v>155</v>
      </c>
      <c r="E853" s="236" t="s">
        <v>19</v>
      </c>
      <c r="F853" s="237" t="s">
        <v>1186</v>
      </c>
      <c r="G853" s="234"/>
      <c r="H853" s="238">
        <v>0.14499999999999999</v>
      </c>
      <c r="I853" s="239"/>
      <c r="J853" s="234"/>
      <c r="K853" s="234"/>
      <c r="L853" s="240"/>
      <c r="M853" s="241"/>
      <c r="N853" s="242"/>
      <c r="O853" s="242"/>
      <c r="P853" s="242"/>
      <c r="Q853" s="242"/>
      <c r="R853" s="242"/>
      <c r="S853" s="242"/>
      <c r="T853" s="24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4" t="s">
        <v>155</v>
      </c>
      <c r="AU853" s="244" t="s">
        <v>142</v>
      </c>
      <c r="AV853" s="13" t="s">
        <v>94</v>
      </c>
      <c r="AW853" s="13" t="s">
        <v>35</v>
      </c>
      <c r="AX853" s="13" t="s">
        <v>75</v>
      </c>
      <c r="AY853" s="244" t="s">
        <v>141</v>
      </c>
    </row>
    <row r="854" s="16" customFormat="1">
      <c r="A854" s="16"/>
      <c r="B854" s="266"/>
      <c r="C854" s="267"/>
      <c r="D854" s="235" t="s">
        <v>155</v>
      </c>
      <c r="E854" s="268" t="s">
        <v>19</v>
      </c>
      <c r="F854" s="269" t="s">
        <v>190</v>
      </c>
      <c r="G854" s="267"/>
      <c r="H854" s="270">
        <v>3.125</v>
      </c>
      <c r="I854" s="271"/>
      <c r="J854" s="267"/>
      <c r="K854" s="267"/>
      <c r="L854" s="272"/>
      <c r="M854" s="273"/>
      <c r="N854" s="274"/>
      <c r="O854" s="274"/>
      <c r="P854" s="274"/>
      <c r="Q854" s="274"/>
      <c r="R854" s="274"/>
      <c r="S854" s="274"/>
      <c r="T854" s="275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T854" s="276" t="s">
        <v>155</v>
      </c>
      <c r="AU854" s="276" t="s">
        <v>142</v>
      </c>
      <c r="AV854" s="16" t="s">
        <v>142</v>
      </c>
      <c r="AW854" s="16" t="s">
        <v>35</v>
      </c>
      <c r="AX854" s="16" t="s">
        <v>75</v>
      </c>
      <c r="AY854" s="276" t="s">
        <v>141</v>
      </c>
    </row>
    <row r="855" s="14" customFormat="1">
      <c r="A855" s="14"/>
      <c r="B855" s="245"/>
      <c r="C855" s="246"/>
      <c r="D855" s="235" t="s">
        <v>155</v>
      </c>
      <c r="E855" s="247" t="s">
        <v>19</v>
      </c>
      <c r="F855" s="248" t="s">
        <v>157</v>
      </c>
      <c r="G855" s="246"/>
      <c r="H855" s="249">
        <v>604.30399999999997</v>
      </c>
      <c r="I855" s="250"/>
      <c r="J855" s="246"/>
      <c r="K855" s="246"/>
      <c r="L855" s="251"/>
      <c r="M855" s="252"/>
      <c r="N855" s="253"/>
      <c r="O855" s="253"/>
      <c r="P855" s="253"/>
      <c r="Q855" s="253"/>
      <c r="R855" s="253"/>
      <c r="S855" s="253"/>
      <c r="T855" s="25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55" t="s">
        <v>155</v>
      </c>
      <c r="AU855" s="255" t="s">
        <v>142</v>
      </c>
      <c r="AV855" s="14" t="s">
        <v>151</v>
      </c>
      <c r="AW855" s="14" t="s">
        <v>35</v>
      </c>
      <c r="AX855" s="14" t="s">
        <v>83</v>
      </c>
      <c r="AY855" s="255" t="s">
        <v>141</v>
      </c>
    </row>
    <row r="856" s="12" customFormat="1" ht="20.88" customHeight="1">
      <c r="A856" s="12"/>
      <c r="B856" s="199"/>
      <c r="C856" s="200"/>
      <c r="D856" s="201" t="s">
        <v>74</v>
      </c>
      <c r="E856" s="213" t="s">
        <v>1187</v>
      </c>
      <c r="F856" s="213" t="s">
        <v>1188</v>
      </c>
      <c r="G856" s="200"/>
      <c r="H856" s="200"/>
      <c r="I856" s="203"/>
      <c r="J856" s="214">
        <f>BK856</f>
        <v>0</v>
      </c>
      <c r="K856" s="200"/>
      <c r="L856" s="205"/>
      <c r="M856" s="206"/>
      <c r="N856" s="207"/>
      <c r="O856" s="207"/>
      <c r="P856" s="208">
        <f>SUM(P857:P888)</f>
        <v>0</v>
      </c>
      <c r="Q856" s="207"/>
      <c r="R856" s="208">
        <f>SUM(R857:R888)</f>
        <v>0.34719307999999999</v>
      </c>
      <c r="S856" s="207"/>
      <c r="T856" s="209">
        <f>SUM(T857:T888)</f>
        <v>0</v>
      </c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R856" s="210" t="s">
        <v>83</v>
      </c>
      <c r="AT856" s="211" t="s">
        <v>74</v>
      </c>
      <c r="AU856" s="211" t="s">
        <v>94</v>
      </c>
      <c r="AY856" s="210" t="s">
        <v>141</v>
      </c>
      <c r="BK856" s="212">
        <f>SUM(BK857:BK888)</f>
        <v>0</v>
      </c>
    </row>
    <row r="857" s="2" customFormat="1" ht="24.15" customHeight="1">
      <c r="A857" s="41"/>
      <c r="B857" s="42"/>
      <c r="C857" s="215" t="s">
        <v>1189</v>
      </c>
      <c r="D857" s="215" t="s">
        <v>146</v>
      </c>
      <c r="E857" s="216" t="s">
        <v>894</v>
      </c>
      <c r="F857" s="217" t="s">
        <v>895</v>
      </c>
      <c r="G857" s="218" t="s">
        <v>259</v>
      </c>
      <c r="H857" s="219">
        <v>3.9510000000000001</v>
      </c>
      <c r="I857" s="220"/>
      <c r="J857" s="221">
        <f>ROUND(I857*H857,2)</f>
        <v>0</v>
      </c>
      <c r="K857" s="217" t="s">
        <v>150</v>
      </c>
      <c r="L857" s="47"/>
      <c r="M857" s="222" t="s">
        <v>19</v>
      </c>
      <c r="N857" s="223" t="s">
        <v>47</v>
      </c>
      <c r="O857" s="87"/>
      <c r="P857" s="224">
        <f>O857*H857</f>
        <v>0</v>
      </c>
      <c r="Q857" s="224">
        <v>0.01575</v>
      </c>
      <c r="R857" s="224">
        <f>Q857*H857</f>
        <v>0.062228249999999999</v>
      </c>
      <c r="S857" s="224">
        <v>0</v>
      </c>
      <c r="T857" s="225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26" t="s">
        <v>151</v>
      </c>
      <c r="AT857" s="226" t="s">
        <v>146</v>
      </c>
      <c r="AU857" s="226" t="s">
        <v>142</v>
      </c>
      <c r="AY857" s="20" t="s">
        <v>141</v>
      </c>
      <c r="BE857" s="227">
        <f>IF(N857="základní",J857,0)</f>
        <v>0</v>
      </c>
      <c r="BF857" s="227">
        <f>IF(N857="snížená",J857,0)</f>
        <v>0</v>
      </c>
      <c r="BG857" s="227">
        <f>IF(N857="zákl. přenesená",J857,0)</f>
        <v>0</v>
      </c>
      <c r="BH857" s="227">
        <f>IF(N857="sníž. přenesená",J857,0)</f>
        <v>0</v>
      </c>
      <c r="BI857" s="227">
        <f>IF(N857="nulová",J857,0)</f>
        <v>0</v>
      </c>
      <c r="BJ857" s="20" t="s">
        <v>94</v>
      </c>
      <c r="BK857" s="227">
        <f>ROUND(I857*H857,2)</f>
        <v>0</v>
      </c>
      <c r="BL857" s="20" t="s">
        <v>151</v>
      </c>
      <c r="BM857" s="226" t="s">
        <v>1190</v>
      </c>
    </row>
    <row r="858" s="2" customFormat="1">
      <c r="A858" s="41"/>
      <c r="B858" s="42"/>
      <c r="C858" s="43"/>
      <c r="D858" s="228" t="s">
        <v>153</v>
      </c>
      <c r="E858" s="43"/>
      <c r="F858" s="229" t="s">
        <v>897</v>
      </c>
      <c r="G858" s="43"/>
      <c r="H858" s="43"/>
      <c r="I858" s="230"/>
      <c r="J858" s="43"/>
      <c r="K858" s="43"/>
      <c r="L858" s="47"/>
      <c r="M858" s="231"/>
      <c r="N858" s="232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153</v>
      </c>
      <c r="AU858" s="20" t="s">
        <v>142</v>
      </c>
    </row>
    <row r="859" s="15" customFormat="1">
      <c r="A859" s="15"/>
      <c r="B859" s="256"/>
      <c r="C859" s="257"/>
      <c r="D859" s="235" t="s">
        <v>155</v>
      </c>
      <c r="E859" s="258" t="s">
        <v>19</v>
      </c>
      <c r="F859" s="259" t="s">
        <v>855</v>
      </c>
      <c r="G859" s="257"/>
      <c r="H859" s="258" t="s">
        <v>19</v>
      </c>
      <c r="I859" s="260"/>
      <c r="J859" s="257"/>
      <c r="K859" s="257"/>
      <c r="L859" s="261"/>
      <c r="M859" s="262"/>
      <c r="N859" s="263"/>
      <c r="O859" s="263"/>
      <c r="P859" s="263"/>
      <c r="Q859" s="263"/>
      <c r="R859" s="263"/>
      <c r="S859" s="263"/>
      <c r="T859" s="264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65" t="s">
        <v>155</v>
      </c>
      <c r="AU859" s="265" t="s">
        <v>142</v>
      </c>
      <c r="AV859" s="15" t="s">
        <v>83</v>
      </c>
      <c r="AW859" s="15" t="s">
        <v>35</v>
      </c>
      <c r="AX859" s="15" t="s">
        <v>75</v>
      </c>
      <c r="AY859" s="265" t="s">
        <v>141</v>
      </c>
    </row>
    <row r="860" s="15" customFormat="1">
      <c r="A860" s="15"/>
      <c r="B860" s="256"/>
      <c r="C860" s="257"/>
      <c r="D860" s="235" t="s">
        <v>155</v>
      </c>
      <c r="E860" s="258" t="s">
        <v>19</v>
      </c>
      <c r="F860" s="259" t="s">
        <v>898</v>
      </c>
      <c r="G860" s="257"/>
      <c r="H860" s="258" t="s">
        <v>19</v>
      </c>
      <c r="I860" s="260"/>
      <c r="J860" s="257"/>
      <c r="K860" s="257"/>
      <c r="L860" s="261"/>
      <c r="M860" s="262"/>
      <c r="N860" s="263"/>
      <c r="O860" s="263"/>
      <c r="P860" s="263"/>
      <c r="Q860" s="263"/>
      <c r="R860" s="263"/>
      <c r="S860" s="263"/>
      <c r="T860" s="264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T860" s="265" t="s">
        <v>155</v>
      </c>
      <c r="AU860" s="265" t="s">
        <v>142</v>
      </c>
      <c r="AV860" s="15" t="s">
        <v>83</v>
      </c>
      <c r="AW860" s="15" t="s">
        <v>35</v>
      </c>
      <c r="AX860" s="15" t="s">
        <v>75</v>
      </c>
      <c r="AY860" s="265" t="s">
        <v>141</v>
      </c>
    </row>
    <row r="861" s="15" customFormat="1">
      <c r="A861" s="15"/>
      <c r="B861" s="256"/>
      <c r="C861" s="257"/>
      <c r="D861" s="235" t="s">
        <v>155</v>
      </c>
      <c r="E861" s="258" t="s">
        <v>19</v>
      </c>
      <c r="F861" s="259" t="s">
        <v>734</v>
      </c>
      <c r="G861" s="257"/>
      <c r="H861" s="258" t="s">
        <v>19</v>
      </c>
      <c r="I861" s="260"/>
      <c r="J861" s="257"/>
      <c r="K861" s="257"/>
      <c r="L861" s="261"/>
      <c r="M861" s="262"/>
      <c r="N861" s="263"/>
      <c r="O861" s="263"/>
      <c r="P861" s="263"/>
      <c r="Q861" s="263"/>
      <c r="R861" s="263"/>
      <c r="S861" s="263"/>
      <c r="T861" s="264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T861" s="265" t="s">
        <v>155</v>
      </c>
      <c r="AU861" s="265" t="s">
        <v>142</v>
      </c>
      <c r="AV861" s="15" t="s">
        <v>83</v>
      </c>
      <c r="AW861" s="15" t="s">
        <v>35</v>
      </c>
      <c r="AX861" s="15" t="s">
        <v>75</v>
      </c>
      <c r="AY861" s="265" t="s">
        <v>141</v>
      </c>
    </row>
    <row r="862" s="15" customFormat="1">
      <c r="A862" s="15"/>
      <c r="B862" s="256"/>
      <c r="C862" s="257"/>
      <c r="D862" s="235" t="s">
        <v>155</v>
      </c>
      <c r="E862" s="258" t="s">
        <v>19</v>
      </c>
      <c r="F862" s="259" t="s">
        <v>856</v>
      </c>
      <c r="G862" s="257"/>
      <c r="H862" s="258" t="s">
        <v>19</v>
      </c>
      <c r="I862" s="260"/>
      <c r="J862" s="257"/>
      <c r="K862" s="257"/>
      <c r="L862" s="261"/>
      <c r="M862" s="262"/>
      <c r="N862" s="263"/>
      <c r="O862" s="263"/>
      <c r="P862" s="263"/>
      <c r="Q862" s="263"/>
      <c r="R862" s="263"/>
      <c r="S862" s="263"/>
      <c r="T862" s="264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5" t="s">
        <v>155</v>
      </c>
      <c r="AU862" s="265" t="s">
        <v>142</v>
      </c>
      <c r="AV862" s="15" t="s">
        <v>83</v>
      </c>
      <c r="AW862" s="15" t="s">
        <v>35</v>
      </c>
      <c r="AX862" s="15" t="s">
        <v>75</v>
      </c>
      <c r="AY862" s="265" t="s">
        <v>141</v>
      </c>
    </row>
    <row r="863" s="13" customFormat="1">
      <c r="A863" s="13"/>
      <c r="B863" s="233"/>
      <c r="C863" s="234"/>
      <c r="D863" s="235" t="s">
        <v>155</v>
      </c>
      <c r="E863" s="236" t="s">
        <v>19</v>
      </c>
      <c r="F863" s="237" t="s">
        <v>1191</v>
      </c>
      <c r="G863" s="234"/>
      <c r="H863" s="238">
        <v>3.9510000000000001</v>
      </c>
      <c r="I863" s="239"/>
      <c r="J863" s="234"/>
      <c r="K863" s="234"/>
      <c r="L863" s="240"/>
      <c r="M863" s="241"/>
      <c r="N863" s="242"/>
      <c r="O863" s="242"/>
      <c r="P863" s="242"/>
      <c r="Q863" s="242"/>
      <c r="R863" s="242"/>
      <c r="S863" s="242"/>
      <c r="T863" s="24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4" t="s">
        <v>155</v>
      </c>
      <c r="AU863" s="244" t="s">
        <v>142</v>
      </c>
      <c r="AV863" s="13" t="s">
        <v>94</v>
      </c>
      <c r="AW863" s="13" t="s">
        <v>35</v>
      </c>
      <c r="AX863" s="13" t="s">
        <v>75</v>
      </c>
      <c r="AY863" s="244" t="s">
        <v>141</v>
      </c>
    </row>
    <row r="864" s="14" customFormat="1">
      <c r="A864" s="14"/>
      <c r="B864" s="245"/>
      <c r="C864" s="246"/>
      <c r="D864" s="235" t="s">
        <v>155</v>
      </c>
      <c r="E864" s="247" t="s">
        <v>19</v>
      </c>
      <c r="F864" s="248" t="s">
        <v>157</v>
      </c>
      <c r="G864" s="246"/>
      <c r="H864" s="249">
        <v>3.9510000000000001</v>
      </c>
      <c r="I864" s="250"/>
      <c r="J864" s="246"/>
      <c r="K864" s="246"/>
      <c r="L864" s="251"/>
      <c r="M864" s="252"/>
      <c r="N864" s="253"/>
      <c r="O864" s="253"/>
      <c r="P864" s="253"/>
      <c r="Q864" s="253"/>
      <c r="R864" s="253"/>
      <c r="S864" s="253"/>
      <c r="T864" s="25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5" t="s">
        <v>155</v>
      </c>
      <c r="AU864" s="255" t="s">
        <v>142</v>
      </c>
      <c r="AV864" s="14" t="s">
        <v>151</v>
      </c>
      <c r="AW864" s="14" t="s">
        <v>35</v>
      </c>
      <c r="AX864" s="14" t="s">
        <v>83</v>
      </c>
      <c r="AY864" s="255" t="s">
        <v>141</v>
      </c>
    </row>
    <row r="865" s="2" customFormat="1" ht="24.15" customHeight="1">
      <c r="A865" s="41"/>
      <c r="B865" s="42"/>
      <c r="C865" s="215" t="s">
        <v>1192</v>
      </c>
      <c r="D865" s="215" t="s">
        <v>146</v>
      </c>
      <c r="E865" s="216" t="s">
        <v>905</v>
      </c>
      <c r="F865" s="217" t="s">
        <v>906</v>
      </c>
      <c r="G865" s="218" t="s">
        <v>259</v>
      </c>
      <c r="H865" s="219">
        <v>4.2060000000000004</v>
      </c>
      <c r="I865" s="220"/>
      <c r="J865" s="221">
        <f>ROUND(I865*H865,2)</f>
        <v>0</v>
      </c>
      <c r="K865" s="217" t="s">
        <v>150</v>
      </c>
      <c r="L865" s="47"/>
      <c r="M865" s="222" t="s">
        <v>19</v>
      </c>
      <c r="N865" s="223" t="s">
        <v>47</v>
      </c>
      <c r="O865" s="87"/>
      <c r="P865" s="224">
        <f>O865*H865</f>
        <v>0</v>
      </c>
      <c r="Q865" s="224">
        <v>0.018380000000000001</v>
      </c>
      <c r="R865" s="224">
        <f>Q865*H865</f>
        <v>0.077306280000000005</v>
      </c>
      <c r="S865" s="224">
        <v>0</v>
      </c>
      <c r="T865" s="225">
        <f>S865*H865</f>
        <v>0</v>
      </c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R865" s="226" t="s">
        <v>151</v>
      </c>
      <c r="AT865" s="226" t="s">
        <v>146</v>
      </c>
      <c r="AU865" s="226" t="s">
        <v>142</v>
      </c>
      <c r="AY865" s="20" t="s">
        <v>141</v>
      </c>
      <c r="BE865" s="227">
        <f>IF(N865="základní",J865,0)</f>
        <v>0</v>
      </c>
      <c r="BF865" s="227">
        <f>IF(N865="snížená",J865,0)</f>
        <v>0</v>
      </c>
      <c r="BG865" s="227">
        <f>IF(N865="zákl. přenesená",J865,0)</f>
        <v>0</v>
      </c>
      <c r="BH865" s="227">
        <f>IF(N865="sníž. přenesená",J865,0)</f>
        <v>0</v>
      </c>
      <c r="BI865" s="227">
        <f>IF(N865="nulová",J865,0)</f>
        <v>0</v>
      </c>
      <c r="BJ865" s="20" t="s">
        <v>94</v>
      </c>
      <c r="BK865" s="227">
        <f>ROUND(I865*H865,2)</f>
        <v>0</v>
      </c>
      <c r="BL865" s="20" t="s">
        <v>151</v>
      </c>
      <c r="BM865" s="226" t="s">
        <v>1193</v>
      </c>
    </row>
    <row r="866" s="2" customFormat="1">
      <c r="A866" s="41"/>
      <c r="B866" s="42"/>
      <c r="C866" s="43"/>
      <c r="D866" s="228" t="s">
        <v>153</v>
      </c>
      <c r="E866" s="43"/>
      <c r="F866" s="229" t="s">
        <v>908</v>
      </c>
      <c r="G866" s="43"/>
      <c r="H866" s="43"/>
      <c r="I866" s="230"/>
      <c r="J866" s="43"/>
      <c r="K866" s="43"/>
      <c r="L866" s="47"/>
      <c r="M866" s="231"/>
      <c r="N866" s="232"/>
      <c r="O866" s="87"/>
      <c r="P866" s="87"/>
      <c r="Q866" s="87"/>
      <c r="R866" s="87"/>
      <c r="S866" s="87"/>
      <c r="T866" s="88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T866" s="20" t="s">
        <v>153</v>
      </c>
      <c r="AU866" s="20" t="s">
        <v>142</v>
      </c>
    </row>
    <row r="867" s="15" customFormat="1">
      <c r="A867" s="15"/>
      <c r="B867" s="256"/>
      <c r="C867" s="257"/>
      <c r="D867" s="235" t="s">
        <v>155</v>
      </c>
      <c r="E867" s="258" t="s">
        <v>19</v>
      </c>
      <c r="F867" s="259" t="s">
        <v>855</v>
      </c>
      <c r="G867" s="257"/>
      <c r="H867" s="258" t="s">
        <v>19</v>
      </c>
      <c r="I867" s="260"/>
      <c r="J867" s="257"/>
      <c r="K867" s="257"/>
      <c r="L867" s="261"/>
      <c r="M867" s="262"/>
      <c r="N867" s="263"/>
      <c r="O867" s="263"/>
      <c r="P867" s="263"/>
      <c r="Q867" s="263"/>
      <c r="R867" s="263"/>
      <c r="S867" s="263"/>
      <c r="T867" s="264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65" t="s">
        <v>155</v>
      </c>
      <c r="AU867" s="265" t="s">
        <v>142</v>
      </c>
      <c r="AV867" s="15" t="s">
        <v>83</v>
      </c>
      <c r="AW867" s="15" t="s">
        <v>35</v>
      </c>
      <c r="AX867" s="15" t="s">
        <v>75</v>
      </c>
      <c r="AY867" s="265" t="s">
        <v>141</v>
      </c>
    </row>
    <row r="868" s="15" customFormat="1">
      <c r="A868" s="15"/>
      <c r="B868" s="256"/>
      <c r="C868" s="257"/>
      <c r="D868" s="235" t="s">
        <v>155</v>
      </c>
      <c r="E868" s="258" t="s">
        <v>19</v>
      </c>
      <c r="F868" s="259" t="s">
        <v>734</v>
      </c>
      <c r="G868" s="257"/>
      <c r="H868" s="258" t="s">
        <v>19</v>
      </c>
      <c r="I868" s="260"/>
      <c r="J868" s="257"/>
      <c r="K868" s="257"/>
      <c r="L868" s="261"/>
      <c r="M868" s="262"/>
      <c r="N868" s="263"/>
      <c r="O868" s="263"/>
      <c r="P868" s="263"/>
      <c r="Q868" s="263"/>
      <c r="R868" s="263"/>
      <c r="S868" s="263"/>
      <c r="T868" s="264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T868" s="265" t="s">
        <v>155</v>
      </c>
      <c r="AU868" s="265" t="s">
        <v>142</v>
      </c>
      <c r="AV868" s="15" t="s">
        <v>83</v>
      </c>
      <c r="AW868" s="15" t="s">
        <v>35</v>
      </c>
      <c r="AX868" s="15" t="s">
        <v>75</v>
      </c>
      <c r="AY868" s="265" t="s">
        <v>141</v>
      </c>
    </row>
    <row r="869" s="15" customFormat="1">
      <c r="A869" s="15"/>
      <c r="B869" s="256"/>
      <c r="C869" s="257"/>
      <c r="D869" s="235" t="s">
        <v>155</v>
      </c>
      <c r="E869" s="258" t="s">
        <v>19</v>
      </c>
      <c r="F869" s="259" t="s">
        <v>856</v>
      </c>
      <c r="G869" s="257"/>
      <c r="H869" s="258" t="s">
        <v>19</v>
      </c>
      <c r="I869" s="260"/>
      <c r="J869" s="257"/>
      <c r="K869" s="257"/>
      <c r="L869" s="261"/>
      <c r="M869" s="262"/>
      <c r="N869" s="263"/>
      <c r="O869" s="263"/>
      <c r="P869" s="263"/>
      <c r="Q869" s="263"/>
      <c r="R869" s="263"/>
      <c r="S869" s="263"/>
      <c r="T869" s="264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T869" s="265" t="s">
        <v>155</v>
      </c>
      <c r="AU869" s="265" t="s">
        <v>142</v>
      </c>
      <c r="AV869" s="15" t="s">
        <v>83</v>
      </c>
      <c r="AW869" s="15" t="s">
        <v>35</v>
      </c>
      <c r="AX869" s="15" t="s">
        <v>75</v>
      </c>
      <c r="AY869" s="265" t="s">
        <v>141</v>
      </c>
    </row>
    <row r="870" s="13" customFormat="1">
      <c r="A870" s="13"/>
      <c r="B870" s="233"/>
      <c r="C870" s="234"/>
      <c r="D870" s="235" t="s">
        <v>155</v>
      </c>
      <c r="E870" s="236" t="s">
        <v>19</v>
      </c>
      <c r="F870" s="237" t="s">
        <v>1194</v>
      </c>
      <c r="G870" s="234"/>
      <c r="H870" s="238">
        <v>4.2060000000000004</v>
      </c>
      <c r="I870" s="239"/>
      <c r="J870" s="234"/>
      <c r="K870" s="234"/>
      <c r="L870" s="240"/>
      <c r="M870" s="241"/>
      <c r="N870" s="242"/>
      <c r="O870" s="242"/>
      <c r="P870" s="242"/>
      <c r="Q870" s="242"/>
      <c r="R870" s="242"/>
      <c r="S870" s="242"/>
      <c r="T870" s="24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44" t="s">
        <v>155</v>
      </c>
      <c r="AU870" s="244" t="s">
        <v>142</v>
      </c>
      <c r="AV870" s="13" t="s">
        <v>94</v>
      </c>
      <c r="AW870" s="13" t="s">
        <v>35</v>
      </c>
      <c r="AX870" s="13" t="s">
        <v>75</v>
      </c>
      <c r="AY870" s="244" t="s">
        <v>141</v>
      </c>
    </row>
    <row r="871" s="14" customFormat="1">
      <c r="A871" s="14"/>
      <c r="B871" s="245"/>
      <c r="C871" s="246"/>
      <c r="D871" s="235" t="s">
        <v>155</v>
      </c>
      <c r="E871" s="247" t="s">
        <v>19</v>
      </c>
      <c r="F871" s="248" t="s">
        <v>157</v>
      </c>
      <c r="G871" s="246"/>
      <c r="H871" s="249">
        <v>4.2060000000000004</v>
      </c>
      <c r="I871" s="250"/>
      <c r="J871" s="246"/>
      <c r="K871" s="246"/>
      <c r="L871" s="251"/>
      <c r="M871" s="252"/>
      <c r="N871" s="253"/>
      <c r="O871" s="253"/>
      <c r="P871" s="253"/>
      <c r="Q871" s="253"/>
      <c r="R871" s="253"/>
      <c r="S871" s="253"/>
      <c r="T871" s="25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5" t="s">
        <v>155</v>
      </c>
      <c r="AU871" s="255" t="s">
        <v>142</v>
      </c>
      <c r="AV871" s="14" t="s">
        <v>151</v>
      </c>
      <c r="AW871" s="14" t="s">
        <v>35</v>
      </c>
      <c r="AX871" s="14" t="s">
        <v>83</v>
      </c>
      <c r="AY871" s="255" t="s">
        <v>141</v>
      </c>
    </row>
    <row r="872" s="2" customFormat="1" ht="24.15" customHeight="1">
      <c r="A872" s="41"/>
      <c r="B872" s="42"/>
      <c r="C872" s="215" t="s">
        <v>1195</v>
      </c>
      <c r="D872" s="215" t="s">
        <v>146</v>
      </c>
      <c r="E872" s="216" t="s">
        <v>1196</v>
      </c>
      <c r="F872" s="217" t="s">
        <v>1197</v>
      </c>
      <c r="G872" s="218" t="s">
        <v>259</v>
      </c>
      <c r="H872" s="219">
        <v>9.2699999999999996</v>
      </c>
      <c r="I872" s="220"/>
      <c r="J872" s="221">
        <f>ROUND(I872*H872,2)</f>
        <v>0</v>
      </c>
      <c r="K872" s="217" t="s">
        <v>150</v>
      </c>
      <c r="L872" s="47"/>
      <c r="M872" s="222" t="s">
        <v>19</v>
      </c>
      <c r="N872" s="223" t="s">
        <v>47</v>
      </c>
      <c r="O872" s="87"/>
      <c r="P872" s="224">
        <f>O872*H872</f>
        <v>0</v>
      </c>
      <c r="Q872" s="224">
        <v>0.016299999999999999</v>
      </c>
      <c r="R872" s="224">
        <f>Q872*H872</f>
        <v>0.15110099999999999</v>
      </c>
      <c r="S872" s="224">
        <v>0</v>
      </c>
      <c r="T872" s="225">
        <f>S872*H872</f>
        <v>0</v>
      </c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R872" s="226" t="s">
        <v>151</v>
      </c>
      <c r="AT872" s="226" t="s">
        <v>146</v>
      </c>
      <c r="AU872" s="226" t="s">
        <v>142</v>
      </c>
      <c r="AY872" s="20" t="s">
        <v>141</v>
      </c>
      <c r="BE872" s="227">
        <f>IF(N872="základní",J872,0)</f>
        <v>0</v>
      </c>
      <c r="BF872" s="227">
        <f>IF(N872="snížená",J872,0)</f>
        <v>0</v>
      </c>
      <c r="BG872" s="227">
        <f>IF(N872="zákl. přenesená",J872,0)</f>
        <v>0</v>
      </c>
      <c r="BH872" s="227">
        <f>IF(N872="sníž. přenesená",J872,0)</f>
        <v>0</v>
      </c>
      <c r="BI872" s="227">
        <f>IF(N872="nulová",J872,0)</f>
        <v>0</v>
      </c>
      <c r="BJ872" s="20" t="s">
        <v>94</v>
      </c>
      <c r="BK872" s="227">
        <f>ROUND(I872*H872,2)</f>
        <v>0</v>
      </c>
      <c r="BL872" s="20" t="s">
        <v>151</v>
      </c>
      <c r="BM872" s="226" t="s">
        <v>1198</v>
      </c>
    </row>
    <row r="873" s="2" customFormat="1">
      <c r="A873" s="41"/>
      <c r="B873" s="42"/>
      <c r="C873" s="43"/>
      <c r="D873" s="228" t="s">
        <v>153</v>
      </c>
      <c r="E873" s="43"/>
      <c r="F873" s="229" t="s">
        <v>1199</v>
      </c>
      <c r="G873" s="43"/>
      <c r="H873" s="43"/>
      <c r="I873" s="230"/>
      <c r="J873" s="43"/>
      <c r="K873" s="43"/>
      <c r="L873" s="47"/>
      <c r="M873" s="231"/>
      <c r="N873" s="232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153</v>
      </c>
      <c r="AU873" s="20" t="s">
        <v>142</v>
      </c>
    </row>
    <row r="874" s="15" customFormat="1">
      <c r="A874" s="15"/>
      <c r="B874" s="256"/>
      <c r="C874" s="257"/>
      <c r="D874" s="235" t="s">
        <v>155</v>
      </c>
      <c r="E874" s="258" t="s">
        <v>19</v>
      </c>
      <c r="F874" s="259" t="s">
        <v>855</v>
      </c>
      <c r="G874" s="257"/>
      <c r="H874" s="258" t="s">
        <v>19</v>
      </c>
      <c r="I874" s="260"/>
      <c r="J874" s="257"/>
      <c r="K874" s="257"/>
      <c r="L874" s="261"/>
      <c r="M874" s="262"/>
      <c r="N874" s="263"/>
      <c r="O874" s="263"/>
      <c r="P874" s="263"/>
      <c r="Q874" s="263"/>
      <c r="R874" s="263"/>
      <c r="S874" s="263"/>
      <c r="T874" s="264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65" t="s">
        <v>155</v>
      </c>
      <c r="AU874" s="265" t="s">
        <v>142</v>
      </c>
      <c r="AV874" s="15" t="s">
        <v>83</v>
      </c>
      <c r="AW874" s="15" t="s">
        <v>35</v>
      </c>
      <c r="AX874" s="15" t="s">
        <v>75</v>
      </c>
      <c r="AY874" s="265" t="s">
        <v>141</v>
      </c>
    </row>
    <row r="875" s="15" customFormat="1">
      <c r="A875" s="15"/>
      <c r="B875" s="256"/>
      <c r="C875" s="257"/>
      <c r="D875" s="235" t="s">
        <v>155</v>
      </c>
      <c r="E875" s="258" t="s">
        <v>19</v>
      </c>
      <c r="F875" s="259" t="s">
        <v>734</v>
      </c>
      <c r="G875" s="257"/>
      <c r="H875" s="258" t="s">
        <v>19</v>
      </c>
      <c r="I875" s="260"/>
      <c r="J875" s="257"/>
      <c r="K875" s="257"/>
      <c r="L875" s="261"/>
      <c r="M875" s="262"/>
      <c r="N875" s="263"/>
      <c r="O875" s="263"/>
      <c r="P875" s="263"/>
      <c r="Q875" s="263"/>
      <c r="R875" s="263"/>
      <c r="S875" s="263"/>
      <c r="T875" s="264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T875" s="265" t="s">
        <v>155</v>
      </c>
      <c r="AU875" s="265" t="s">
        <v>142</v>
      </c>
      <c r="AV875" s="15" t="s">
        <v>83</v>
      </c>
      <c r="AW875" s="15" t="s">
        <v>35</v>
      </c>
      <c r="AX875" s="15" t="s">
        <v>75</v>
      </c>
      <c r="AY875" s="265" t="s">
        <v>141</v>
      </c>
    </row>
    <row r="876" s="15" customFormat="1">
      <c r="A876" s="15"/>
      <c r="B876" s="256"/>
      <c r="C876" s="257"/>
      <c r="D876" s="235" t="s">
        <v>155</v>
      </c>
      <c r="E876" s="258" t="s">
        <v>19</v>
      </c>
      <c r="F876" s="259" t="s">
        <v>856</v>
      </c>
      <c r="G876" s="257"/>
      <c r="H876" s="258" t="s">
        <v>19</v>
      </c>
      <c r="I876" s="260"/>
      <c r="J876" s="257"/>
      <c r="K876" s="257"/>
      <c r="L876" s="261"/>
      <c r="M876" s="262"/>
      <c r="N876" s="263"/>
      <c r="O876" s="263"/>
      <c r="P876" s="263"/>
      <c r="Q876" s="263"/>
      <c r="R876" s="263"/>
      <c r="S876" s="263"/>
      <c r="T876" s="264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T876" s="265" t="s">
        <v>155</v>
      </c>
      <c r="AU876" s="265" t="s">
        <v>142</v>
      </c>
      <c r="AV876" s="15" t="s">
        <v>83</v>
      </c>
      <c r="AW876" s="15" t="s">
        <v>35</v>
      </c>
      <c r="AX876" s="15" t="s">
        <v>75</v>
      </c>
      <c r="AY876" s="265" t="s">
        <v>141</v>
      </c>
    </row>
    <row r="877" s="13" customFormat="1">
      <c r="A877" s="13"/>
      <c r="B877" s="233"/>
      <c r="C877" s="234"/>
      <c r="D877" s="235" t="s">
        <v>155</v>
      </c>
      <c r="E877" s="236" t="s">
        <v>19</v>
      </c>
      <c r="F877" s="237" t="s">
        <v>1200</v>
      </c>
      <c r="G877" s="234"/>
      <c r="H877" s="238">
        <v>10.890000000000001</v>
      </c>
      <c r="I877" s="239"/>
      <c r="J877" s="234"/>
      <c r="K877" s="234"/>
      <c r="L877" s="240"/>
      <c r="M877" s="241"/>
      <c r="N877" s="242"/>
      <c r="O877" s="242"/>
      <c r="P877" s="242"/>
      <c r="Q877" s="242"/>
      <c r="R877" s="242"/>
      <c r="S877" s="242"/>
      <c r="T877" s="24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4" t="s">
        <v>155</v>
      </c>
      <c r="AU877" s="244" t="s">
        <v>142</v>
      </c>
      <c r="AV877" s="13" t="s">
        <v>94</v>
      </c>
      <c r="AW877" s="13" t="s">
        <v>35</v>
      </c>
      <c r="AX877" s="13" t="s">
        <v>75</v>
      </c>
      <c r="AY877" s="244" t="s">
        <v>141</v>
      </c>
    </row>
    <row r="878" s="13" customFormat="1">
      <c r="A878" s="13"/>
      <c r="B878" s="233"/>
      <c r="C878" s="234"/>
      <c r="D878" s="235" t="s">
        <v>155</v>
      </c>
      <c r="E878" s="236" t="s">
        <v>19</v>
      </c>
      <c r="F878" s="237" t="s">
        <v>1201</v>
      </c>
      <c r="G878" s="234"/>
      <c r="H878" s="238">
        <v>-1.6200000000000001</v>
      </c>
      <c r="I878" s="239"/>
      <c r="J878" s="234"/>
      <c r="K878" s="234"/>
      <c r="L878" s="240"/>
      <c r="M878" s="241"/>
      <c r="N878" s="242"/>
      <c r="O878" s="242"/>
      <c r="P878" s="242"/>
      <c r="Q878" s="242"/>
      <c r="R878" s="242"/>
      <c r="S878" s="242"/>
      <c r="T878" s="24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4" t="s">
        <v>155</v>
      </c>
      <c r="AU878" s="244" t="s">
        <v>142</v>
      </c>
      <c r="AV878" s="13" t="s">
        <v>94</v>
      </c>
      <c r="AW878" s="13" t="s">
        <v>35</v>
      </c>
      <c r="AX878" s="13" t="s">
        <v>75</v>
      </c>
      <c r="AY878" s="244" t="s">
        <v>141</v>
      </c>
    </row>
    <row r="879" s="14" customFormat="1">
      <c r="A879" s="14"/>
      <c r="B879" s="245"/>
      <c r="C879" s="246"/>
      <c r="D879" s="235" t="s">
        <v>155</v>
      </c>
      <c r="E879" s="247" t="s">
        <v>19</v>
      </c>
      <c r="F879" s="248" t="s">
        <v>157</v>
      </c>
      <c r="G879" s="246"/>
      <c r="H879" s="249">
        <v>9.2699999999999996</v>
      </c>
      <c r="I879" s="250"/>
      <c r="J879" s="246"/>
      <c r="K879" s="246"/>
      <c r="L879" s="251"/>
      <c r="M879" s="252"/>
      <c r="N879" s="253"/>
      <c r="O879" s="253"/>
      <c r="P879" s="253"/>
      <c r="Q879" s="253"/>
      <c r="R879" s="253"/>
      <c r="S879" s="253"/>
      <c r="T879" s="25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55" t="s">
        <v>155</v>
      </c>
      <c r="AU879" s="255" t="s">
        <v>142</v>
      </c>
      <c r="AV879" s="14" t="s">
        <v>151</v>
      </c>
      <c r="AW879" s="14" t="s">
        <v>35</v>
      </c>
      <c r="AX879" s="14" t="s">
        <v>83</v>
      </c>
      <c r="AY879" s="255" t="s">
        <v>141</v>
      </c>
    </row>
    <row r="880" s="2" customFormat="1" ht="24.15" customHeight="1">
      <c r="A880" s="41"/>
      <c r="B880" s="42"/>
      <c r="C880" s="215" t="s">
        <v>1202</v>
      </c>
      <c r="D880" s="215" t="s">
        <v>146</v>
      </c>
      <c r="E880" s="216" t="s">
        <v>916</v>
      </c>
      <c r="F880" s="217" t="s">
        <v>917</v>
      </c>
      <c r="G880" s="218" t="s">
        <v>259</v>
      </c>
      <c r="H880" s="219">
        <v>9.9049999999999994</v>
      </c>
      <c r="I880" s="220"/>
      <c r="J880" s="221">
        <f>ROUND(I880*H880,2)</f>
        <v>0</v>
      </c>
      <c r="K880" s="217" t="s">
        <v>150</v>
      </c>
      <c r="L880" s="47"/>
      <c r="M880" s="222" t="s">
        <v>19</v>
      </c>
      <c r="N880" s="223" t="s">
        <v>47</v>
      </c>
      <c r="O880" s="87"/>
      <c r="P880" s="224">
        <f>O880*H880</f>
        <v>0</v>
      </c>
      <c r="Q880" s="224">
        <v>0.0057099999999999998</v>
      </c>
      <c r="R880" s="224">
        <f>Q880*H880</f>
        <v>0.056557549999999991</v>
      </c>
      <c r="S880" s="224">
        <v>0</v>
      </c>
      <c r="T880" s="225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26" t="s">
        <v>151</v>
      </c>
      <c r="AT880" s="226" t="s">
        <v>146</v>
      </c>
      <c r="AU880" s="226" t="s">
        <v>142</v>
      </c>
      <c r="AY880" s="20" t="s">
        <v>141</v>
      </c>
      <c r="BE880" s="227">
        <f>IF(N880="základní",J880,0)</f>
        <v>0</v>
      </c>
      <c r="BF880" s="227">
        <f>IF(N880="snížená",J880,0)</f>
        <v>0</v>
      </c>
      <c r="BG880" s="227">
        <f>IF(N880="zákl. přenesená",J880,0)</f>
        <v>0</v>
      </c>
      <c r="BH880" s="227">
        <f>IF(N880="sníž. přenesená",J880,0)</f>
        <v>0</v>
      </c>
      <c r="BI880" s="227">
        <f>IF(N880="nulová",J880,0)</f>
        <v>0</v>
      </c>
      <c r="BJ880" s="20" t="s">
        <v>94</v>
      </c>
      <c r="BK880" s="227">
        <f>ROUND(I880*H880,2)</f>
        <v>0</v>
      </c>
      <c r="BL880" s="20" t="s">
        <v>151</v>
      </c>
      <c r="BM880" s="226" t="s">
        <v>1203</v>
      </c>
    </row>
    <row r="881" s="2" customFormat="1">
      <c r="A881" s="41"/>
      <c r="B881" s="42"/>
      <c r="C881" s="43"/>
      <c r="D881" s="228" t="s">
        <v>153</v>
      </c>
      <c r="E881" s="43"/>
      <c r="F881" s="229" t="s">
        <v>919</v>
      </c>
      <c r="G881" s="43"/>
      <c r="H881" s="43"/>
      <c r="I881" s="230"/>
      <c r="J881" s="43"/>
      <c r="K881" s="43"/>
      <c r="L881" s="47"/>
      <c r="M881" s="231"/>
      <c r="N881" s="232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153</v>
      </c>
      <c r="AU881" s="20" t="s">
        <v>142</v>
      </c>
    </row>
    <row r="882" s="15" customFormat="1">
      <c r="A882" s="15"/>
      <c r="B882" s="256"/>
      <c r="C882" s="257"/>
      <c r="D882" s="235" t="s">
        <v>155</v>
      </c>
      <c r="E882" s="258" t="s">
        <v>19</v>
      </c>
      <c r="F882" s="259" t="s">
        <v>855</v>
      </c>
      <c r="G882" s="257"/>
      <c r="H882" s="258" t="s">
        <v>19</v>
      </c>
      <c r="I882" s="260"/>
      <c r="J882" s="257"/>
      <c r="K882" s="257"/>
      <c r="L882" s="261"/>
      <c r="M882" s="262"/>
      <c r="N882" s="263"/>
      <c r="O882" s="263"/>
      <c r="P882" s="263"/>
      <c r="Q882" s="263"/>
      <c r="R882" s="263"/>
      <c r="S882" s="263"/>
      <c r="T882" s="264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T882" s="265" t="s">
        <v>155</v>
      </c>
      <c r="AU882" s="265" t="s">
        <v>142</v>
      </c>
      <c r="AV882" s="15" t="s">
        <v>83</v>
      </c>
      <c r="AW882" s="15" t="s">
        <v>35</v>
      </c>
      <c r="AX882" s="15" t="s">
        <v>75</v>
      </c>
      <c r="AY882" s="265" t="s">
        <v>141</v>
      </c>
    </row>
    <row r="883" s="15" customFormat="1">
      <c r="A883" s="15"/>
      <c r="B883" s="256"/>
      <c r="C883" s="257"/>
      <c r="D883" s="235" t="s">
        <v>155</v>
      </c>
      <c r="E883" s="258" t="s">
        <v>19</v>
      </c>
      <c r="F883" s="259" t="s">
        <v>734</v>
      </c>
      <c r="G883" s="257"/>
      <c r="H883" s="258" t="s">
        <v>19</v>
      </c>
      <c r="I883" s="260"/>
      <c r="J883" s="257"/>
      <c r="K883" s="257"/>
      <c r="L883" s="261"/>
      <c r="M883" s="262"/>
      <c r="N883" s="263"/>
      <c r="O883" s="263"/>
      <c r="P883" s="263"/>
      <c r="Q883" s="263"/>
      <c r="R883" s="263"/>
      <c r="S883" s="263"/>
      <c r="T883" s="264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65" t="s">
        <v>155</v>
      </c>
      <c r="AU883" s="265" t="s">
        <v>142</v>
      </c>
      <c r="AV883" s="15" t="s">
        <v>83</v>
      </c>
      <c r="AW883" s="15" t="s">
        <v>35</v>
      </c>
      <c r="AX883" s="15" t="s">
        <v>75</v>
      </c>
      <c r="AY883" s="265" t="s">
        <v>141</v>
      </c>
    </row>
    <row r="884" s="15" customFormat="1">
      <c r="A884" s="15"/>
      <c r="B884" s="256"/>
      <c r="C884" s="257"/>
      <c r="D884" s="235" t="s">
        <v>155</v>
      </c>
      <c r="E884" s="258" t="s">
        <v>19</v>
      </c>
      <c r="F884" s="259" t="s">
        <v>856</v>
      </c>
      <c r="G884" s="257"/>
      <c r="H884" s="258" t="s">
        <v>19</v>
      </c>
      <c r="I884" s="260"/>
      <c r="J884" s="257"/>
      <c r="K884" s="257"/>
      <c r="L884" s="261"/>
      <c r="M884" s="262"/>
      <c r="N884" s="263"/>
      <c r="O884" s="263"/>
      <c r="P884" s="263"/>
      <c r="Q884" s="263"/>
      <c r="R884" s="263"/>
      <c r="S884" s="263"/>
      <c r="T884" s="264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65" t="s">
        <v>155</v>
      </c>
      <c r="AU884" s="265" t="s">
        <v>142</v>
      </c>
      <c r="AV884" s="15" t="s">
        <v>83</v>
      </c>
      <c r="AW884" s="15" t="s">
        <v>35</v>
      </c>
      <c r="AX884" s="15" t="s">
        <v>75</v>
      </c>
      <c r="AY884" s="265" t="s">
        <v>141</v>
      </c>
    </row>
    <row r="885" s="13" customFormat="1">
      <c r="A885" s="13"/>
      <c r="B885" s="233"/>
      <c r="C885" s="234"/>
      <c r="D885" s="235" t="s">
        <v>155</v>
      </c>
      <c r="E885" s="236" t="s">
        <v>19</v>
      </c>
      <c r="F885" s="237" t="s">
        <v>1204</v>
      </c>
      <c r="G885" s="234"/>
      <c r="H885" s="238">
        <v>9.9830000000000005</v>
      </c>
      <c r="I885" s="239"/>
      <c r="J885" s="234"/>
      <c r="K885" s="234"/>
      <c r="L885" s="240"/>
      <c r="M885" s="241"/>
      <c r="N885" s="242"/>
      <c r="O885" s="242"/>
      <c r="P885" s="242"/>
      <c r="Q885" s="242"/>
      <c r="R885" s="242"/>
      <c r="S885" s="242"/>
      <c r="T885" s="24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4" t="s">
        <v>155</v>
      </c>
      <c r="AU885" s="244" t="s">
        <v>142</v>
      </c>
      <c r="AV885" s="13" t="s">
        <v>94</v>
      </c>
      <c r="AW885" s="13" t="s">
        <v>35</v>
      </c>
      <c r="AX885" s="13" t="s">
        <v>75</v>
      </c>
      <c r="AY885" s="244" t="s">
        <v>141</v>
      </c>
    </row>
    <row r="886" s="13" customFormat="1">
      <c r="A886" s="13"/>
      <c r="B886" s="233"/>
      <c r="C886" s="234"/>
      <c r="D886" s="235" t="s">
        <v>155</v>
      </c>
      <c r="E886" s="236" t="s">
        <v>19</v>
      </c>
      <c r="F886" s="237" t="s">
        <v>1205</v>
      </c>
      <c r="G886" s="234"/>
      <c r="H886" s="238">
        <v>-0.19800000000000001</v>
      </c>
      <c r="I886" s="239"/>
      <c r="J886" s="234"/>
      <c r="K886" s="234"/>
      <c r="L886" s="240"/>
      <c r="M886" s="241"/>
      <c r="N886" s="242"/>
      <c r="O886" s="242"/>
      <c r="P886" s="242"/>
      <c r="Q886" s="242"/>
      <c r="R886" s="242"/>
      <c r="S886" s="242"/>
      <c r="T886" s="24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44" t="s">
        <v>155</v>
      </c>
      <c r="AU886" s="244" t="s">
        <v>142</v>
      </c>
      <c r="AV886" s="13" t="s">
        <v>94</v>
      </c>
      <c r="AW886" s="13" t="s">
        <v>35</v>
      </c>
      <c r="AX886" s="13" t="s">
        <v>75</v>
      </c>
      <c r="AY886" s="244" t="s">
        <v>141</v>
      </c>
    </row>
    <row r="887" s="13" customFormat="1">
      <c r="A887" s="13"/>
      <c r="B887" s="233"/>
      <c r="C887" s="234"/>
      <c r="D887" s="235" t="s">
        <v>155</v>
      </c>
      <c r="E887" s="236" t="s">
        <v>19</v>
      </c>
      <c r="F887" s="237" t="s">
        <v>1206</v>
      </c>
      <c r="G887" s="234"/>
      <c r="H887" s="238">
        <v>0.12</v>
      </c>
      <c r="I887" s="239"/>
      <c r="J887" s="234"/>
      <c r="K887" s="234"/>
      <c r="L887" s="240"/>
      <c r="M887" s="241"/>
      <c r="N887" s="242"/>
      <c r="O887" s="242"/>
      <c r="P887" s="242"/>
      <c r="Q887" s="242"/>
      <c r="R887" s="242"/>
      <c r="S887" s="242"/>
      <c r="T887" s="24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4" t="s">
        <v>155</v>
      </c>
      <c r="AU887" s="244" t="s">
        <v>142</v>
      </c>
      <c r="AV887" s="13" t="s">
        <v>94</v>
      </c>
      <c r="AW887" s="13" t="s">
        <v>35</v>
      </c>
      <c r="AX887" s="13" t="s">
        <v>75</v>
      </c>
      <c r="AY887" s="244" t="s">
        <v>141</v>
      </c>
    </row>
    <row r="888" s="14" customFormat="1">
      <c r="A888" s="14"/>
      <c r="B888" s="245"/>
      <c r="C888" s="246"/>
      <c r="D888" s="235" t="s">
        <v>155</v>
      </c>
      <c r="E888" s="247" t="s">
        <v>19</v>
      </c>
      <c r="F888" s="248" t="s">
        <v>157</v>
      </c>
      <c r="G888" s="246"/>
      <c r="H888" s="249">
        <v>9.9049999999999994</v>
      </c>
      <c r="I888" s="250"/>
      <c r="J888" s="246"/>
      <c r="K888" s="246"/>
      <c r="L888" s="251"/>
      <c r="M888" s="252"/>
      <c r="N888" s="253"/>
      <c r="O888" s="253"/>
      <c r="P888" s="253"/>
      <c r="Q888" s="253"/>
      <c r="R888" s="253"/>
      <c r="S888" s="253"/>
      <c r="T888" s="25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5" t="s">
        <v>155</v>
      </c>
      <c r="AU888" s="255" t="s">
        <v>142</v>
      </c>
      <c r="AV888" s="14" t="s">
        <v>151</v>
      </c>
      <c r="AW888" s="14" t="s">
        <v>35</v>
      </c>
      <c r="AX888" s="14" t="s">
        <v>83</v>
      </c>
      <c r="AY888" s="255" t="s">
        <v>141</v>
      </c>
    </row>
    <row r="889" s="12" customFormat="1" ht="22.8" customHeight="1">
      <c r="A889" s="12"/>
      <c r="B889" s="199"/>
      <c r="C889" s="200"/>
      <c r="D889" s="201" t="s">
        <v>74</v>
      </c>
      <c r="E889" s="213" t="s">
        <v>172</v>
      </c>
      <c r="F889" s="213" t="s">
        <v>173</v>
      </c>
      <c r="G889" s="200"/>
      <c r="H889" s="200"/>
      <c r="I889" s="203"/>
      <c r="J889" s="214">
        <f>BK889</f>
        <v>0</v>
      </c>
      <c r="K889" s="200"/>
      <c r="L889" s="205"/>
      <c r="M889" s="206"/>
      <c r="N889" s="207"/>
      <c r="O889" s="207"/>
      <c r="P889" s="208">
        <f>P890</f>
        <v>0</v>
      </c>
      <c r="Q889" s="207"/>
      <c r="R889" s="208">
        <f>R890</f>
        <v>20.961998999999999</v>
      </c>
      <c r="S889" s="207"/>
      <c r="T889" s="209">
        <f>T890</f>
        <v>0</v>
      </c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R889" s="210" t="s">
        <v>83</v>
      </c>
      <c r="AT889" s="211" t="s">
        <v>74</v>
      </c>
      <c r="AU889" s="211" t="s">
        <v>83</v>
      </c>
      <c r="AY889" s="210" t="s">
        <v>141</v>
      </c>
      <c r="BK889" s="212">
        <f>BK890</f>
        <v>0</v>
      </c>
    </row>
    <row r="890" s="12" customFormat="1" ht="20.88" customHeight="1">
      <c r="A890" s="12"/>
      <c r="B890" s="199"/>
      <c r="C890" s="200"/>
      <c r="D890" s="201" t="s">
        <v>74</v>
      </c>
      <c r="E890" s="213" t="s">
        <v>174</v>
      </c>
      <c r="F890" s="213" t="s">
        <v>1207</v>
      </c>
      <c r="G890" s="200"/>
      <c r="H890" s="200"/>
      <c r="I890" s="203"/>
      <c r="J890" s="214">
        <f>BK890</f>
        <v>0</v>
      </c>
      <c r="K890" s="200"/>
      <c r="L890" s="205"/>
      <c r="M890" s="206"/>
      <c r="N890" s="207"/>
      <c r="O890" s="207"/>
      <c r="P890" s="208">
        <f>SUM(P891:P915)</f>
        <v>0</v>
      </c>
      <c r="Q890" s="207"/>
      <c r="R890" s="208">
        <f>SUM(R891:R915)</f>
        <v>20.961998999999999</v>
      </c>
      <c r="S890" s="207"/>
      <c r="T890" s="209">
        <f>SUM(T891:T915)</f>
        <v>0</v>
      </c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R890" s="210" t="s">
        <v>83</v>
      </c>
      <c r="AT890" s="211" t="s">
        <v>74</v>
      </c>
      <c r="AU890" s="211" t="s">
        <v>94</v>
      </c>
      <c r="AY890" s="210" t="s">
        <v>141</v>
      </c>
      <c r="BK890" s="212">
        <f>SUM(BK891:BK915)</f>
        <v>0</v>
      </c>
    </row>
    <row r="891" s="2" customFormat="1" ht="24.15" customHeight="1">
      <c r="A891" s="41"/>
      <c r="B891" s="42"/>
      <c r="C891" s="215" t="s">
        <v>1208</v>
      </c>
      <c r="D891" s="215" t="s">
        <v>146</v>
      </c>
      <c r="E891" s="216" t="s">
        <v>612</v>
      </c>
      <c r="F891" s="217" t="s">
        <v>613</v>
      </c>
      <c r="G891" s="218" t="s">
        <v>259</v>
      </c>
      <c r="H891" s="219">
        <v>32931.360000000001</v>
      </c>
      <c r="I891" s="220"/>
      <c r="J891" s="221">
        <f>ROUND(I891*H891,2)</f>
        <v>0</v>
      </c>
      <c r="K891" s="217" t="s">
        <v>150</v>
      </c>
      <c r="L891" s="47"/>
      <c r="M891" s="222" t="s">
        <v>19</v>
      </c>
      <c r="N891" s="223" t="s">
        <v>47</v>
      </c>
      <c r="O891" s="87"/>
      <c r="P891" s="224">
        <f>O891*H891</f>
        <v>0</v>
      </c>
      <c r="Q891" s="224">
        <v>0</v>
      </c>
      <c r="R891" s="224">
        <f>Q891*H891</f>
        <v>0</v>
      </c>
      <c r="S891" s="224">
        <v>0</v>
      </c>
      <c r="T891" s="225">
        <f>S891*H891</f>
        <v>0</v>
      </c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R891" s="226" t="s">
        <v>151</v>
      </c>
      <c r="AT891" s="226" t="s">
        <v>146</v>
      </c>
      <c r="AU891" s="226" t="s">
        <v>142</v>
      </c>
      <c r="AY891" s="20" t="s">
        <v>141</v>
      </c>
      <c r="BE891" s="227">
        <f>IF(N891="základní",J891,0)</f>
        <v>0</v>
      </c>
      <c r="BF891" s="227">
        <f>IF(N891="snížená",J891,0)</f>
        <v>0</v>
      </c>
      <c r="BG891" s="227">
        <f>IF(N891="zákl. přenesená",J891,0)</f>
        <v>0</v>
      </c>
      <c r="BH891" s="227">
        <f>IF(N891="sníž. přenesená",J891,0)</f>
        <v>0</v>
      </c>
      <c r="BI891" s="227">
        <f>IF(N891="nulová",J891,0)</f>
        <v>0</v>
      </c>
      <c r="BJ891" s="20" t="s">
        <v>94</v>
      </c>
      <c r="BK891" s="227">
        <f>ROUND(I891*H891,2)</f>
        <v>0</v>
      </c>
      <c r="BL891" s="20" t="s">
        <v>151</v>
      </c>
      <c r="BM891" s="226" t="s">
        <v>1209</v>
      </c>
    </row>
    <row r="892" s="2" customFormat="1">
      <c r="A892" s="41"/>
      <c r="B892" s="42"/>
      <c r="C892" s="43"/>
      <c r="D892" s="228" t="s">
        <v>153</v>
      </c>
      <c r="E892" s="43"/>
      <c r="F892" s="229" t="s">
        <v>615</v>
      </c>
      <c r="G892" s="43"/>
      <c r="H892" s="43"/>
      <c r="I892" s="230"/>
      <c r="J892" s="43"/>
      <c r="K892" s="43"/>
      <c r="L892" s="47"/>
      <c r="M892" s="231"/>
      <c r="N892" s="232"/>
      <c r="O892" s="87"/>
      <c r="P892" s="87"/>
      <c r="Q892" s="87"/>
      <c r="R892" s="87"/>
      <c r="S892" s="87"/>
      <c r="T892" s="88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T892" s="20" t="s">
        <v>153</v>
      </c>
      <c r="AU892" s="20" t="s">
        <v>142</v>
      </c>
    </row>
    <row r="893" s="15" customFormat="1">
      <c r="A893" s="15"/>
      <c r="B893" s="256"/>
      <c r="C893" s="257"/>
      <c r="D893" s="235" t="s">
        <v>155</v>
      </c>
      <c r="E893" s="258" t="s">
        <v>19</v>
      </c>
      <c r="F893" s="259" t="s">
        <v>1210</v>
      </c>
      <c r="G893" s="257"/>
      <c r="H893" s="258" t="s">
        <v>19</v>
      </c>
      <c r="I893" s="260"/>
      <c r="J893" s="257"/>
      <c r="K893" s="257"/>
      <c r="L893" s="261"/>
      <c r="M893" s="262"/>
      <c r="N893" s="263"/>
      <c r="O893" s="263"/>
      <c r="P893" s="263"/>
      <c r="Q893" s="263"/>
      <c r="R893" s="263"/>
      <c r="S893" s="263"/>
      <c r="T893" s="264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T893" s="265" t="s">
        <v>155</v>
      </c>
      <c r="AU893" s="265" t="s">
        <v>142</v>
      </c>
      <c r="AV893" s="15" t="s">
        <v>83</v>
      </c>
      <c r="AW893" s="15" t="s">
        <v>35</v>
      </c>
      <c r="AX893" s="15" t="s">
        <v>75</v>
      </c>
      <c r="AY893" s="265" t="s">
        <v>141</v>
      </c>
    </row>
    <row r="894" s="13" customFormat="1">
      <c r="A894" s="13"/>
      <c r="B894" s="233"/>
      <c r="C894" s="234"/>
      <c r="D894" s="235" t="s">
        <v>155</v>
      </c>
      <c r="E894" s="236" t="s">
        <v>19</v>
      </c>
      <c r="F894" s="237" t="s">
        <v>1211</v>
      </c>
      <c r="G894" s="234"/>
      <c r="H894" s="238">
        <v>32931.360000000001</v>
      </c>
      <c r="I894" s="239"/>
      <c r="J894" s="234"/>
      <c r="K894" s="234"/>
      <c r="L894" s="240"/>
      <c r="M894" s="241"/>
      <c r="N894" s="242"/>
      <c r="O894" s="242"/>
      <c r="P894" s="242"/>
      <c r="Q894" s="242"/>
      <c r="R894" s="242"/>
      <c r="S894" s="242"/>
      <c r="T894" s="24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44" t="s">
        <v>155</v>
      </c>
      <c r="AU894" s="244" t="s">
        <v>142</v>
      </c>
      <c r="AV894" s="13" t="s">
        <v>94</v>
      </c>
      <c r="AW894" s="13" t="s">
        <v>35</v>
      </c>
      <c r="AX894" s="13" t="s">
        <v>75</v>
      </c>
      <c r="AY894" s="244" t="s">
        <v>141</v>
      </c>
    </row>
    <row r="895" s="14" customFormat="1">
      <c r="A895" s="14"/>
      <c r="B895" s="245"/>
      <c r="C895" s="246"/>
      <c r="D895" s="235" t="s">
        <v>155</v>
      </c>
      <c r="E895" s="247" t="s">
        <v>19</v>
      </c>
      <c r="F895" s="248" t="s">
        <v>157</v>
      </c>
      <c r="G895" s="246"/>
      <c r="H895" s="249">
        <v>32931.360000000001</v>
      </c>
      <c r="I895" s="250"/>
      <c r="J895" s="246"/>
      <c r="K895" s="246"/>
      <c r="L895" s="251"/>
      <c r="M895" s="252"/>
      <c r="N895" s="253"/>
      <c r="O895" s="253"/>
      <c r="P895" s="253"/>
      <c r="Q895" s="253"/>
      <c r="R895" s="253"/>
      <c r="S895" s="253"/>
      <c r="T895" s="25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55" t="s">
        <v>155</v>
      </c>
      <c r="AU895" s="255" t="s">
        <v>142</v>
      </c>
      <c r="AV895" s="14" t="s">
        <v>151</v>
      </c>
      <c r="AW895" s="14" t="s">
        <v>35</v>
      </c>
      <c r="AX895" s="14" t="s">
        <v>83</v>
      </c>
      <c r="AY895" s="255" t="s">
        <v>141</v>
      </c>
    </row>
    <row r="896" s="2" customFormat="1" ht="24.15" customHeight="1">
      <c r="A896" s="41"/>
      <c r="B896" s="42"/>
      <c r="C896" s="215" t="s">
        <v>1212</v>
      </c>
      <c r="D896" s="215" t="s">
        <v>146</v>
      </c>
      <c r="E896" s="216" t="s">
        <v>1213</v>
      </c>
      <c r="F896" s="217" t="s">
        <v>1214</v>
      </c>
      <c r="G896" s="218" t="s">
        <v>259</v>
      </c>
      <c r="H896" s="219">
        <v>548.85599999999999</v>
      </c>
      <c r="I896" s="220"/>
      <c r="J896" s="221">
        <f>ROUND(I896*H896,2)</f>
        <v>0</v>
      </c>
      <c r="K896" s="217" t="s">
        <v>150</v>
      </c>
      <c r="L896" s="47"/>
      <c r="M896" s="222" t="s">
        <v>19</v>
      </c>
      <c r="N896" s="223" t="s">
        <v>47</v>
      </c>
      <c r="O896" s="87"/>
      <c r="P896" s="224">
        <f>O896*H896</f>
        <v>0</v>
      </c>
      <c r="Q896" s="224">
        <v>0</v>
      </c>
      <c r="R896" s="224">
        <f>Q896*H896</f>
        <v>0</v>
      </c>
      <c r="S896" s="224">
        <v>0</v>
      </c>
      <c r="T896" s="225">
        <f>S896*H896</f>
        <v>0</v>
      </c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R896" s="226" t="s">
        <v>151</v>
      </c>
      <c r="AT896" s="226" t="s">
        <v>146</v>
      </c>
      <c r="AU896" s="226" t="s">
        <v>142</v>
      </c>
      <c r="AY896" s="20" t="s">
        <v>141</v>
      </c>
      <c r="BE896" s="227">
        <f>IF(N896="základní",J896,0)</f>
        <v>0</v>
      </c>
      <c r="BF896" s="227">
        <f>IF(N896="snížená",J896,0)</f>
        <v>0</v>
      </c>
      <c r="BG896" s="227">
        <f>IF(N896="zákl. přenesená",J896,0)</f>
        <v>0</v>
      </c>
      <c r="BH896" s="227">
        <f>IF(N896="sníž. přenesená",J896,0)</f>
        <v>0</v>
      </c>
      <c r="BI896" s="227">
        <f>IF(N896="nulová",J896,0)</f>
        <v>0</v>
      </c>
      <c r="BJ896" s="20" t="s">
        <v>94</v>
      </c>
      <c r="BK896" s="227">
        <f>ROUND(I896*H896,2)</f>
        <v>0</v>
      </c>
      <c r="BL896" s="20" t="s">
        <v>151</v>
      </c>
      <c r="BM896" s="226" t="s">
        <v>1215</v>
      </c>
    </row>
    <row r="897" s="2" customFormat="1">
      <c r="A897" s="41"/>
      <c r="B897" s="42"/>
      <c r="C897" s="43"/>
      <c r="D897" s="228" t="s">
        <v>153</v>
      </c>
      <c r="E897" s="43"/>
      <c r="F897" s="229" t="s">
        <v>1216</v>
      </c>
      <c r="G897" s="43"/>
      <c r="H897" s="43"/>
      <c r="I897" s="230"/>
      <c r="J897" s="43"/>
      <c r="K897" s="43"/>
      <c r="L897" s="47"/>
      <c r="M897" s="231"/>
      <c r="N897" s="232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T897" s="20" t="s">
        <v>153</v>
      </c>
      <c r="AU897" s="20" t="s">
        <v>142</v>
      </c>
    </row>
    <row r="898" s="13" customFormat="1">
      <c r="A898" s="13"/>
      <c r="B898" s="233"/>
      <c r="C898" s="234"/>
      <c r="D898" s="235" t="s">
        <v>155</v>
      </c>
      <c r="E898" s="236" t="s">
        <v>19</v>
      </c>
      <c r="F898" s="237" t="s">
        <v>610</v>
      </c>
      <c r="G898" s="234"/>
      <c r="H898" s="238">
        <v>548.85599999999999</v>
      </c>
      <c r="I898" s="239"/>
      <c r="J898" s="234"/>
      <c r="K898" s="234"/>
      <c r="L898" s="240"/>
      <c r="M898" s="241"/>
      <c r="N898" s="242"/>
      <c r="O898" s="242"/>
      <c r="P898" s="242"/>
      <c r="Q898" s="242"/>
      <c r="R898" s="242"/>
      <c r="S898" s="242"/>
      <c r="T898" s="24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4" t="s">
        <v>155</v>
      </c>
      <c r="AU898" s="244" t="s">
        <v>142</v>
      </c>
      <c r="AV898" s="13" t="s">
        <v>94</v>
      </c>
      <c r="AW898" s="13" t="s">
        <v>35</v>
      </c>
      <c r="AX898" s="13" t="s">
        <v>75</v>
      </c>
      <c r="AY898" s="244" t="s">
        <v>141</v>
      </c>
    </row>
    <row r="899" s="14" customFormat="1">
      <c r="A899" s="14"/>
      <c r="B899" s="245"/>
      <c r="C899" s="246"/>
      <c r="D899" s="235" t="s">
        <v>155</v>
      </c>
      <c r="E899" s="247" t="s">
        <v>19</v>
      </c>
      <c r="F899" s="248" t="s">
        <v>157</v>
      </c>
      <c r="G899" s="246"/>
      <c r="H899" s="249">
        <v>548.85599999999999</v>
      </c>
      <c r="I899" s="250"/>
      <c r="J899" s="246"/>
      <c r="K899" s="246"/>
      <c r="L899" s="251"/>
      <c r="M899" s="252"/>
      <c r="N899" s="253"/>
      <c r="O899" s="253"/>
      <c r="P899" s="253"/>
      <c r="Q899" s="253"/>
      <c r="R899" s="253"/>
      <c r="S899" s="253"/>
      <c r="T899" s="25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55" t="s">
        <v>155</v>
      </c>
      <c r="AU899" s="255" t="s">
        <v>142</v>
      </c>
      <c r="AV899" s="14" t="s">
        <v>151</v>
      </c>
      <c r="AW899" s="14" t="s">
        <v>35</v>
      </c>
      <c r="AX899" s="14" t="s">
        <v>83</v>
      </c>
      <c r="AY899" s="255" t="s">
        <v>141</v>
      </c>
    </row>
    <row r="900" s="2" customFormat="1" ht="24.15" customHeight="1">
      <c r="A900" s="41"/>
      <c r="B900" s="42"/>
      <c r="C900" s="215" t="s">
        <v>1217</v>
      </c>
      <c r="D900" s="215" t="s">
        <v>146</v>
      </c>
      <c r="E900" s="216" t="s">
        <v>1218</v>
      </c>
      <c r="F900" s="217" t="s">
        <v>1219</v>
      </c>
      <c r="G900" s="218" t="s">
        <v>259</v>
      </c>
      <c r="H900" s="219">
        <v>377.10000000000002</v>
      </c>
      <c r="I900" s="220"/>
      <c r="J900" s="221">
        <f>ROUND(I900*H900,2)</f>
        <v>0</v>
      </c>
      <c r="K900" s="217" t="s">
        <v>150</v>
      </c>
      <c r="L900" s="47"/>
      <c r="M900" s="222" t="s">
        <v>19</v>
      </c>
      <c r="N900" s="223" t="s">
        <v>47</v>
      </c>
      <c r="O900" s="87"/>
      <c r="P900" s="224">
        <f>O900*H900</f>
        <v>0</v>
      </c>
      <c r="Q900" s="224">
        <v>0</v>
      </c>
      <c r="R900" s="224">
        <f>Q900*H900</f>
        <v>0</v>
      </c>
      <c r="S900" s="224">
        <v>0</v>
      </c>
      <c r="T900" s="225">
        <f>S900*H900</f>
        <v>0</v>
      </c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R900" s="226" t="s">
        <v>151</v>
      </c>
      <c r="AT900" s="226" t="s">
        <v>146</v>
      </c>
      <c r="AU900" s="226" t="s">
        <v>142</v>
      </c>
      <c r="AY900" s="20" t="s">
        <v>141</v>
      </c>
      <c r="BE900" s="227">
        <f>IF(N900="základní",J900,0)</f>
        <v>0</v>
      </c>
      <c r="BF900" s="227">
        <f>IF(N900="snížená",J900,0)</f>
        <v>0</v>
      </c>
      <c r="BG900" s="227">
        <f>IF(N900="zákl. přenesená",J900,0)</f>
        <v>0</v>
      </c>
      <c r="BH900" s="227">
        <f>IF(N900="sníž. přenesená",J900,0)</f>
        <v>0</v>
      </c>
      <c r="BI900" s="227">
        <f>IF(N900="nulová",J900,0)</f>
        <v>0</v>
      </c>
      <c r="BJ900" s="20" t="s">
        <v>94</v>
      </c>
      <c r="BK900" s="227">
        <f>ROUND(I900*H900,2)</f>
        <v>0</v>
      </c>
      <c r="BL900" s="20" t="s">
        <v>151</v>
      </c>
      <c r="BM900" s="226" t="s">
        <v>1220</v>
      </c>
    </row>
    <row r="901" s="2" customFormat="1">
      <c r="A901" s="41"/>
      <c r="B901" s="42"/>
      <c r="C901" s="43"/>
      <c r="D901" s="228" t="s">
        <v>153</v>
      </c>
      <c r="E901" s="43"/>
      <c r="F901" s="229" t="s">
        <v>1221</v>
      </c>
      <c r="G901" s="43"/>
      <c r="H901" s="43"/>
      <c r="I901" s="230"/>
      <c r="J901" s="43"/>
      <c r="K901" s="43"/>
      <c r="L901" s="47"/>
      <c r="M901" s="231"/>
      <c r="N901" s="232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153</v>
      </c>
      <c r="AU901" s="20" t="s">
        <v>142</v>
      </c>
    </row>
    <row r="902" s="2" customFormat="1" ht="24.15" customHeight="1">
      <c r="A902" s="41"/>
      <c r="B902" s="42"/>
      <c r="C902" s="215" t="s">
        <v>1222</v>
      </c>
      <c r="D902" s="215" t="s">
        <v>146</v>
      </c>
      <c r="E902" s="216" t="s">
        <v>1223</v>
      </c>
      <c r="F902" s="217" t="s">
        <v>1224</v>
      </c>
      <c r="G902" s="218" t="s">
        <v>259</v>
      </c>
      <c r="H902" s="219">
        <v>377.10000000000002</v>
      </c>
      <c r="I902" s="220"/>
      <c r="J902" s="221">
        <f>ROUND(I902*H902,2)</f>
        <v>0</v>
      </c>
      <c r="K902" s="217" t="s">
        <v>150</v>
      </c>
      <c r="L902" s="47"/>
      <c r="M902" s="222" t="s">
        <v>19</v>
      </c>
      <c r="N902" s="223" t="s">
        <v>47</v>
      </c>
      <c r="O902" s="87"/>
      <c r="P902" s="224">
        <f>O902*H902</f>
        <v>0</v>
      </c>
      <c r="Q902" s="224">
        <v>4.0000000000000003E-05</v>
      </c>
      <c r="R902" s="224">
        <f>Q902*H902</f>
        <v>0.015084000000000002</v>
      </c>
      <c r="S902" s="224">
        <v>0</v>
      </c>
      <c r="T902" s="225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26" t="s">
        <v>151</v>
      </c>
      <c r="AT902" s="226" t="s">
        <v>146</v>
      </c>
      <c r="AU902" s="226" t="s">
        <v>142</v>
      </c>
      <c r="AY902" s="20" t="s">
        <v>141</v>
      </c>
      <c r="BE902" s="227">
        <f>IF(N902="základní",J902,0)</f>
        <v>0</v>
      </c>
      <c r="BF902" s="227">
        <f>IF(N902="snížená",J902,0)</f>
        <v>0</v>
      </c>
      <c r="BG902" s="227">
        <f>IF(N902="zákl. přenesená",J902,0)</f>
        <v>0</v>
      </c>
      <c r="BH902" s="227">
        <f>IF(N902="sníž. přenesená",J902,0)</f>
        <v>0</v>
      </c>
      <c r="BI902" s="227">
        <f>IF(N902="nulová",J902,0)</f>
        <v>0</v>
      </c>
      <c r="BJ902" s="20" t="s">
        <v>94</v>
      </c>
      <c r="BK902" s="227">
        <f>ROUND(I902*H902,2)</f>
        <v>0</v>
      </c>
      <c r="BL902" s="20" t="s">
        <v>151</v>
      </c>
      <c r="BM902" s="226" t="s">
        <v>1225</v>
      </c>
    </row>
    <row r="903" s="2" customFormat="1">
      <c r="A903" s="41"/>
      <c r="B903" s="42"/>
      <c r="C903" s="43"/>
      <c r="D903" s="228" t="s">
        <v>153</v>
      </c>
      <c r="E903" s="43"/>
      <c r="F903" s="229" t="s">
        <v>1226</v>
      </c>
      <c r="G903" s="43"/>
      <c r="H903" s="43"/>
      <c r="I903" s="230"/>
      <c r="J903" s="43"/>
      <c r="K903" s="43"/>
      <c r="L903" s="47"/>
      <c r="M903" s="231"/>
      <c r="N903" s="232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153</v>
      </c>
      <c r="AU903" s="20" t="s">
        <v>142</v>
      </c>
    </row>
    <row r="904" s="2" customFormat="1" ht="16.5" customHeight="1">
      <c r="A904" s="41"/>
      <c r="B904" s="42"/>
      <c r="C904" s="215" t="s">
        <v>1227</v>
      </c>
      <c r="D904" s="215" t="s">
        <v>146</v>
      </c>
      <c r="E904" s="216" t="s">
        <v>1228</v>
      </c>
      <c r="F904" s="217" t="s">
        <v>1229</v>
      </c>
      <c r="G904" s="218" t="s">
        <v>259</v>
      </c>
      <c r="H904" s="219">
        <v>40.200000000000003</v>
      </c>
      <c r="I904" s="220"/>
      <c r="J904" s="221">
        <f>ROUND(I904*H904,2)</f>
        <v>0</v>
      </c>
      <c r="K904" s="217" t="s">
        <v>150</v>
      </c>
      <c r="L904" s="47"/>
      <c r="M904" s="222" t="s">
        <v>19</v>
      </c>
      <c r="N904" s="223" t="s">
        <v>47</v>
      </c>
      <c r="O904" s="87"/>
      <c r="P904" s="224">
        <f>O904*H904</f>
        <v>0</v>
      </c>
      <c r="Q904" s="224">
        <v>0.27560000000000001</v>
      </c>
      <c r="R904" s="224">
        <f>Q904*H904</f>
        <v>11.079120000000001</v>
      </c>
      <c r="S904" s="224">
        <v>0</v>
      </c>
      <c r="T904" s="225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26" t="s">
        <v>151</v>
      </c>
      <c r="AT904" s="226" t="s">
        <v>146</v>
      </c>
      <c r="AU904" s="226" t="s">
        <v>142</v>
      </c>
      <c r="AY904" s="20" t="s">
        <v>141</v>
      </c>
      <c r="BE904" s="227">
        <f>IF(N904="základní",J904,0)</f>
        <v>0</v>
      </c>
      <c r="BF904" s="227">
        <f>IF(N904="snížená",J904,0)</f>
        <v>0</v>
      </c>
      <c r="BG904" s="227">
        <f>IF(N904="zákl. přenesená",J904,0)</f>
        <v>0</v>
      </c>
      <c r="BH904" s="227">
        <f>IF(N904="sníž. přenesená",J904,0)</f>
        <v>0</v>
      </c>
      <c r="BI904" s="227">
        <f>IF(N904="nulová",J904,0)</f>
        <v>0</v>
      </c>
      <c r="BJ904" s="20" t="s">
        <v>94</v>
      </c>
      <c r="BK904" s="227">
        <f>ROUND(I904*H904,2)</f>
        <v>0</v>
      </c>
      <c r="BL904" s="20" t="s">
        <v>151</v>
      </c>
      <c r="BM904" s="226" t="s">
        <v>1230</v>
      </c>
    </row>
    <row r="905" s="2" customFormat="1">
      <c r="A905" s="41"/>
      <c r="B905" s="42"/>
      <c r="C905" s="43"/>
      <c r="D905" s="228" t="s">
        <v>153</v>
      </c>
      <c r="E905" s="43"/>
      <c r="F905" s="229" t="s">
        <v>1231</v>
      </c>
      <c r="G905" s="43"/>
      <c r="H905" s="43"/>
      <c r="I905" s="230"/>
      <c r="J905" s="43"/>
      <c r="K905" s="43"/>
      <c r="L905" s="47"/>
      <c r="M905" s="231"/>
      <c r="N905" s="232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153</v>
      </c>
      <c r="AU905" s="20" t="s">
        <v>142</v>
      </c>
    </row>
    <row r="906" s="2" customFormat="1" ht="24.15" customHeight="1">
      <c r="A906" s="41"/>
      <c r="B906" s="42"/>
      <c r="C906" s="215" t="s">
        <v>1232</v>
      </c>
      <c r="D906" s="215" t="s">
        <v>146</v>
      </c>
      <c r="E906" s="216" t="s">
        <v>1233</v>
      </c>
      <c r="F906" s="217" t="s">
        <v>1234</v>
      </c>
      <c r="G906" s="218" t="s">
        <v>169</v>
      </c>
      <c r="H906" s="219">
        <v>72.099999999999994</v>
      </c>
      <c r="I906" s="220"/>
      <c r="J906" s="221">
        <f>ROUND(I906*H906,2)</f>
        <v>0</v>
      </c>
      <c r="K906" s="217" t="s">
        <v>150</v>
      </c>
      <c r="L906" s="47"/>
      <c r="M906" s="222" t="s">
        <v>19</v>
      </c>
      <c r="N906" s="223" t="s">
        <v>47</v>
      </c>
      <c r="O906" s="87"/>
      <c r="P906" s="224">
        <f>O906*H906</f>
        <v>0</v>
      </c>
      <c r="Q906" s="224">
        <v>0.12895000000000001</v>
      </c>
      <c r="R906" s="224">
        <f>Q906*H906</f>
        <v>9.2972950000000001</v>
      </c>
      <c r="S906" s="224">
        <v>0</v>
      </c>
      <c r="T906" s="225">
        <f>S906*H906</f>
        <v>0</v>
      </c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R906" s="226" t="s">
        <v>151</v>
      </c>
      <c r="AT906" s="226" t="s">
        <v>146</v>
      </c>
      <c r="AU906" s="226" t="s">
        <v>142</v>
      </c>
      <c r="AY906" s="20" t="s">
        <v>141</v>
      </c>
      <c r="BE906" s="227">
        <f>IF(N906="základní",J906,0)</f>
        <v>0</v>
      </c>
      <c r="BF906" s="227">
        <f>IF(N906="snížená",J906,0)</f>
        <v>0</v>
      </c>
      <c r="BG906" s="227">
        <f>IF(N906="zákl. přenesená",J906,0)</f>
        <v>0</v>
      </c>
      <c r="BH906" s="227">
        <f>IF(N906="sníž. přenesená",J906,0)</f>
        <v>0</v>
      </c>
      <c r="BI906" s="227">
        <f>IF(N906="nulová",J906,0)</f>
        <v>0</v>
      </c>
      <c r="BJ906" s="20" t="s">
        <v>94</v>
      </c>
      <c r="BK906" s="227">
        <f>ROUND(I906*H906,2)</f>
        <v>0</v>
      </c>
      <c r="BL906" s="20" t="s">
        <v>151</v>
      </c>
      <c r="BM906" s="226" t="s">
        <v>1235</v>
      </c>
    </row>
    <row r="907" s="2" customFormat="1">
      <c r="A907" s="41"/>
      <c r="B907" s="42"/>
      <c r="C907" s="43"/>
      <c r="D907" s="228" t="s">
        <v>153</v>
      </c>
      <c r="E907" s="43"/>
      <c r="F907" s="229" t="s">
        <v>1236</v>
      </c>
      <c r="G907" s="43"/>
      <c r="H907" s="43"/>
      <c r="I907" s="230"/>
      <c r="J907" s="43"/>
      <c r="K907" s="43"/>
      <c r="L907" s="47"/>
      <c r="M907" s="231"/>
      <c r="N907" s="232"/>
      <c r="O907" s="87"/>
      <c r="P907" s="87"/>
      <c r="Q907" s="87"/>
      <c r="R907" s="87"/>
      <c r="S907" s="87"/>
      <c r="T907" s="88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T907" s="20" t="s">
        <v>153</v>
      </c>
      <c r="AU907" s="20" t="s">
        <v>142</v>
      </c>
    </row>
    <row r="908" s="2" customFormat="1" ht="16.5" customHeight="1">
      <c r="A908" s="41"/>
      <c r="B908" s="42"/>
      <c r="C908" s="215" t="s">
        <v>1237</v>
      </c>
      <c r="D908" s="215" t="s">
        <v>146</v>
      </c>
      <c r="E908" s="216" t="s">
        <v>1238</v>
      </c>
      <c r="F908" s="217" t="s">
        <v>1239</v>
      </c>
      <c r="G908" s="218" t="s">
        <v>387</v>
      </c>
      <c r="H908" s="219">
        <v>2</v>
      </c>
      <c r="I908" s="220"/>
      <c r="J908" s="221">
        <f>ROUND(I908*H908,2)</f>
        <v>0</v>
      </c>
      <c r="K908" s="217" t="s">
        <v>150</v>
      </c>
      <c r="L908" s="47"/>
      <c r="M908" s="222" t="s">
        <v>19</v>
      </c>
      <c r="N908" s="223" t="s">
        <v>47</v>
      </c>
      <c r="O908" s="87"/>
      <c r="P908" s="224">
        <f>O908*H908</f>
        <v>0</v>
      </c>
      <c r="Q908" s="224">
        <v>0</v>
      </c>
      <c r="R908" s="224">
        <f>Q908*H908</f>
        <v>0</v>
      </c>
      <c r="S908" s="224">
        <v>0</v>
      </c>
      <c r="T908" s="225">
        <f>S908*H908</f>
        <v>0</v>
      </c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R908" s="226" t="s">
        <v>151</v>
      </c>
      <c r="AT908" s="226" t="s">
        <v>146</v>
      </c>
      <c r="AU908" s="226" t="s">
        <v>142</v>
      </c>
      <c r="AY908" s="20" t="s">
        <v>141</v>
      </c>
      <c r="BE908" s="227">
        <f>IF(N908="základní",J908,0)</f>
        <v>0</v>
      </c>
      <c r="BF908" s="227">
        <f>IF(N908="snížená",J908,0)</f>
        <v>0</v>
      </c>
      <c r="BG908" s="227">
        <f>IF(N908="zákl. přenesená",J908,0)</f>
        <v>0</v>
      </c>
      <c r="BH908" s="227">
        <f>IF(N908="sníž. přenesená",J908,0)</f>
        <v>0</v>
      </c>
      <c r="BI908" s="227">
        <f>IF(N908="nulová",J908,0)</f>
        <v>0</v>
      </c>
      <c r="BJ908" s="20" t="s">
        <v>94</v>
      </c>
      <c r="BK908" s="227">
        <f>ROUND(I908*H908,2)</f>
        <v>0</v>
      </c>
      <c r="BL908" s="20" t="s">
        <v>151</v>
      </c>
      <c r="BM908" s="226" t="s">
        <v>1240</v>
      </c>
    </row>
    <row r="909" s="2" customFormat="1">
      <c r="A909" s="41"/>
      <c r="B909" s="42"/>
      <c r="C909" s="43"/>
      <c r="D909" s="228" t="s">
        <v>153</v>
      </c>
      <c r="E909" s="43"/>
      <c r="F909" s="229" t="s">
        <v>1241</v>
      </c>
      <c r="G909" s="43"/>
      <c r="H909" s="43"/>
      <c r="I909" s="230"/>
      <c r="J909" s="43"/>
      <c r="K909" s="43"/>
      <c r="L909" s="47"/>
      <c r="M909" s="231"/>
      <c r="N909" s="232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153</v>
      </c>
      <c r="AU909" s="20" t="s">
        <v>142</v>
      </c>
    </row>
    <row r="910" s="2" customFormat="1" ht="16.5" customHeight="1">
      <c r="A910" s="41"/>
      <c r="B910" s="42"/>
      <c r="C910" s="281" t="s">
        <v>1242</v>
      </c>
      <c r="D910" s="281" t="s">
        <v>775</v>
      </c>
      <c r="E910" s="282" t="s">
        <v>1243</v>
      </c>
      <c r="F910" s="283" t="s">
        <v>1244</v>
      </c>
      <c r="G910" s="284" t="s">
        <v>387</v>
      </c>
      <c r="H910" s="285">
        <v>2</v>
      </c>
      <c r="I910" s="286"/>
      <c r="J910" s="287">
        <f>ROUND(I910*H910,2)</f>
        <v>0</v>
      </c>
      <c r="K910" s="283" t="s">
        <v>150</v>
      </c>
      <c r="L910" s="288"/>
      <c r="M910" s="289" t="s">
        <v>19</v>
      </c>
      <c r="N910" s="290" t="s">
        <v>47</v>
      </c>
      <c r="O910" s="87"/>
      <c r="P910" s="224">
        <f>O910*H910</f>
        <v>0</v>
      </c>
      <c r="Q910" s="224">
        <v>0.0012999999999999999</v>
      </c>
      <c r="R910" s="224">
        <f>Q910*H910</f>
        <v>0.0025999999999999999</v>
      </c>
      <c r="S910" s="224">
        <v>0</v>
      </c>
      <c r="T910" s="225">
        <f>S910*H910</f>
        <v>0</v>
      </c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R910" s="226" t="s">
        <v>256</v>
      </c>
      <c r="AT910" s="226" t="s">
        <v>775</v>
      </c>
      <c r="AU910" s="226" t="s">
        <v>142</v>
      </c>
      <c r="AY910" s="20" t="s">
        <v>141</v>
      </c>
      <c r="BE910" s="227">
        <f>IF(N910="základní",J910,0)</f>
        <v>0</v>
      </c>
      <c r="BF910" s="227">
        <f>IF(N910="snížená",J910,0)</f>
        <v>0</v>
      </c>
      <c r="BG910" s="227">
        <f>IF(N910="zákl. přenesená",J910,0)</f>
        <v>0</v>
      </c>
      <c r="BH910" s="227">
        <f>IF(N910="sníž. přenesená",J910,0)</f>
        <v>0</v>
      </c>
      <c r="BI910" s="227">
        <f>IF(N910="nulová",J910,0)</f>
        <v>0</v>
      </c>
      <c r="BJ910" s="20" t="s">
        <v>94</v>
      </c>
      <c r="BK910" s="227">
        <f>ROUND(I910*H910,2)</f>
        <v>0</v>
      </c>
      <c r="BL910" s="20" t="s">
        <v>151</v>
      </c>
      <c r="BM910" s="226" t="s">
        <v>1245</v>
      </c>
    </row>
    <row r="911" s="2" customFormat="1" ht="33" customHeight="1">
      <c r="A911" s="41"/>
      <c r="B911" s="42"/>
      <c r="C911" s="215" t="s">
        <v>1246</v>
      </c>
      <c r="D911" s="215" t="s">
        <v>146</v>
      </c>
      <c r="E911" s="216" t="s">
        <v>1247</v>
      </c>
      <c r="F911" s="217" t="s">
        <v>1248</v>
      </c>
      <c r="G911" s="218" t="s">
        <v>169</v>
      </c>
      <c r="H911" s="219">
        <v>6</v>
      </c>
      <c r="I911" s="220"/>
      <c r="J911" s="221">
        <f>ROUND(I911*H911,2)</f>
        <v>0</v>
      </c>
      <c r="K911" s="217" t="s">
        <v>150</v>
      </c>
      <c r="L911" s="47"/>
      <c r="M911" s="222" t="s">
        <v>19</v>
      </c>
      <c r="N911" s="223" t="s">
        <v>47</v>
      </c>
      <c r="O911" s="87"/>
      <c r="P911" s="224">
        <f>O911*H911</f>
        <v>0</v>
      </c>
      <c r="Q911" s="224">
        <v>0.03465</v>
      </c>
      <c r="R911" s="224">
        <f>Q911*H911</f>
        <v>0.2079</v>
      </c>
      <c r="S911" s="224">
        <v>0</v>
      </c>
      <c r="T911" s="225">
        <f>S911*H911</f>
        <v>0</v>
      </c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R911" s="226" t="s">
        <v>151</v>
      </c>
      <c r="AT911" s="226" t="s">
        <v>146</v>
      </c>
      <c r="AU911" s="226" t="s">
        <v>142</v>
      </c>
      <c r="AY911" s="20" t="s">
        <v>141</v>
      </c>
      <c r="BE911" s="227">
        <f>IF(N911="základní",J911,0)</f>
        <v>0</v>
      </c>
      <c r="BF911" s="227">
        <f>IF(N911="snížená",J911,0)</f>
        <v>0</v>
      </c>
      <c r="BG911" s="227">
        <f>IF(N911="zákl. přenesená",J911,0)</f>
        <v>0</v>
      </c>
      <c r="BH911" s="227">
        <f>IF(N911="sníž. přenesená",J911,0)</f>
        <v>0</v>
      </c>
      <c r="BI911" s="227">
        <f>IF(N911="nulová",J911,0)</f>
        <v>0</v>
      </c>
      <c r="BJ911" s="20" t="s">
        <v>94</v>
      </c>
      <c r="BK911" s="227">
        <f>ROUND(I911*H911,2)</f>
        <v>0</v>
      </c>
      <c r="BL911" s="20" t="s">
        <v>151</v>
      </c>
      <c r="BM911" s="226" t="s">
        <v>1249</v>
      </c>
    </row>
    <row r="912" s="2" customFormat="1">
      <c r="A912" s="41"/>
      <c r="B912" s="42"/>
      <c r="C912" s="43"/>
      <c r="D912" s="228" t="s">
        <v>153</v>
      </c>
      <c r="E912" s="43"/>
      <c r="F912" s="229" t="s">
        <v>1250</v>
      </c>
      <c r="G912" s="43"/>
      <c r="H912" s="43"/>
      <c r="I912" s="230"/>
      <c r="J912" s="43"/>
      <c r="K912" s="43"/>
      <c r="L912" s="47"/>
      <c r="M912" s="231"/>
      <c r="N912" s="232"/>
      <c r="O912" s="87"/>
      <c r="P912" s="87"/>
      <c r="Q912" s="87"/>
      <c r="R912" s="87"/>
      <c r="S912" s="87"/>
      <c r="T912" s="88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T912" s="20" t="s">
        <v>153</v>
      </c>
      <c r="AU912" s="20" t="s">
        <v>142</v>
      </c>
    </row>
    <row r="913" s="2" customFormat="1" ht="16.5" customHeight="1">
      <c r="A913" s="41"/>
      <c r="B913" s="42"/>
      <c r="C913" s="281" t="s">
        <v>1251</v>
      </c>
      <c r="D913" s="281" t="s">
        <v>775</v>
      </c>
      <c r="E913" s="282" t="s">
        <v>1252</v>
      </c>
      <c r="F913" s="283" t="s">
        <v>1253</v>
      </c>
      <c r="G913" s="284" t="s">
        <v>387</v>
      </c>
      <c r="H913" s="285">
        <v>3</v>
      </c>
      <c r="I913" s="286"/>
      <c r="J913" s="287">
        <f>ROUND(I913*H913,2)</f>
        <v>0</v>
      </c>
      <c r="K913" s="283" t="s">
        <v>150</v>
      </c>
      <c r="L913" s="288"/>
      <c r="M913" s="289" t="s">
        <v>19</v>
      </c>
      <c r="N913" s="290" t="s">
        <v>47</v>
      </c>
      <c r="O913" s="87"/>
      <c r="P913" s="224">
        <f>O913*H913</f>
        <v>0</v>
      </c>
      <c r="Q913" s="224">
        <v>0.12</v>
      </c>
      <c r="R913" s="224">
        <f>Q913*H913</f>
        <v>0.35999999999999999</v>
      </c>
      <c r="S913" s="224">
        <v>0</v>
      </c>
      <c r="T913" s="225">
        <f>S913*H913</f>
        <v>0</v>
      </c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R913" s="226" t="s">
        <v>256</v>
      </c>
      <c r="AT913" s="226" t="s">
        <v>775</v>
      </c>
      <c r="AU913" s="226" t="s">
        <v>142</v>
      </c>
      <c r="AY913" s="20" t="s">
        <v>141</v>
      </c>
      <c r="BE913" s="227">
        <f>IF(N913="základní",J913,0)</f>
        <v>0</v>
      </c>
      <c r="BF913" s="227">
        <f>IF(N913="snížená",J913,0)</f>
        <v>0</v>
      </c>
      <c r="BG913" s="227">
        <f>IF(N913="zákl. přenesená",J913,0)</f>
        <v>0</v>
      </c>
      <c r="BH913" s="227">
        <f>IF(N913="sníž. přenesená",J913,0)</f>
        <v>0</v>
      </c>
      <c r="BI913" s="227">
        <f>IF(N913="nulová",J913,0)</f>
        <v>0</v>
      </c>
      <c r="BJ913" s="20" t="s">
        <v>94</v>
      </c>
      <c r="BK913" s="227">
        <f>ROUND(I913*H913,2)</f>
        <v>0</v>
      </c>
      <c r="BL913" s="20" t="s">
        <v>151</v>
      </c>
      <c r="BM913" s="226" t="s">
        <v>1254</v>
      </c>
    </row>
    <row r="914" s="2" customFormat="1" ht="16.5" customHeight="1">
      <c r="A914" s="41"/>
      <c r="B914" s="42"/>
      <c r="C914" s="215" t="s">
        <v>1255</v>
      </c>
      <c r="D914" s="215" t="s">
        <v>146</v>
      </c>
      <c r="E914" s="216" t="s">
        <v>1256</v>
      </c>
      <c r="F914" s="217" t="s">
        <v>1257</v>
      </c>
      <c r="G914" s="218" t="s">
        <v>387</v>
      </c>
      <c r="H914" s="219">
        <v>4</v>
      </c>
      <c r="I914" s="220"/>
      <c r="J914" s="221">
        <f>ROUND(I914*H914,2)</f>
        <v>0</v>
      </c>
      <c r="K914" s="217" t="s">
        <v>19</v>
      </c>
      <c r="L914" s="47"/>
      <c r="M914" s="222" t="s">
        <v>19</v>
      </c>
      <c r="N914" s="223" t="s">
        <v>47</v>
      </c>
      <c r="O914" s="87"/>
      <c r="P914" s="224">
        <f>O914*H914</f>
        <v>0</v>
      </c>
      <c r="Q914" s="224">
        <v>0</v>
      </c>
      <c r="R914" s="224">
        <f>Q914*H914</f>
        <v>0</v>
      </c>
      <c r="S914" s="224">
        <v>0</v>
      </c>
      <c r="T914" s="225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26" t="s">
        <v>151</v>
      </c>
      <c r="AT914" s="226" t="s">
        <v>146</v>
      </c>
      <c r="AU914" s="226" t="s">
        <v>142</v>
      </c>
      <c r="AY914" s="20" t="s">
        <v>141</v>
      </c>
      <c r="BE914" s="227">
        <f>IF(N914="základní",J914,0)</f>
        <v>0</v>
      </c>
      <c r="BF914" s="227">
        <f>IF(N914="snížená",J914,0)</f>
        <v>0</v>
      </c>
      <c r="BG914" s="227">
        <f>IF(N914="zákl. přenesená",J914,0)</f>
        <v>0</v>
      </c>
      <c r="BH914" s="227">
        <f>IF(N914="sníž. přenesená",J914,0)</f>
        <v>0</v>
      </c>
      <c r="BI914" s="227">
        <f>IF(N914="nulová",J914,0)</f>
        <v>0</v>
      </c>
      <c r="BJ914" s="20" t="s">
        <v>94</v>
      </c>
      <c r="BK914" s="227">
        <f>ROUND(I914*H914,2)</f>
        <v>0</v>
      </c>
      <c r="BL914" s="20" t="s">
        <v>151</v>
      </c>
      <c r="BM914" s="226" t="s">
        <v>1258</v>
      </c>
    </row>
    <row r="915" s="2" customFormat="1" ht="16.5" customHeight="1">
      <c r="A915" s="41"/>
      <c r="B915" s="42"/>
      <c r="C915" s="215" t="s">
        <v>1259</v>
      </c>
      <c r="D915" s="215" t="s">
        <v>146</v>
      </c>
      <c r="E915" s="216" t="s">
        <v>1260</v>
      </c>
      <c r="F915" s="217" t="s">
        <v>1261</v>
      </c>
      <c r="G915" s="218" t="s">
        <v>387</v>
      </c>
      <c r="H915" s="219">
        <v>6</v>
      </c>
      <c r="I915" s="220"/>
      <c r="J915" s="221">
        <f>ROUND(I915*H915,2)</f>
        <v>0</v>
      </c>
      <c r="K915" s="217" t="s">
        <v>19</v>
      </c>
      <c r="L915" s="47"/>
      <c r="M915" s="222" t="s">
        <v>19</v>
      </c>
      <c r="N915" s="223" t="s">
        <v>47</v>
      </c>
      <c r="O915" s="87"/>
      <c r="P915" s="224">
        <f>O915*H915</f>
        <v>0</v>
      </c>
      <c r="Q915" s="224">
        <v>0</v>
      </c>
      <c r="R915" s="224">
        <f>Q915*H915</f>
        <v>0</v>
      </c>
      <c r="S915" s="224">
        <v>0</v>
      </c>
      <c r="T915" s="225">
        <f>S915*H915</f>
        <v>0</v>
      </c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R915" s="226" t="s">
        <v>151</v>
      </c>
      <c r="AT915" s="226" t="s">
        <v>146</v>
      </c>
      <c r="AU915" s="226" t="s">
        <v>142</v>
      </c>
      <c r="AY915" s="20" t="s">
        <v>141</v>
      </c>
      <c r="BE915" s="227">
        <f>IF(N915="základní",J915,0)</f>
        <v>0</v>
      </c>
      <c r="BF915" s="227">
        <f>IF(N915="snížená",J915,0)</f>
        <v>0</v>
      </c>
      <c r="BG915" s="227">
        <f>IF(N915="zákl. přenesená",J915,0)</f>
        <v>0</v>
      </c>
      <c r="BH915" s="227">
        <f>IF(N915="sníž. přenesená",J915,0)</f>
        <v>0</v>
      </c>
      <c r="BI915" s="227">
        <f>IF(N915="nulová",J915,0)</f>
        <v>0</v>
      </c>
      <c r="BJ915" s="20" t="s">
        <v>94</v>
      </c>
      <c r="BK915" s="227">
        <f>ROUND(I915*H915,2)</f>
        <v>0</v>
      </c>
      <c r="BL915" s="20" t="s">
        <v>151</v>
      </c>
      <c r="BM915" s="226" t="s">
        <v>1262</v>
      </c>
    </row>
    <row r="916" s="12" customFormat="1" ht="22.8" customHeight="1">
      <c r="A916" s="12"/>
      <c r="B916" s="199"/>
      <c r="C916" s="200"/>
      <c r="D916" s="201" t="s">
        <v>74</v>
      </c>
      <c r="E916" s="213" t="s">
        <v>618</v>
      </c>
      <c r="F916" s="213" t="s">
        <v>619</v>
      </c>
      <c r="G916" s="200"/>
      <c r="H916" s="200"/>
      <c r="I916" s="203"/>
      <c r="J916" s="214">
        <f>BK916</f>
        <v>0</v>
      </c>
      <c r="K916" s="200"/>
      <c r="L916" s="205"/>
      <c r="M916" s="206"/>
      <c r="N916" s="207"/>
      <c r="O916" s="207"/>
      <c r="P916" s="208">
        <f>SUM(P917:P918)</f>
        <v>0</v>
      </c>
      <c r="Q916" s="207"/>
      <c r="R916" s="208">
        <f>SUM(R917:R918)</f>
        <v>0</v>
      </c>
      <c r="S916" s="207"/>
      <c r="T916" s="209">
        <f>SUM(T917:T918)</f>
        <v>0</v>
      </c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R916" s="210" t="s">
        <v>83</v>
      </c>
      <c r="AT916" s="211" t="s">
        <v>74</v>
      </c>
      <c r="AU916" s="211" t="s">
        <v>83</v>
      </c>
      <c r="AY916" s="210" t="s">
        <v>141</v>
      </c>
      <c r="BK916" s="212">
        <f>SUM(BK917:BK918)</f>
        <v>0</v>
      </c>
    </row>
    <row r="917" s="2" customFormat="1" ht="37.8" customHeight="1">
      <c r="A917" s="41"/>
      <c r="B917" s="42"/>
      <c r="C917" s="215" t="s">
        <v>1263</v>
      </c>
      <c r="D917" s="215" t="s">
        <v>146</v>
      </c>
      <c r="E917" s="216" t="s">
        <v>621</v>
      </c>
      <c r="F917" s="217" t="s">
        <v>622</v>
      </c>
      <c r="G917" s="218" t="s">
        <v>160</v>
      </c>
      <c r="H917" s="219">
        <v>189.505</v>
      </c>
      <c r="I917" s="220"/>
      <c r="J917" s="221">
        <f>ROUND(I917*H917,2)</f>
        <v>0</v>
      </c>
      <c r="K917" s="217" t="s">
        <v>150</v>
      </c>
      <c r="L917" s="47"/>
      <c r="M917" s="222" t="s">
        <v>19</v>
      </c>
      <c r="N917" s="223" t="s">
        <v>47</v>
      </c>
      <c r="O917" s="87"/>
      <c r="P917" s="224">
        <f>O917*H917</f>
        <v>0</v>
      </c>
      <c r="Q917" s="224">
        <v>0</v>
      </c>
      <c r="R917" s="224">
        <f>Q917*H917</f>
        <v>0</v>
      </c>
      <c r="S917" s="224">
        <v>0</v>
      </c>
      <c r="T917" s="225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26" t="s">
        <v>151</v>
      </c>
      <c r="AT917" s="226" t="s">
        <v>146</v>
      </c>
      <c r="AU917" s="226" t="s">
        <v>94</v>
      </c>
      <c r="AY917" s="20" t="s">
        <v>141</v>
      </c>
      <c r="BE917" s="227">
        <f>IF(N917="základní",J917,0)</f>
        <v>0</v>
      </c>
      <c r="BF917" s="227">
        <f>IF(N917="snížená",J917,0)</f>
        <v>0</v>
      </c>
      <c r="BG917" s="227">
        <f>IF(N917="zákl. přenesená",J917,0)</f>
        <v>0</v>
      </c>
      <c r="BH917" s="227">
        <f>IF(N917="sníž. přenesená",J917,0)</f>
        <v>0</v>
      </c>
      <c r="BI917" s="227">
        <f>IF(N917="nulová",J917,0)</f>
        <v>0</v>
      </c>
      <c r="BJ917" s="20" t="s">
        <v>94</v>
      </c>
      <c r="BK917" s="227">
        <f>ROUND(I917*H917,2)</f>
        <v>0</v>
      </c>
      <c r="BL917" s="20" t="s">
        <v>151</v>
      </c>
      <c r="BM917" s="226" t="s">
        <v>1264</v>
      </c>
    </row>
    <row r="918" s="2" customFormat="1">
      <c r="A918" s="41"/>
      <c r="B918" s="42"/>
      <c r="C918" s="43"/>
      <c r="D918" s="228" t="s">
        <v>153</v>
      </c>
      <c r="E918" s="43"/>
      <c r="F918" s="229" t="s">
        <v>624</v>
      </c>
      <c r="G918" s="43"/>
      <c r="H918" s="43"/>
      <c r="I918" s="230"/>
      <c r="J918" s="43"/>
      <c r="K918" s="43"/>
      <c r="L918" s="47"/>
      <c r="M918" s="231"/>
      <c r="N918" s="232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153</v>
      </c>
      <c r="AU918" s="20" t="s">
        <v>94</v>
      </c>
    </row>
    <row r="919" s="12" customFormat="1" ht="25.92" customHeight="1">
      <c r="A919" s="12"/>
      <c r="B919" s="199"/>
      <c r="C919" s="200"/>
      <c r="D919" s="201" t="s">
        <v>74</v>
      </c>
      <c r="E919" s="202" t="s">
        <v>1265</v>
      </c>
      <c r="F919" s="202" t="s">
        <v>1266</v>
      </c>
      <c r="G919" s="200"/>
      <c r="H919" s="200"/>
      <c r="I919" s="203"/>
      <c r="J919" s="204">
        <f>BK919</f>
        <v>0</v>
      </c>
      <c r="K919" s="200"/>
      <c r="L919" s="205"/>
      <c r="M919" s="206"/>
      <c r="N919" s="207"/>
      <c r="O919" s="207"/>
      <c r="P919" s="208">
        <f>P920+P970+P1108+P1128+P1135+P1279+P1313+P1452+P1460+P1601+P1648+P1724+P1736</f>
        <v>0</v>
      </c>
      <c r="Q919" s="207"/>
      <c r="R919" s="208">
        <f>R920+R970+R1108+R1128+R1135+R1279+R1313+R1452+R1460+R1601+R1648+R1724+R1736</f>
        <v>21.148839569656499</v>
      </c>
      <c r="S919" s="207"/>
      <c r="T919" s="209">
        <f>T920+T970+T1108+T1128+T1135+T1279+T1313+T1452+T1460+T1601+T1648+T1724+T1736</f>
        <v>0.32974045000000007</v>
      </c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R919" s="210" t="s">
        <v>94</v>
      </c>
      <c r="AT919" s="211" t="s">
        <v>74</v>
      </c>
      <c r="AU919" s="211" t="s">
        <v>75</v>
      </c>
      <c r="AY919" s="210" t="s">
        <v>141</v>
      </c>
      <c r="BK919" s="212">
        <f>BK920+BK970+BK1108+BK1128+BK1135+BK1279+BK1313+BK1452+BK1460+BK1601+BK1648+BK1724+BK1736</f>
        <v>0</v>
      </c>
    </row>
    <row r="920" s="12" customFormat="1" ht="22.8" customHeight="1">
      <c r="A920" s="12"/>
      <c r="B920" s="199"/>
      <c r="C920" s="200"/>
      <c r="D920" s="201" t="s">
        <v>74</v>
      </c>
      <c r="E920" s="213" t="s">
        <v>1267</v>
      </c>
      <c r="F920" s="213" t="s">
        <v>1268</v>
      </c>
      <c r="G920" s="200"/>
      <c r="H920" s="200"/>
      <c r="I920" s="203"/>
      <c r="J920" s="214">
        <f>BK920</f>
        <v>0</v>
      </c>
      <c r="K920" s="200"/>
      <c r="L920" s="205"/>
      <c r="M920" s="206"/>
      <c r="N920" s="207"/>
      <c r="O920" s="207"/>
      <c r="P920" s="208">
        <f>P921</f>
        <v>0</v>
      </c>
      <c r="Q920" s="207"/>
      <c r="R920" s="208">
        <f>R921</f>
        <v>1.3308747000000001</v>
      </c>
      <c r="S920" s="207"/>
      <c r="T920" s="209">
        <f>T921</f>
        <v>0</v>
      </c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R920" s="210" t="s">
        <v>94</v>
      </c>
      <c r="AT920" s="211" t="s">
        <v>74</v>
      </c>
      <c r="AU920" s="211" t="s">
        <v>83</v>
      </c>
      <c r="AY920" s="210" t="s">
        <v>141</v>
      </c>
      <c r="BK920" s="212">
        <f>BK921</f>
        <v>0</v>
      </c>
    </row>
    <row r="921" s="12" customFormat="1" ht="20.88" customHeight="1">
      <c r="A921" s="12"/>
      <c r="B921" s="199"/>
      <c r="C921" s="200"/>
      <c r="D921" s="201" t="s">
        <v>74</v>
      </c>
      <c r="E921" s="213" t="s">
        <v>1269</v>
      </c>
      <c r="F921" s="213" t="s">
        <v>1270</v>
      </c>
      <c r="G921" s="200"/>
      <c r="H921" s="200"/>
      <c r="I921" s="203"/>
      <c r="J921" s="214">
        <f>BK921</f>
        <v>0</v>
      </c>
      <c r="K921" s="200"/>
      <c r="L921" s="205"/>
      <c r="M921" s="206"/>
      <c r="N921" s="207"/>
      <c r="O921" s="207"/>
      <c r="P921" s="208">
        <f>SUM(P922:P969)</f>
        <v>0</v>
      </c>
      <c r="Q921" s="207"/>
      <c r="R921" s="208">
        <f>SUM(R922:R969)</f>
        <v>1.3308747000000001</v>
      </c>
      <c r="S921" s="207"/>
      <c r="T921" s="209">
        <f>SUM(T922:T969)</f>
        <v>0</v>
      </c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R921" s="210" t="s">
        <v>94</v>
      </c>
      <c r="AT921" s="211" t="s">
        <v>74</v>
      </c>
      <c r="AU921" s="211" t="s">
        <v>94</v>
      </c>
      <c r="AY921" s="210" t="s">
        <v>141</v>
      </c>
      <c r="BK921" s="212">
        <f>SUM(BK922:BK969)</f>
        <v>0</v>
      </c>
    </row>
    <row r="922" s="2" customFormat="1" ht="21.75" customHeight="1">
      <c r="A922" s="41"/>
      <c r="B922" s="42"/>
      <c r="C922" s="215" t="s">
        <v>1271</v>
      </c>
      <c r="D922" s="215" t="s">
        <v>146</v>
      </c>
      <c r="E922" s="216" t="s">
        <v>1272</v>
      </c>
      <c r="F922" s="217" t="s">
        <v>1273</v>
      </c>
      <c r="G922" s="218" t="s">
        <v>259</v>
      </c>
      <c r="H922" s="219">
        <v>193.53</v>
      </c>
      <c r="I922" s="220"/>
      <c r="J922" s="221">
        <f>ROUND(I922*H922,2)</f>
        <v>0</v>
      </c>
      <c r="K922" s="217" t="s">
        <v>150</v>
      </c>
      <c r="L922" s="47"/>
      <c r="M922" s="222" t="s">
        <v>19</v>
      </c>
      <c r="N922" s="223" t="s">
        <v>47</v>
      </c>
      <c r="O922" s="87"/>
      <c r="P922" s="224">
        <f>O922*H922</f>
        <v>0</v>
      </c>
      <c r="Q922" s="224">
        <v>0</v>
      </c>
      <c r="R922" s="224">
        <f>Q922*H922</f>
        <v>0</v>
      </c>
      <c r="S922" s="224">
        <v>0</v>
      </c>
      <c r="T922" s="225">
        <f>S922*H922</f>
        <v>0</v>
      </c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R922" s="226" t="s">
        <v>260</v>
      </c>
      <c r="AT922" s="226" t="s">
        <v>146</v>
      </c>
      <c r="AU922" s="226" t="s">
        <v>142</v>
      </c>
      <c r="AY922" s="20" t="s">
        <v>141</v>
      </c>
      <c r="BE922" s="227">
        <f>IF(N922="základní",J922,0)</f>
        <v>0</v>
      </c>
      <c r="BF922" s="227">
        <f>IF(N922="snížená",J922,0)</f>
        <v>0</v>
      </c>
      <c r="BG922" s="227">
        <f>IF(N922="zákl. přenesená",J922,0)</f>
        <v>0</v>
      </c>
      <c r="BH922" s="227">
        <f>IF(N922="sníž. přenesená",J922,0)</f>
        <v>0</v>
      </c>
      <c r="BI922" s="227">
        <f>IF(N922="nulová",J922,0)</f>
        <v>0</v>
      </c>
      <c r="BJ922" s="20" t="s">
        <v>94</v>
      </c>
      <c r="BK922" s="227">
        <f>ROUND(I922*H922,2)</f>
        <v>0</v>
      </c>
      <c r="BL922" s="20" t="s">
        <v>260</v>
      </c>
      <c r="BM922" s="226" t="s">
        <v>1274</v>
      </c>
    </row>
    <row r="923" s="2" customFormat="1">
      <c r="A923" s="41"/>
      <c r="B923" s="42"/>
      <c r="C923" s="43"/>
      <c r="D923" s="228" t="s">
        <v>153</v>
      </c>
      <c r="E923" s="43"/>
      <c r="F923" s="229" t="s">
        <v>1275</v>
      </c>
      <c r="G923" s="43"/>
      <c r="H923" s="43"/>
      <c r="I923" s="230"/>
      <c r="J923" s="43"/>
      <c r="K923" s="43"/>
      <c r="L923" s="47"/>
      <c r="M923" s="231"/>
      <c r="N923" s="232"/>
      <c r="O923" s="87"/>
      <c r="P923" s="87"/>
      <c r="Q923" s="87"/>
      <c r="R923" s="87"/>
      <c r="S923" s="87"/>
      <c r="T923" s="88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T923" s="20" t="s">
        <v>153</v>
      </c>
      <c r="AU923" s="20" t="s">
        <v>142</v>
      </c>
    </row>
    <row r="924" s="15" customFormat="1">
      <c r="A924" s="15"/>
      <c r="B924" s="256"/>
      <c r="C924" s="257"/>
      <c r="D924" s="235" t="s">
        <v>155</v>
      </c>
      <c r="E924" s="258" t="s">
        <v>19</v>
      </c>
      <c r="F924" s="259" t="s">
        <v>733</v>
      </c>
      <c r="G924" s="257"/>
      <c r="H924" s="258" t="s">
        <v>19</v>
      </c>
      <c r="I924" s="260"/>
      <c r="J924" s="257"/>
      <c r="K924" s="257"/>
      <c r="L924" s="261"/>
      <c r="M924" s="262"/>
      <c r="N924" s="263"/>
      <c r="O924" s="263"/>
      <c r="P924" s="263"/>
      <c r="Q924" s="263"/>
      <c r="R924" s="263"/>
      <c r="S924" s="263"/>
      <c r="T924" s="264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65" t="s">
        <v>155</v>
      </c>
      <c r="AU924" s="265" t="s">
        <v>142</v>
      </c>
      <c r="AV924" s="15" t="s">
        <v>83</v>
      </c>
      <c r="AW924" s="15" t="s">
        <v>35</v>
      </c>
      <c r="AX924" s="15" t="s">
        <v>75</v>
      </c>
      <c r="AY924" s="265" t="s">
        <v>141</v>
      </c>
    </row>
    <row r="925" s="15" customFormat="1">
      <c r="A925" s="15"/>
      <c r="B925" s="256"/>
      <c r="C925" s="257"/>
      <c r="D925" s="235" t="s">
        <v>155</v>
      </c>
      <c r="E925" s="258" t="s">
        <v>19</v>
      </c>
      <c r="F925" s="259" t="s">
        <v>734</v>
      </c>
      <c r="G925" s="257"/>
      <c r="H925" s="258" t="s">
        <v>19</v>
      </c>
      <c r="I925" s="260"/>
      <c r="J925" s="257"/>
      <c r="K925" s="257"/>
      <c r="L925" s="261"/>
      <c r="M925" s="262"/>
      <c r="N925" s="263"/>
      <c r="O925" s="263"/>
      <c r="P925" s="263"/>
      <c r="Q925" s="263"/>
      <c r="R925" s="263"/>
      <c r="S925" s="263"/>
      <c r="T925" s="264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T925" s="265" t="s">
        <v>155</v>
      </c>
      <c r="AU925" s="265" t="s">
        <v>142</v>
      </c>
      <c r="AV925" s="15" t="s">
        <v>83</v>
      </c>
      <c r="AW925" s="15" t="s">
        <v>35</v>
      </c>
      <c r="AX925" s="15" t="s">
        <v>75</v>
      </c>
      <c r="AY925" s="265" t="s">
        <v>141</v>
      </c>
    </row>
    <row r="926" s="15" customFormat="1">
      <c r="A926" s="15"/>
      <c r="B926" s="256"/>
      <c r="C926" s="257"/>
      <c r="D926" s="235" t="s">
        <v>155</v>
      </c>
      <c r="E926" s="258" t="s">
        <v>19</v>
      </c>
      <c r="F926" s="259" t="s">
        <v>183</v>
      </c>
      <c r="G926" s="257"/>
      <c r="H926" s="258" t="s">
        <v>19</v>
      </c>
      <c r="I926" s="260"/>
      <c r="J926" s="257"/>
      <c r="K926" s="257"/>
      <c r="L926" s="261"/>
      <c r="M926" s="262"/>
      <c r="N926" s="263"/>
      <c r="O926" s="263"/>
      <c r="P926" s="263"/>
      <c r="Q926" s="263"/>
      <c r="R926" s="263"/>
      <c r="S926" s="263"/>
      <c r="T926" s="264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T926" s="265" t="s">
        <v>155</v>
      </c>
      <c r="AU926" s="265" t="s">
        <v>142</v>
      </c>
      <c r="AV926" s="15" t="s">
        <v>83</v>
      </c>
      <c r="AW926" s="15" t="s">
        <v>35</v>
      </c>
      <c r="AX926" s="15" t="s">
        <v>75</v>
      </c>
      <c r="AY926" s="265" t="s">
        <v>141</v>
      </c>
    </row>
    <row r="927" s="13" customFormat="1">
      <c r="A927" s="13"/>
      <c r="B927" s="233"/>
      <c r="C927" s="234"/>
      <c r="D927" s="235" t="s">
        <v>155</v>
      </c>
      <c r="E927" s="236" t="s">
        <v>19</v>
      </c>
      <c r="F927" s="237" t="s">
        <v>265</v>
      </c>
      <c r="G927" s="234"/>
      <c r="H927" s="238">
        <v>1.8799999999999999</v>
      </c>
      <c r="I927" s="239"/>
      <c r="J927" s="234"/>
      <c r="K927" s="234"/>
      <c r="L927" s="240"/>
      <c r="M927" s="241"/>
      <c r="N927" s="242"/>
      <c r="O927" s="242"/>
      <c r="P927" s="242"/>
      <c r="Q927" s="242"/>
      <c r="R927" s="242"/>
      <c r="S927" s="242"/>
      <c r="T927" s="24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4" t="s">
        <v>155</v>
      </c>
      <c r="AU927" s="244" t="s">
        <v>142</v>
      </c>
      <c r="AV927" s="13" t="s">
        <v>94</v>
      </c>
      <c r="AW927" s="13" t="s">
        <v>35</v>
      </c>
      <c r="AX927" s="13" t="s">
        <v>75</v>
      </c>
      <c r="AY927" s="244" t="s">
        <v>141</v>
      </c>
    </row>
    <row r="928" s="15" customFormat="1">
      <c r="A928" s="15"/>
      <c r="B928" s="256"/>
      <c r="C928" s="257"/>
      <c r="D928" s="235" t="s">
        <v>155</v>
      </c>
      <c r="E928" s="258" t="s">
        <v>19</v>
      </c>
      <c r="F928" s="259" t="s">
        <v>185</v>
      </c>
      <c r="G928" s="257"/>
      <c r="H928" s="258" t="s">
        <v>19</v>
      </c>
      <c r="I928" s="260"/>
      <c r="J928" s="257"/>
      <c r="K928" s="257"/>
      <c r="L928" s="261"/>
      <c r="M928" s="262"/>
      <c r="N928" s="263"/>
      <c r="O928" s="263"/>
      <c r="P928" s="263"/>
      <c r="Q928" s="263"/>
      <c r="R928" s="263"/>
      <c r="S928" s="263"/>
      <c r="T928" s="264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65" t="s">
        <v>155</v>
      </c>
      <c r="AU928" s="265" t="s">
        <v>142</v>
      </c>
      <c r="AV928" s="15" t="s">
        <v>83</v>
      </c>
      <c r="AW928" s="15" t="s">
        <v>35</v>
      </c>
      <c r="AX928" s="15" t="s">
        <v>75</v>
      </c>
      <c r="AY928" s="265" t="s">
        <v>141</v>
      </c>
    </row>
    <row r="929" s="13" customFormat="1">
      <c r="A929" s="13"/>
      <c r="B929" s="233"/>
      <c r="C929" s="234"/>
      <c r="D929" s="235" t="s">
        <v>155</v>
      </c>
      <c r="E929" s="236" t="s">
        <v>19</v>
      </c>
      <c r="F929" s="237" t="s">
        <v>265</v>
      </c>
      <c r="G929" s="234"/>
      <c r="H929" s="238">
        <v>1.8799999999999999</v>
      </c>
      <c r="I929" s="239"/>
      <c r="J929" s="234"/>
      <c r="K929" s="234"/>
      <c r="L929" s="240"/>
      <c r="M929" s="241"/>
      <c r="N929" s="242"/>
      <c r="O929" s="242"/>
      <c r="P929" s="242"/>
      <c r="Q929" s="242"/>
      <c r="R929" s="242"/>
      <c r="S929" s="242"/>
      <c r="T929" s="24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44" t="s">
        <v>155</v>
      </c>
      <c r="AU929" s="244" t="s">
        <v>142</v>
      </c>
      <c r="AV929" s="13" t="s">
        <v>94</v>
      </c>
      <c r="AW929" s="13" t="s">
        <v>35</v>
      </c>
      <c r="AX929" s="13" t="s">
        <v>75</v>
      </c>
      <c r="AY929" s="244" t="s">
        <v>141</v>
      </c>
    </row>
    <row r="930" s="15" customFormat="1">
      <c r="A930" s="15"/>
      <c r="B930" s="256"/>
      <c r="C930" s="257"/>
      <c r="D930" s="235" t="s">
        <v>155</v>
      </c>
      <c r="E930" s="258" t="s">
        <v>19</v>
      </c>
      <c r="F930" s="259" t="s">
        <v>192</v>
      </c>
      <c r="G930" s="257"/>
      <c r="H930" s="258" t="s">
        <v>19</v>
      </c>
      <c r="I930" s="260"/>
      <c r="J930" s="257"/>
      <c r="K930" s="257"/>
      <c r="L930" s="261"/>
      <c r="M930" s="262"/>
      <c r="N930" s="263"/>
      <c r="O930" s="263"/>
      <c r="P930" s="263"/>
      <c r="Q930" s="263"/>
      <c r="R930" s="263"/>
      <c r="S930" s="263"/>
      <c r="T930" s="264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65" t="s">
        <v>155</v>
      </c>
      <c r="AU930" s="265" t="s">
        <v>142</v>
      </c>
      <c r="AV930" s="15" t="s">
        <v>83</v>
      </c>
      <c r="AW930" s="15" t="s">
        <v>35</v>
      </c>
      <c r="AX930" s="15" t="s">
        <v>75</v>
      </c>
      <c r="AY930" s="265" t="s">
        <v>141</v>
      </c>
    </row>
    <row r="931" s="13" customFormat="1">
      <c r="A931" s="13"/>
      <c r="B931" s="233"/>
      <c r="C931" s="234"/>
      <c r="D931" s="235" t="s">
        <v>155</v>
      </c>
      <c r="E931" s="236" t="s">
        <v>19</v>
      </c>
      <c r="F931" s="237" t="s">
        <v>735</v>
      </c>
      <c r="G931" s="234"/>
      <c r="H931" s="238">
        <v>16.780000000000001</v>
      </c>
      <c r="I931" s="239"/>
      <c r="J931" s="234"/>
      <c r="K931" s="234"/>
      <c r="L931" s="240"/>
      <c r="M931" s="241"/>
      <c r="N931" s="242"/>
      <c r="O931" s="242"/>
      <c r="P931" s="242"/>
      <c r="Q931" s="242"/>
      <c r="R931" s="242"/>
      <c r="S931" s="242"/>
      <c r="T931" s="24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4" t="s">
        <v>155</v>
      </c>
      <c r="AU931" s="244" t="s">
        <v>142</v>
      </c>
      <c r="AV931" s="13" t="s">
        <v>94</v>
      </c>
      <c r="AW931" s="13" t="s">
        <v>35</v>
      </c>
      <c r="AX931" s="13" t="s">
        <v>75</v>
      </c>
      <c r="AY931" s="244" t="s">
        <v>141</v>
      </c>
    </row>
    <row r="932" s="16" customFormat="1">
      <c r="A932" s="16"/>
      <c r="B932" s="266"/>
      <c r="C932" s="267"/>
      <c r="D932" s="235" t="s">
        <v>155</v>
      </c>
      <c r="E932" s="268" t="s">
        <v>19</v>
      </c>
      <c r="F932" s="269" t="s">
        <v>190</v>
      </c>
      <c r="G932" s="267"/>
      <c r="H932" s="270">
        <v>20.539999999999999</v>
      </c>
      <c r="I932" s="271"/>
      <c r="J932" s="267"/>
      <c r="K932" s="267"/>
      <c r="L932" s="272"/>
      <c r="M932" s="273"/>
      <c r="N932" s="274"/>
      <c r="O932" s="274"/>
      <c r="P932" s="274"/>
      <c r="Q932" s="274"/>
      <c r="R932" s="274"/>
      <c r="S932" s="274"/>
      <c r="T932" s="275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T932" s="276" t="s">
        <v>155</v>
      </c>
      <c r="AU932" s="276" t="s">
        <v>142</v>
      </c>
      <c r="AV932" s="16" t="s">
        <v>142</v>
      </c>
      <c r="AW932" s="16" t="s">
        <v>35</v>
      </c>
      <c r="AX932" s="16" t="s">
        <v>75</v>
      </c>
      <c r="AY932" s="276" t="s">
        <v>141</v>
      </c>
    </row>
    <row r="933" s="15" customFormat="1">
      <c r="A933" s="15"/>
      <c r="B933" s="256"/>
      <c r="C933" s="257"/>
      <c r="D933" s="235" t="s">
        <v>155</v>
      </c>
      <c r="E933" s="258" t="s">
        <v>19</v>
      </c>
      <c r="F933" s="259" t="s">
        <v>194</v>
      </c>
      <c r="G933" s="257"/>
      <c r="H933" s="258" t="s">
        <v>19</v>
      </c>
      <c r="I933" s="260"/>
      <c r="J933" s="257"/>
      <c r="K933" s="257"/>
      <c r="L933" s="261"/>
      <c r="M933" s="262"/>
      <c r="N933" s="263"/>
      <c r="O933" s="263"/>
      <c r="P933" s="263"/>
      <c r="Q933" s="263"/>
      <c r="R933" s="263"/>
      <c r="S933" s="263"/>
      <c r="T933" s="264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65" t="s">
        <v>155</v>
      </c>
      <c r="AU933" s="265" t="s">
        <v>142</v>
      </c>
      <c r="AV933" s="15" t="s">
        <v>83</v>
      </c>
      <c r="AW933" s="15" t="s">
        <v>35</v>
      </c>
      <c r="AX933" s="15" t="s">
        <v>75</v>
      </c>
      <c r="AY933" s="265" t="s">
        <v>141</v>
      </c>
    </row>
    <row r="934" s="15" customFormat="1">
      <c r="A934" s="15"/>
      <c r="B934" s="256"/>
      <c r="C934" s="257"/>
      <c r="D934" s="235" t="s">
        <v>155</v>
      </c>
      <c r="E934" s="258" t="s">
        <v>19</v>
      </c>
      <c r="F934" s="259" t="s">
        <v>195</v>
      </c>
      <c r="G934" s="257"/>
      <c r="H934" s="258" t="s">
        <v>19</v>
      </c>
      <c r="I934" s="260"/>
      <c r="J934" s="257"/>
      <c r="K934" s="257"/>
      <c r="L934" s="261"/>
      <c r="M934" s="262"/>
      <c r="N934" s="263"/>
      <c r="O934" s="263"/>
      <c r="P934" s="263"/>
      <c r="Q934" s="263"/>
      <c r="R934" s="263"/>
      <c r="S934" s="263"/>
      <c r="T934" s="264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5" t="s">
        <v>155</v>
      </c>
      <c r="AU934" s="265" t="s">
        <v>142</v>
      </c>
      <c r="AV934" s="15" t="s">
        <v>83</v>
      </c>
      <c r="AW934" s="15" t="s">
        <v>35</v>
      </c>
      <c r="AX934" s="15" t="s">
        <v>75</v>
      </c>
      <c r="AY934" s="265" t="s">
        <v>141</v>
      </c>
    </row>
    <row r="935" s="13" customFormat="1">
      <c r="A935" s="13"/>
      <c r="B935" s="233"/>
      <c r="C935" s="234"/>
      <c r="D935" s="235" t="s">
        <v>155</v>
      </c>
      <c r="E935" s="236" t="s">
        <v>19</v>
      </c>
      <c r="F935" s="237" t="s">
        <v>736</v>
      </c>
      <c r="G935" s="234"/>
      <c r="H935" s="238">
        <v>49.68</v>
      </c>
      <c r="I935" s="239"/>
      <c r="J935" s="234"/>
      <c r="K935" s="234"/>
      <c r="L935" s="240"/>
      <c r="M935" s="241"/>
      <c r="N935" s="242"/>
      <c r="O935" s="242"/>
      <c r="P935" s="242"/>
      <c r="Q935" s="242"/>
      <c r="R935" s="242"/>
      <c r="S935" s="242"/>
      <c r="T935" s="24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4" t="s">
        <v>155</v>
      </c>
      <c r="AU935" s="244" t="s">
        <v>142</v>
      </c>
      <c r="AV935" s="13" t="s">
        <v>94</v>
      </c>
      <c r="AW935" s="13" t="s">
        <v>35</v>
      </c>
      <c r="AX935" s="13" t="s">
        <v>75</v>
      </c>
      <c r="AY935" s="244" t="s">
        <v>141</v>
      </c>
    </row>
    <row r="936" s="15" customFormat="1">
      <c r="A936" s="15"/>
      <c r="B936" s="256"/>
      <c r="C936" s="257"/>
      <c r="D936" s="235" t="s">
        <v>155</v>
      </c>
      <c r="E936" s="258" t="s">
        <v>19</v>
      </c>
      <c r="F936" s="259" t="s">
        <v>737</v>
      </c>
      <c r="G936" s="257"/>
      <c r="H936" s="258" t="s">
        <v>19</v>
      </c>
      <c r="I936" s="260"/>
      <c r="J936" s="257"/>
      <c r="K936" s="257"/>
      <c r="L936" s="261"/>
      <c r="M936" s="262"/>
      <c r="N936" s="263"/>
      <c r="O936" s="263"/>
      <c r="P936" s="263"/>
      <c r="Q936" s="263"/>
      <c r="R936" s="263"/>
      <c r="S936" s="263"/>
      <c r="T936" s="264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T936" s="265" t="s">
        <v>155</v>
      </c>
      <c r="AU936" s="265" t="s">
        <v>142</v>
      </c>
      <c r="AV936" s="15" t="s">
        <v>83</v>
      </c>
      <c r="AW936" s="15" t="s">
        <v>35</v>
      </c>
      <c r="AX936" s="15" t="s">
        <v>75</v>
      </c>
      <c r="AY936" s="265" t="s">
        <v>141</v>
      </c>
    </row>
    <row r="937" s="13" customFormat="1">
      <c r="A937" s="13"/>
      <c r="B937" s="233"/>
      <c r="C937" s="234"/>
      <c r="D937" s="235" t="s">
        <v>155</v>
      </c>
      <c r="E937" s="236" t="s">
        <v>19</v>
      </c>
      <c r="F937" s="237" t="s">
        <v>268</v>
      </c>
      <c r="G937" s="234"/>
      <c r="H937" s="238">
        <v>20.899999999999999</v>
      </c>
      <c r="I937" s="239"/>
      <c r="J937" s="234"/>
      <c r="K937" s="234"/>
      <c r="L937" s="240"/>
      <c r="M937" s="241"/>
      <c r="N937" s="242"/>
      <c r="O937" s="242"/>
      <c r="P937" s="242"/>
      <c r="Q937" s="242"/>
      <c r="R937" s="242"/>
      <c r="S937" s="242"/>
      <c r="T937" s="24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44" t="s">
        <v>155</v>
      </c>
      <c r="AU937" s="244" t="s">
        <v>142</v>
      </c>
      <c r="AV937" s="13" t="s">
        <v>94</v>
      </c>
      <c r="AW937" s="13" t="s">
        <v>35</v>
      </c>
      <c r="AX937" s="13" t="s">
        <v>75</v>
      </c>
      <c r="AY937" s="244" t="s">
        <v>141</v>
      </c>
    </row>
    <row r="938" s="15" customFormat="1">
      <c r="A938" s="15"/>
      <c r="B938" s="256"/>
      <c r="C938" s="257"/>
      <c r="D938" s="235" t="s">
        <v>155</v>
      </c>
      <c r="E938" s="258" t="s">
        <v>19</v>
      </c>
      <c r="F938" s="259" t="s">
        <v>199</v>
      </c>
      <c r="G938" s="257"/>
      <c r="H938" s="258" t="s">
        <v>19</v>
      </c>
      <c r="I938" s="260"/>
      <c r="J938" s="257"/>
      <c r="K938" s="257"/>
      <c r="L938" s="261"/>
      <c r="M938" s="262"/>
      <c r="N938" s="263"/>
      <c r="O938" s="263"/>
      <c r="P938" s="263"/>
      <c r="Q938" s="263"/>
      <c r="R938" s="263"/>
      <c r="S938" s="263"/>
      <c r="T938" s="264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T938" s="265" t="s">
        <v>155</v>
      </c>
      <c r="AU938" s="265" t="s">
        <v>142</v>
      </c>
      <c r="AV938" s="15" t="s">
        <v>83</v>
      </c>
      <c r="AW938" s="15" t="s">
        <v>35</v>
      </c>
      <c r="AX938" s="15" t="s">
        <v>75</v>
      </c>
      <c r="AY938" s="265" t="s">
        <v>141</v>
      </c>
    </row>
    <row r="939" s="13" customFormat="1">
      <c r="A939" s="13"/>
      <c r="B939" s="233"/>
      <c r="C939" s="234"/>
      <c r="D939" s="235" t="s">
        <v>155</v>
      </c>
      <c r="E939" s="236" t="s">
        <v>19</v>
      </c>
      <c r="F939" s="237" t="s">
        <v>269</v>
      </c>
      <c r="G939" s="234"/>
      <c r="H939" s="238">
        <v>8.5999999999999996</v>
      </c>
      <c r="I939" s="239"/>
      <c r="J939" s="234"/>
      <c r="K939" s="234"/>
      <c r="L939" s="240"/>
      <c r="M939" s="241"/>
      <c r="N939" s="242"/>
      <c r="O939" s="242"/>
      <c r="P939" s="242"/>
      <c r="Q939" s="242"/>
      <c r="R939" s="242"/>
      <c r="S939" s="242"/>
      <c r="T939" s="24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44" t="s">
        <v>155</v>
      </c>
      <c r="AU939" s="244" t="s">
        <v>142</v>
      </c>
      <c r="AV939" s="13" t="s">
        <v>94</v>
      </c>
      <c r="AW939" s="13" t="s">
        <v>35</v>
      </c>
      <c r="AX939" s="13" t="s">
        <v>75</v>
      </c>
      <c r="AY939" s="244" t="s">
        <v>141</v>
      </c>
    </row>
    <row r="940" s="16" customFormat="1">
      <c r="A940" s="16"/>
      <c r="B940" s="266"/>
      <c r="C940" s="267"/>
      <c r="D940" s="235" t="s">
        <v>155</v>
      </c>
      <c r="E940" s="268" t="s">
        <v>19</v>
      </c>
      <c r="F940" s="269" t="s">
        <v>190</v>
      </c>
      <c r="G940" s="267"/>
      <c r="H940" s="270">
        <v>79.180000000000007</v>
      </c>
      <c r="I940" s="271"/>
      <c r="J940" s="267"/>
      <c r="K940" s="267"/>
      <c r="L940" s="272"/>
      <c r="M940" s="273"/>
      <c r="N940" s="274"/>
      <c r="O940" s="274"/>
      <c r="P940" s="274"/>
      <c r="Q940" s="274"/>
      <c r="R940" s="274"/>
      <c r="S940" s="274"/>
      <c r="T940" s="275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T940" s="276" t="s">
        <v>155</v>
      </c>
      <c r="AU940" s="276" t="s">
        <v>142</v>
      </c>
      <c r="AV940" s="16" t="s">
        <v>142</v>
      </c>
      <c r="AW940" s="16" t="s">
        <v>35</v>
      </c>
      <c r="AX940" s="16" t="s">
        <v>75</v>
      </c>
      <c r="AY940" s="276" t="s">
        <v>141</v>
      </c>
    </row>
    <row r="941" s="15" customFormat="1">
      <c r="A941" s="15"/>
      <c r="B941" s="256"/>
      <c r="C941" s="257"/>
      <c r="D941" s="235" t="s">
        <v>155</v>
      </c>
      <c r="E941" s="258" t="s">
        <v>19</v>
      </c>
      <c r="F941" s="259" t="s">
        <v>201</v>
      </c>
      <c r="G941" s="257"/>
      <c r="H941" s="258" t="s">
        <v>19</v>
      </c>
      <c r="I941" s="260"/>
      <c r="J941" s="257"/>
      <c r="K941" s="257"/>
      <c r="L941" s="261"/>
      <c r="M941" s="262"/>
      <c r="N941" s="263"/>
      <c r="O941" s="263"/>
      <c r="P941" s="263"/>
      <c r="Q941" s="263"/>
      <c r="R941" s="263"/>
      <c r="S941" s="263"/>
      <c r="T941" s="264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T941" s="265" t="s">
        <v>155</v>
      </c>
      <c r="AU941" s="265" t="s">
        <v>142</v>
      </c>
      <c r="AV941" s="15" t="s">
        <v>83</v>
      </c>
      <c r="AW941" s="15" t="s">
        <v>35</v>
      </c>
      <c r="AX941" s="15" t="s">
        <v>75</v>
      </c>
      <c r="AY941" s="265" t="s">
        <v>141</v>
      </c>
    </row>
    <row r="942" s="15" customFormat="1">
      <c r="A942" s="15"/>
      <c r="B942" s="256"/>
      <c r="C942" s="257"/>
      <c r="D942" s="235" t="s">
        <v>155</v>
      </c>
      <c r="E942" s="258" t="s">
        <v>19</v>
      </c>
      <c r="F942" s="259" t="s">
        <v>738</v>
      </c>
      <c r="G942" s="257"/>
      <c r="H942" s="258" t="s">
        <v>19</v>
      </c>
      <c r="I942" s="260"/>
      <c r="J942" s="257"/>
      <c r="K942" s="257"/>
      <c r="L942" s="261"/>
      <c r="M942" s="262"/>
      <c r="N942" s="263"/>
      <c r="O942" s="263"/>
      <c r="P942" s="263"/>
      <c r="Q942" s="263"/>
      <c r="R942" s="263"/>
      <c r="S942" s="263"/>
      <c r="T942" s="264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5" t="s">
        <v>155</v>
      </c>
      <c r="AU942" s="265" t="s">
        <v>142</v>
      </c>
      <c r="AV942" s="15" t="s">
        <v>83</v>
      </c>
      <c r="AW942" s="15" t="s">
        <v>35</v>
      </c>
      <c r="AX942" s="15" t="s">
        <v>75</v>
      </c>
      <c r="AY942" s="265" t="s">
        <v>141</v>
      </c>
    </row>
    <row r="943" s="13" customFormat="1">
      <c r="A943" s="13"/>
      <c r="B943" s="233"/>
      <c r="C943" s="234"/>
      <c r="D943" s="235" t="s">
        <v>155</v>
      </c>
      <c r="E943" s="236" t="s">
        <v>19</v>
      </c>
      <c r="F943" s="237" t="s">
        <v>270</v>
      </c>
      <c r="G943" s="234"/>
      <c r="H943" s="238">
        <v>6.4900000000000002</v>
      </c>
      <c r="I943" s="239"/>
      <c r="J943" s="234"/>
      <c r="K943" s="234"/>
      <c r="L943" s="240"/>
      <c r="M943" s="241"/>
      <c r="N943" s="242"/>
      <c r="O943" s="242"/>
      <c r="P943" s="242"/>
      <c r="Q943" s="242"/>
      <c r="R943" s="242"/>
      <c r="S943" s="242"/>
      <c r="T943" s="24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4" t="s">
        <v>155</v>
      </c>
      <c r="AU943" s="244" t="s">
        <v>142</v>
      </c>
      <c r="AV943" s="13" t="s">
        <v>94</v>
      </c>
      <c r="AW943" s="13" t="s">
        <v>35</v>
      </c>
      <c r="AX943" s="13" t="s">
        <v>75</v>
      </c>
      <c r="AY943" s="244" t="s">
        <v>141</v>
      </c>
    </row>
    <row r="944" s="15" customFormat="1">
      <c r="A944" s="15"/>
      <c r="B944" s="256"/>
      <c r="C944" s="257"/>
      <c r="D944" s="235" t="s">
        <v>155</v>
      </c>
      <c r="E944" s="258" t="s">
        <v>19</v>
      </c>
      <c r="F944" s="259" t="s">
        <v>739</v>
      </c>
      <c r="G944" s="257"/>
      <c r="H944" s="258" t="s">
        <v>19</v>
      </c>
      <c r="I944" s="260"/>
      <c r="J944" s="257"/>
      <c r="K944" s="257"/>
      <c r="L944" s="261"/>
      <c r="M944" s="262"/>
      <c r="N944" s="263"/>
      <c r="O944" s="263"/>
      <c r="P944" s="263"/>
      <c r="Q944" s="263"/>
      <c r="R944" s="263"/>
      <c r="S944" s="263"/>
      <c r="T944" s="264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65" t="s">
        <v>155</v>
      </c>
      <c r="AU944" s="265" t="s">
        <v>142</v>
      </c>
      <c r="AV944" s="15" t="s">
        <v>83</v>
      </c>
      <c r="AW944" s="15" t="s">
        <v>35</v>
      </c>
      <c r="AX944" s="15" t="s">
        <v>75</v>
      </c>
      <c r="AY944" s="265" t="s">
        <v>141</v>
      </c>
    </row>
    <row r="945" s="13" customFormat="1">
      <c r="A945" s="13"/>
      <c r="B945" s="233"/>
      <c r="C945" s="234"/>
      <c r="D945" s="235" t="s">
        <v>155</v>
      </c>
      <c r="E945" s="236" t="s">
        <v>19</v>
      </c>
      <c r="F945" s="237" t="s">
        <v>304</v>
      </c>
      <c r="G945" s="234"/>
      <c r="H945" s="238">
        <v>8.0800000000000001</v>
      </c>
      <c r="I945" s="239"/>
      <c r="J945" s="234"/>
      <c r="K945" s="234"/>
      <c r="L945" s="240"/>
      <c r="M945" s="241"/>
      <c r="N945" s="242"/>
      <c r="O945" s="242"/>
      <c r="P945" s="242"/>
      <c r="Q945" s="242"/>
      <c r="R945" s="242"/>
      <c r="S945" s="242"/>
      <c r="T945" s="24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44" t="s">
        <v>155</v>
      </c>
      <c r="AU945" s="244" t="s">
        <v>142</v>
      </c>
      <c r="AV945" s="13" t="s">
        <v>94</v>
      </c>
      <c r="AW945" s="13" t="s">
        <v>35</v>
      </c>
      <c r="AX945" s="13" t="s">
        <v>75</v>
      </c>
      <c r="AY945" s="244" t="s">
        <v>141</v>
      </c>
    </row>
    <row r="946" s="15" customFormat="1">
      <c r="A946" s="15"/>
      <c r="B946" s="256"/>
      <c r="C946" s="257"/>
      <c r="D946" s="235" t="s">
        <v>155</v>
      </c>
      <c r="E946" s="258" t="s">
        <v>19</v>
      </c>
      <c r="F946" s="259" t="s">
        <v>740</v>
      </c>
      <c r="G946" s="257"/>
      <c r="H946" s="258" t="s">
        <v>19</v>
      </c>
      <c r="I946" s="260"/>
      <c r="J946" s="257"/>
      <c r="K946" s="257"/>
      <c r="L946" s="261"/>
      <c r="M946" s="262"/>
      <c r="N946" s="263"/>
      <c r="O946" s="263"/>
      <c r="P946" s="263"/>
      <c r="Q946" s="263"/>
      <c r="R946" s="263"/>
      <c r="S946" s="263"/>
      <c r="T946" s="264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T946" s="265" t="s">
        <v>155</v>
      </c>
      <c r="AU946" s="265" t="s">
        <v>142</v>
      </c>
      <c r="AV946" s="15" t="s">
        <v>83</v>
      </c>
      <c r="AW946" s="15" t="s">
        <v>35</v>
      </c>
      <c r="AX946" s="15" t="s">
        <v>75</v>
      </c>
      <c r="AY946" s="265" t="s">
        <v>141</v>
      </c>
    </row>
    <row r="947" s="13" customFormat="1">
      <c r="A947" s="13"/>
      <c r="B947" s="233"/>
      <c r="C947" s="234"/>
      <c r="D947" s="235" t="s">
        <v>155</v>
      </c>
      <c r="E947" s="236" t="s">
        <v>19</v>
      </c>
      <c r="F947" s="237" t="s">
        <v>272</v>
      </c>
      <c r="G947" s="234"/>
      <c r="H947" s="238">
        <v>4.9500000000000002</v>
      </c>
      <c r="I947" s="239"/>
      <c r="J947" s="234"/>
      <c r="K947" s="234"/>
      <c r="L947" s="240"/>
      <c r="M947" s="241"/>
      <c r="N947" s="242"/>
      <c r="O947" s="242"/>
      <c r="P947" s="242"/>
      <c r="Q947" s="242"/>
      <c r="R947" s="242"/>
      <c r="S947" s="242"/>
      <c r="T947" s="24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44" t="s">
        <v>155</v>
      </c>
      <c r="AU947" s="244" t="s">
        <v>142</v>
      </c>
      <c r="AV947" s="13" t="s">
        <v>94</v>
      </c>
      <c r="AW947" s="13" t="s">
        <v>35</v>
      </c>
      <c r="AX947" s="13" t="s">
        <v>75</v>
      </c>
      <c r="AY947" s="244" t="s">
        <v>141</v>
      </c>
    </row>
    <row r="948" s="15" customFormat="1">
      <c r="A948" s="15"/>
      <c r="B948" s="256"/>
      <c r="C948" s="257"/>
      <c r="D948" s="235" t="s">
        <v>155</v>
      </c>
      <c r="E948" s="258" t="s">
        <v>19</v>
      </c>
      <c r="F948" s="259" t="s">
        <v>741</v>
      </c>
      <c r="G948" s="257"/>
      <c r="H948" s="258" t="s">
        <v>19</v>
      </c>
      <c r="I948" s="260"/>
      <c r="J948" s="257"/>
      <c r="K948" s="257"/>
      <c r="L948" s="261"/>
      <c r="M948" s="262"/>
      <c r="N948" s="263"/>
      <c r="O948" s="263"/>
      <c r="P948" s="263"/>
      <c r="Q948" s="263"/>
      <c r="R948" s="263"/>
      <c r="S948" s="263"/>
      <c r="T948" s="264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T948" s="265" t="s">
        <v>155</v>
      </c>
      <c r="AU948" s="265" t="s">
        <v>142</v>
      </c>
      <c r="AV948" s="15" t="s">
        <v>83</v>
      </c>
      <c r="AW948" s="15" t="s">
        <v>35</v>
      </c>
      <c r="AX948" s="15" t="s">
        <v>75</v>
      </c>
      <c r="AY948" s="265" t="s">
        <v>141</v>
      </c>
    </row>
    <row r="949" s="13" customFormat="1">
      <c r="A949" s="13"/>
      <c r="B949" s="233"/>
      <c r="C949" s="234"/>
      <c r="D949" s="235" t="s">
        <v>155</v>
      </c>
      <c r="E949" s="236" t="s">
        <v>19</v>
      </c>
      <c r="F949" s="237" t="s">
        <v>273</v>
      </c>
      <c r="G949" s="234"/>
      <c r="H949" s="238">
        <v>3.9500000000000002</v>
      </c>
      <c r="I949" s="239"/>
      <c r="J949" s="234"/>
      <c r="K949" s="234"/>
      <c r="L949" s="240"/>
      <c r="M949" s="241"/>
      <c r="N949" s="242"/>
      <c r="O949" s="242"/>
      <c r="P949" s="242"/>
      <c r="Q949" s="242"/>
      <c r="R949" s="242"/>
      <c r="S949" s="242"/>
      <c r="T949" s="24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4" t="s">
        <v>155</v>
      </c>
      <c r="AU949" s="244" t="s">
        <v>142</v>
      </c>
      <c r="AV949" s="13" t="s">
        <v>94</v>
      </c>
      <c r="AW949" s="13" t="s">
        <v>35</v>
      </c>
      <c r="AX949" s="13" t="s">
        <v>75</v>
      </c>
      <c r="AY949" s="244" t="s">
        <v>141</v>
      </c>
    </row>
    <row r="950" s="15" customFormat="1">
      <c r="A950" s="15"/>
      <c r="B950" s="256"/>
      <c r="C950" s="257"/>
      <c r="D950" s="235" t="s">
        <v>155</v>
      </c>
      <c r="E950" s="258" t="s">
        <v>19</v>
      </c>
      <c r="F950" s="259" t="s">
        <v>742</v>
      </c>
      <c r="G950" s="257"/>
      <c r="H950" s="258" t="s">
        <v>19</v>
      </c>
      <c r="I950" s="260"/>
      <c r="J950" s="257"/>
      <c r="K950" s="257"/>
      <c r="L950" s="261"/>
      <c r="M950" s="262"/>
      <c r="N950" s="263"/>
      <c r="O950" s="263"/>
      <c r="P950" s="263"/>
      <c r="Q950" s="263"/>
      <c r="R950" s="263"/>
      <c r="S950" s="263"/>
      <c r="T950" s="264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65" t="s">
        <v>155</v>
      </c>
      <c r="AU950" s="265" t="s">
        <v>142</v>
      </c>
      <c r="AV950" s="15" t="s">
        <v>83</v>
      </c>
      <c r="AW950" s="15" t="s">
        <v>35</v>
      </c>
      <c r="AX950" s="15" t="s">
        <v>75</v>
      </c>
      <c r="AY950" s="265" t="s">
        <v>141</v>
      </c>
    </row>
    <row r="951" s="13" customFormat="1">
      <c r="A951" s="13"/>
      <c r="B951" s="233"/>
      <c r="C951" s="234"/>
      <c r="D951" s="235" t="s">
        <v>155</v>
      </c>
      <c r="E951" s="236" t="s">
        <v>19</v>
      </c>
      <c r="F951" s="237" t="s">
        <v>331</v>
      </c>
      <c r="G951" s="234"/>
      <c r="H951" s="238">
        <v>19.690000000000001</v>
      </c>
      <c r="I951" s="239"/>
      <c r="J951" s="234"/>
      <c r="K951" s="234"/>
      <c r="L951" s="240"/>
      <c r="M951" s="241"/>
      <c r="N951" s="242"/>
      <c r="O951" s="242"/>
      <c r="P951" s="242"/>
      <c r="Q951" s="242"/>
      <c r="R951" s="242"/>
      <c r="S951" s="242"/>
      <c r="T951" s="24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4" t="s">
        <v>155</v>
      </c>
      <c r="AU951" s="244" t="s">
        <v>142</v>
      </c>
      <c r="AV951" s="13" t="s">
        <v>94</v>
      </c>
      <c r="AW951" s="13" t="s">
        <v>35</v>
      </c>
      <c r="AX951" s="13" t="s">
        <v>75</v>
      </c>
      <c r="AY951" s="244" t="s">
        <v>141</v>
      </c>
    </row>
    <row r="952" s="15" customFormat="1">
      <c r="A952" s="15"/>
      <c r="B952" s="256"/>
      <c r="C952" s="257"/>
      <c r="D952" s="235" t="s">
        <v>155</v>
      </c>
      <c r="E952" s="258" t="s">
        <v>19</v>
      </c>
      <c r="F952" s="259" t="s">
        <v>743</v>
      </c>
      <c r="G952" s="257"/>
      <c r="H952" s="258" t="s">
        <v>19</v>
      </c>
      <c r="I952" s="260"/>
      <c r="J952" s="257"/>
      <c r="K952" s="257"/>
      <c r="L952" s="261"/>
      <c r="M952" s="262"/>
      <c r="N952" s="263"/>
      <c r="O952" s="263"/>
      <c r="P952" s="263"/>
      <c r="Q952" s="263"/>
      <c r="R952" s="263"/>
      <c r="S952" s="263"/>
      <c r="T952" s="264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65" t="s">
        <v>155</v>
      </c>
      <c r="AU952" s="265" t="s">
        <v>142</v>
      </c>
      <c r="AV952" s="15" t="s">
        <v>83</v>
      </c>
      <c r="AW952" s="15" t="s">
        <v>35</v>
      </c>
      <c r="AX952" s="15" t="s">
        <v>75</v>
      </c>
      <c r="AY952" s="265" t="s">
        <v>141</v>
      </c>
    </row>
    <row r="953" s="13" customFormat="1">
      <c r="A953" s="13"/>
      <c r="B953" s="233"/>
      <c r="C953" s="234"/>
      <c r="D953" s="235" t="s">
        <v>155</v>
      </c>
      <c r="E953" s="236" t="s">
        <v>19</v>
      </c>
      <c r="F953" s="237" t="s">
        <v>275</v>
      </c>
      <c r="G953" s="234"/>
      <c r="H953" s="238">
        <v>1.01</v>
      </c>
      <c r="I953" s="239"/>
      <c r="J953" s="234"/>
      <c r="K953" s="234"/>
      <c r="L953" s="240"/>
      <c r="M953" s="241"/>
      <c r="N953" s="242"/>
      <c r="O953" s="242"/>
      <c r="P953" s="242"/>
      <c r="Q953" s="242"/>
      <c r="R953" s="242"/>
      <c r="S953" s="242"/>
      <c r="T953" s="24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4" t="s">
        <v>155</v>
      </c>
      <c r="AU953" s="244" t="s">
        <v>142</v>
      </c>
      <c r="AV953" s="13" t="s">
        <v>94</v>
      </c>
      <c r="AW953" s="13" t="s">
        <v>35</v>
      </c>
      <c r="AX953" s="13" t="s">
        <v>75</v>
      </c>
      <c r="AY953" s="244" t="s">
        <v>141</v>
      </c>
    </row>
    <row r="954" s="15" customFormat="1">
      <c r="A954" s="15"/>
      <c r="B954" s="256"/>
      <c r="C954" s="257"/>
      <c r="D954" s="235" t="s">
        <v>155</v>
      </c>
      <c r="E954" s="258" t="s">
        <v>19</v>
      </c>
      <c r="F954" s="259" t="s">
        <v>744</v>
      </c>
      <c r="G954" s="257"/>
      <c r="H954" s="258" t="s">
        <v>19</v>
      </c>
      <c r="I954" s="260"/>
      <c r="J954" s="257"/>
      <c r="K954" s="257"/>
      <c r="L954" s="261"/>
      <c r="M954" s="262"/>
      <c r="N954" s="263"/>
      <c r="O954" s="263"/>
      <c r="P954" s="263"/>
      <c r="Q954" s="263"/>
      <c r="R954" s="263"/>
      <c r="S954" s="263"/>
      <c r="T954" s="264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T954" s="265" t="s">
        <v>155</v>
      </c>
      <c r="AU954" s="265" t="s">
        <v>142</v>
      </c>
      <c r="AV954" s="15" t="s">
        <v>83</v>
      </c>
      <c r="AW954" s="15" t="s">
        <v>35</v>
      </c>
      <c r="AX954" s="15" t="s">
        <v>75</v>
      </c>
      <c r="AY954" s="265" t="s">
        <v>141</v>
      </c>
    </row>
    <row r="955" s="13" customFormat="1">
      <c r="A955" s="13"/>
      <c r="B955" s="233"/>
      <c r="C955" s="234"/>
      <c r="D955" s="235" t="s">
        <v>155</v>
      </c>
      <c r="E955" s="236" t="s">
        <v>19</v>
      </c>
      <c r="F955" s="237" t="s">
        <v>275</v>
      </c>
      <c r="G955" s="234"/>
      <c r="H955" s="238">
        <v>1.01</v>
      </c>
      <c r="I955" s="239"/>
      <c r="J955" s="234"/>
      <c r="K955" s="234"/>
      <c r="L955" s="240"/>
      <c r="M955" s="241"/>
      <c r="N955" s="242"/>
      <c r="O955" s="242"/>
      <c r="P955" s="242"/>
      <c r="Q955" s="242"/>
      <c r="R955" s="242"/>
      <c r="S955" s="242"/>
      <c r="T955" s="24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4" t="s">
        <v>155</v>
      </c>
      <c r="AU955" s="244" t="s">
        <v>142</v>
      </c>
      <c r="AV955" s="13" t="s">
        <v>94</v>
      </c>
      <c r="AW955" s="13" t="s">
        <v>35</v>
      </c>
      <c r="AX955" s="13" t="s">
        <v>75</v>
      </c>
      <c r="AY955" s="244" t="s">
        <v>141</v>
      </c>
    </row>
    <row r="956" s="15" customFormat="1">
      <c r="A956" s="15"/>
      <c r="B956" s="256"/>
      <c r="C956" s="257"/>
      <c r="D956" s="235" t="s">
        <v>155</v>
      </c>
      <c r="E956" s="258" t="s">
        <v>19</v>
      </c>
      <c r="F956" s="259" t="s">
        <v>745</v>
      </c>
      <c r="G956" s="257"/>
      <c r="H956" s="258" t="s">
        <v>19</v>
      </c>
      <c r="I956" s="260"/>
      <c r="J956" s="257"/>
      <c r="K956" s="257"/>
      <c r="L956" s="261"/>
      <c r="M956" s="262"/>
      <c r="N956" s="263"/>
      <c r="O956" s="263"/>
      <c r="P956" s="263"/>
      <c r="Q956" s="263"/>
      <c r="R956" s="263"/>
      <c r="S956" s="263"/>
      <c r="T956" s="264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65" t="s">
        <v>155</v>
      </c>
      <c r="AU956" s="265" t="s">
        <v>142</v>
      </c>
      <c r="AV956" s="15" t="s">
        <v>83</v>
      </c>
      <c r="AW956" s="15" t="s">
        <v>35</v>
      </c>
      <c r="AX956" s="15" t="s">
        <v>75</v>
      </c>
      <c r="AY956" s="265" t="s">
        <v>141</v>
      </c>
    </row>
    <row r="957" s="13" customFormat="1">
      <c r="A957" s="13"/>
      <c r="B957" s="233"/>
      <c r="C957" s="234"/>
      <c r="D957" s="235" t="s">
        <v>155</v>
      </c>
      <c r="E957" s="236" t="s">
        <v>19</v>
      </c>
      <c r="F957" s="237" t="s">
        <v>276</v>
      </c>
      <c r="G957" s="234"/>
      <c r="H957" s="238">
        <v>28.879999999999999</v>
      </c>
      <c r="I957" s="239"/>
      <c r="J957" s="234"/>
      <c r="K957" s="234"/>
      <c r="L957" s="240"/>
      <c r="M957" s="241"/>
      <c r="N957" s="242"/>
      <c r="O957" s="242"/>
      <c r="P957" s="242"/>
      <c r="Q957" s="242"/>
      <c r="R957" s="242"/>
      <c r="S957" s="242"/>
      <c r="T957" s="24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4" t="s">
        <v>155</v>
      </c>
      <c r="AU957" s="244" t="s">
        <v>142</v>
      </c>
      <c r="AV957" s="13" t="s">
        <v>94</v>
      </c>
      <c r="AW957" s="13" t="s">
        <v>35</v>
      </c>
      <c r="AX957" s="13" t="s">
        <v>75</v>
      </c>
      <c r="AY957" s="244" t="s">
        <v>141</v>
      </c>
    </row>
    <row r="958" s="15" customFormat="1">
      <c r="A958" s="15"/>
      <c r="B958" s="256"/>
      <c r="C958" s="257"/>
      <c r="D958" s="235" t="s">
        <v>155</v>
      </c>
      <c r="E958" s="258" t="s">
        <v>19</v>
      </c>
      <c r="F958" s="259" t="s">
        <v>746</v>
      </c>
      <c r="G958" s="257"/>
      <c r="H958" s="258" t="s">
        <v>19</v>
      </c>
      <c r="I958" s="260"/>
      <c r="J958" s="257"/>
      <c r="K958" s="257"/>
      <c r="L958" s="261"/>
      <c r="M958" s="262"/>
      <c r="N958" s="263"/>
      <c r="O958" s="263"/>
      <c r="P958" s="263"/>
      <c r="Q958" s="263"/>
      <c r="R958" s="263"/>
      <c r="S958" s="263"/>
      <c r="T958" s="264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65" t="s">
        <v>155</v>
      </c>
      <c r="AU958" s="265" t="s">
        <v>142</v>
      </c>
      <c r="AV958" s="15" t="s">
        <v>83</v>
      </c>
      <c r="AW958" s="15" t="s">
        <v>35</v>
      </c>
      <c r="AX958" s="15" t="s">
        <v>75</v>
      </c>
      <c r="AY958" s="265" t="s">
        <v>141</v>
      </c>
    </row>
    <row r="959" s="13" customFormat="1">
      <c r="A959" s="13"/>
      <c r="B959" s="233"/>
      <c r="C959" s="234"/>
      <c r="D959" s="235" t="s">
        <v>155</v>
      </c>
      <c r="E959" s="236" t="s">
        <v>19</v>
      </c>
      <c r="F959" s="237" t="s">
        <v>277</v>
      </c>
      <c r="G959" s="234"/>
      <c r="H959" s="238">
        <v>19.75</v>
      </c>
      <c r="I959" s="239"/>
      <c r="J959" s="234"/>
      <c r="K959" s="234"/>
      <c r="L959" s="240"/>
      <c r="M959" s="241"/>
      <c r="N959" s="242"/>
      <c r="O959" s="242"/>
      <c r="P959" s="242"/>
      <c r="Q959" s="242"/>
      <c r="R959" s="242"/>
      <c r="S959" s="242"/>
      <c r="T959" s="24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4" t="s">
        <v>155</v>
      </c>
      <c r="AU959" s="244" t="s">
        <v>142</v>
      </c>
      <c r="AV959" s="13" t="s">
        <v>94</v>
      </c>
      <c r="AW959" s="13" t="s">
        <v>35</v>
      </c>
      <c r="AX959" s="13" t="s">
        <v>75</v>
      </c>
      <c r="AY959" s="244" t="s">
        <v>141</v>
      </c>
    </row>
    <row r="960" s="16" customFormat="1">
      <c r="A960" s="16"/>
      <c r="B960" s="266"/>
      <c r="C960" s="267"/>
      <c r="D960" s="235" t="s">
        <v>155</v>
      </c>
      <c r="E960" s="268" t="s">
        <v>19</v>
      </c>
      <c r="F960" s="269" t="s">
        <v>190</v>
      </c>
      <c r="G960" s="267"/>
      <c r="H960" s="270">
        <v>93.810000000000002</v>
      </c>
      <c r="I960" s="271"/>
      <c r="J960" s="267"/>
      <c r="K960" s="267"/>
      <c r="L960" s="272"/>
      <c r="M960" s="273"/>
      <c r="N960" s="274"/>
      <c r="O960" s="274"/>
      <c r="P960" s="274"/>
      <c r="Q960" s="274"/>
      <c r="R960" s="274"/>
      <c r="S960" s="274"/>
      <c r="T960" s="275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T960" s="276" t="s">
        <v>155</v>
      </c>
      <c r="AU960" s="276" t="s">
        <v>142</v>
      </c>
      <c r="AV960" s="16" t="s">
        <v>142</v>
      </c>
      <c r="AW960" s="16" t="s">
        <v>35</v>
      </c>
      <c r="AX960" s="16" t="s">
        <v>75</v>
      </c>
      <c r="AY960" s="276" t="s">
        <v>141</v>
      </c>
    </row>
    <row r="961" s="14" customFormat="1">
      <c r="A961" s="14"/>
      <c r="B961" s="245"/>
      <c r="C961" s="246"/>
      <c r="D961" s="235" t="s">
        <v>155</v>
      </c>
      <c r="E961" s="247" t="s">
        <v>19</v>
      </c>
      <c r="F961" s="248" t="s">
        <v>157</v>
      </c>
      <c r="G961" s="246"/>
      <c r="H961" s="249">
        <v>193.53</v>
      </c>
      <c r="I961" s="250"/>
      <c r="J961" s="246"/>
      <c r="K961" s="246"/>
      <c r="L961" s="251"/>
      <c r="M961" s="252"/>
      <c r="N961" s="253"/>
      <c r="O961" s="253"/>
      <c r="P961" s="253"/>
      <c r="Q961" s="253"/>
      <c r="R961" s="253"/>
      <c r="S961" s="253"/>
      <c r="T961" s="25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T961" s="255" t="s">
        <v>155</v>
      </c>
      <c r="AU961" s="255" t="s">
        <v>142</v>
      </c>
      <c r="AV961" s="14" t="s">
        <v>151</v>
      </c>
      <c r="AW961" s="14" t="s">
        <v>35</v>
      </c>
      <c r="AX961" s="14" t="s">
        <v>83</v>
      </c>
      <c r="AY961" s="255" t="s">
        <v>141</v>
      </c>
    </row>
    <row r="962" s="2" customFormat="1" ht="16.5" customHeight="1">
      <c r="A962" s="41"/>
      <c r="B962" s="42"/>
      <c r="C962" s="281" t="s">
        <v>1276</v>
      </c>
      <c r="D962" s="281" t="s">
        <v>775</v>
      </c>
      <c r="E962" s="282" t="s">
        <v>1277</v>
      </c>
      <c r="F962" s="283" t="s">
        <v>1278</v>
      </c>
      <c r="G962" s="284" t="s">
        <v>160</v>
      </c>
      <c r="H962" s="285">
        <v>0.058000000000000003</v>
      </c>
      <c r="I962" s="286"/>
      <c r="J962" s="287">
        <f>ROUND(I962*H962,2)</f>
        <v>0</v>
      </c>
      <c r="K962" s="283" t="s">
        <v>150</v>
      </c>
      <c r="L962" s="288"/>
      <c r="M962" s="289" t="s">
        <v>19</v>
      </c>
      <c r="N962" s="290" t="s">
        <v>47</v>
      </c>
      <c r="O962" s="87"/>
      <c r="P962" s="224">
        <f>O962*H962</f>
        <v>0</v>
      </c>
      <c r="Q962" s="224">
        <v>1</v>
      </c>
      <c r="R962" s="224">
        <f>Q962*H962</f>
        <v>0.058000000000000003</v>
      </c>
      <c r="S962" s="224">
        <v>0</v>
      </c>
      <c r="T962" s="225">
        <f>S962*H962</f>
        <v>0</v>
      </c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R962" s="226" t="s">
        <v>460</v>
      </c>
      <c r="AT962" s="226" t="s">
        <v>775</v>
      </c>
      <c r="AU962" s="226" t="s">
        <v>142</v>
      </c>
      <c r="AY962" s="20" t="s">
        <v>141</v>
      </c>
      <c r="BE962" s="227">
        <f>IF(N962="základní",J962,0)</f>
        <v>0</v>
      </c>
      <c r="BF962" s="227">
        <f>IF(N962="snížená",J962,0)</f>
        <v>0</v>
      </c>
      <c r="BG962" s="227">
        <f>IF(N962="zákl. přenesená",J962,0)</f>
        <v>0</v>
      </c>
      <c r="BH962" s="227">
        <f>IF(N962="sníž. přenesená",J962,0)</f>
        <v>0</v>
      </c>
      <c r="BI962" s="227">
        <f>IF(N962="nulová",J962,0)</f>
        <v>0</v>
      </c>
      <c r="BJ962" s="20" t="s">
        <v>94</v>
      </c>
      <c r="BK962" s="227">
        <f>ROUND(I962*H962,2)</f>
        <v>0</v>
      </c>
      <c r="BL962" s="20" t="s">
        <v>260</v>
      </c>
      <c r="BM962" s="226" t="s">
        <v>1279</v>
      </c>
    </row>
    <row r="963" s="13" customFormat="1">
      <c r="A963" s="13"/>
      <c r="B963" s="233"/>
      <c r="C963" s="234"/>
      <c r="D963" s="235" t="s">
        <v>155</v>
      </c>
      <c r="E963" s="234"/>
      <c r="F963" s="237" t="s">
        <v>1280</v>
      </c>
      <c r="G963" s="234"/>
      <c r="H963" s="238">
        <v>0.058000000000000003</v>
      </c>
      <c r="I963" s="239"/>
      <c r="J963" s="234"/>
      <c r="K963" s="234"/>
      <c r="L963" s="240"/>
      <c r="M963" s="241"/>
      <c r="N963" s="242"/>
      <c r="O963" s="242"/>
      <c r="P963" s="242"/>
      <c r="Q963" s="242"/>
      <c r="R963" s="242"/>
      <c r="S963" s="242"/>
      <c r="T963" s="24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44" t="s">
        <v>155</v>
      </c>
      <c r="AU963" s="244" t="s">
        <v>142</v>
      </c>
      <c r="AV963" s="13" t="s">
        <v>94</v>
      </c>
      <c r="AW963" s="13" t="s">
        <v>4</v>
      </c>
      <c r="AX963" s="13" t="s">
        <v>83</v>
      </c>
      <c r="AY963" s="244" t="s">
        <v>141</v>
      </c>
    </row>
    <row r="964" s="2" customFormat="1" ht="16.5" customHeight="1">
      <c r="A964" s="41"/>
      <c r="B964" s="42"/>
      <c r="C964" s="215" t="s">
        <v>1281</v>
      </c>
      <c r="D964" s="215" t="s">
        <v>146</v>
      </c>
      <c r="E964" s="216" t="s">
        <v>1282</v>
      </c>
      <c r="F964" s="217" t="s">
        <v>1283</v>
      </c>
      <c r="G964" s="218" t="s">
        <v>259</v>
      </c>
      <c r="H964" s="219">
        <v>193.53</v>
      </c>
      <c r="I964" s="220"/>
      <c r="J964" s="221">
        <f>ROUND(I964*H964,2)</f>
        <v>0</v>
      </c>
      <c r="K964" s="217" t="s">
        <v>150</v>
      </c>
      <c r="L964" s="47"/>
      <c r="M964" s="222" t="s">
        <v>19</v>
      </c>
      <c r="N964" s="223" t="s">
        <v>47</v>
      </c>
      <c r="O964" s="87"/>
      <c r="P964" s="224">
        <f>O964*H964</f>
        <v>0</v>
      </c>
      <c r="Q964" s="224">
        <v>0.00040000000000000002</v>
      </c>
      <c r="R964" s="224">
        <f>Q964*H964</f>
        <v>0.077412000000000009</v>
      </c>
      <c r="S964" s="224">
        <v>0</v>
      </c>
      <c r="T964" s="225">
        <f>S964*H964</f>
        <v>0</v>
      </c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  <c r="AR964" s="226" t="s">
        <v>260</v>
      </c>
      <c r="AT964" s="226" t="s">
        <v>146</v>
      </c>
      <c r="AU964" s="226" t="s">
        <v>142</v>
      </c>
      <c r="AY964" s="20" t="s">
        <v>141</v>
      </c>
      <c r="BE964" s="227">
        <f>IF(N964="základní",J964,0)</f>
        <v>0</v>
      </c>
      <c r="BF964" s="227">
        <f>IF(N964="snížená",J964,0)</f>
        <v>0</v>
      </c>
      <c r="BG964" s="227">
        <f>IF(N964="zákl. přenesená",J964,0)</f>
        <v>0</v>
      </c>
      <c r="BH964" s="227">
        <f>IF(N964="sníž. přenesená",J964,0)</f>
        <v>0</v>
      </c>
      <c r="BI964" s="227">
        <f>IF(N964="nulová",J964,0)</f>
        <v>0</v>
      </c>
      <c r="BJ964" s="20" t="s">
        <v>94</v>
      </c>
      <c r="BK964" s="227">
        <f>ROUND(I964*H964,2)</f>
        <v>0</v>
      </c>
      <c r="BL964" s="20" t="s">
        <v>260</v>
      </c>
      <c r="BM964" s="226" t="s">
        <v>1284</v>
      </c>
    </row>
    <row r="965" s="2" customFormat="1">
      <c r="A965" s="41"/>
      <c r="B965" s="42"/>
      <c r="C965" s="43"/>
      <c r="D965" s="228" t="s">
        <v>153</v>
      </c>
      <c r="E965" s="43"/>
      <c r="F965" s="229" t="s">
        <v>1285</v>
      </c>
      <c r="G965" s="43"/>
      <c r="H965" s="43"/>
      <c r="I965" s="230"/>
      <c r="J965" s="43"/>
      <c r="K965" s="43"/>
      <c r="L965" s="47"/>
      <c r="M965" s="231"/>
      <c r="N965" s="232"/>
      <c r="O965" s="87"/>
      <c r="P965" s="87"/>
      <c r="Q965" s="87"/>
      <c r="R965" s="87"/>
      <c r="S965" s="87"/>
      <c r="T965" s="88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T965" s="20" t="s">
        <v>153</v>
      </c>
      <c r="AU965" s="20" t="s">
        <v>142</v>
      </c>
    </row>
    <row r="966" s="2" customFormat="1" ht="24.15" customHeight="1">
      <c r="A966" s="41"/>
      <c r="B966" s="42"/>
      <c r="C966" s="281" t="s">
        <v>1286</v>
      </c>
      <c r="D966" s="281" t="s">
        <v>775</v>
      </c>
      <c r="E966" s="282" t="s">
        <v>1287</v>
      </c>
      <c r="F966" s="283" t="s">
        <v>1288</v>
      </c>
      <c r="G966" s="284" t="s">
        <v>259</v>
      </c>
      <c r="H966" s="285">
        <v>225.559</v>
      </c>
      <c r="I966" s="286"/>
      <c r="J966" s="287">
        <f>ROUND(I966*H966,2)</f>
        <v>0</v>
      </c>
      <c r="K966" s="283" t="s">
        <v>150</v>
      </c>
      <c r="L966" s="288"/>
      <c r="M966" s="289" t="s">
        <v>19</v>
      </c>
      <c r="N966" s="290" t="s">
        <v>47</v>
      </c>
      <c r="O966" s="87"/>
      <c r="P966" s="224">
        <f>O966*H966</f>
        <v>0</v>
      </c>
      <c r="Q966" s="224">
        <v>0.0053</v>
      </c>
      <c r="R966" s="224">
        <f>Q966*H966</f>
        <v>1.1954627</v>
      </c>
      <c r="S966" s="224">
        <v>0</v>
      </c>
      <c r="T966" s="225">
        <f>S966*H966</f>
        <v>0</v>
      </c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R966" s="226" t="s">
        <v>460</v>
      </c>
      <c r="AT966" s="226" t="s">
        <v>775</v>
      </c>
      <c r="AU966" s="226" t="s">
        <v>142</v>
      </c>
      <c r="AY966" s="20" t="s">
        <v>141</v>
      </c>
      <c r="BE966" s="227">
        <f>IF(N966="základní",J966,0)</f>
        <v>0</v>
      </c>
      <c r="BF966" s="227">
        <f>IF(N966="snížená",J966,0)</f>
        <v>0</v>
      </c>
      <c r="BG966" s="227">
        <f>IF(N966="zákl. přenesená",J966,0)</f>
        <v>0</v>
      </c>
      <c r="BH966" s="227">
        <f>IF(N966="sníž. přenesená",J966,0)</f>
        <v>0</v>
      </c>
      <c r="BI966" s="227">
        <f>IF(N966="nulová",J966,0)</f>
        <v>0</v>
      </c>
      <c r="BJ966" s="20" t="s">
        <v>94</v>
      </c>
      <c r="BK966" s="227">
        <f>ROUND(I966*H966,2)</f>
        <v>0</v>
      </c>
      <c r="BL966" s="20" t="s">
        <v>260</v>
      </c>
      <c r="BM966" s="226" t="s">
        <v>1289</v>
      </c>
    </row>
    <row r="967" s="13" customFormat="1">
      <c r="A967" s="13"/>
      <c r="B967" s="233"/>
      <c r="C967" s="234"/>
      <c r="D967" s="235" t="s">
        <v>155</v>
      </c>
      <c r="E967" s="234"/>
      <c r="F967" s="237" t="s">
        <v>1290</v>
      </c>
      <c r="G967" s="234"/>
      <c r="H967" s="238">
        <v>225.559</v>
      </c>
      <c r="I967" s="239"/>
      <c r="J967" s="234"/>
      <c r="K967" s="234"/>
      <c r="L967" s="240"/>
      <c r="M967" s="241"/>
      <c r="N967" s="242"/>
      <c r="O967" s="242"/>
      <c r="P967" s="242"/>
      <c r="Q967" s="242"/>
      <c r="R967" s="242"/>
      <c r="S967" s="242"/>
      <c r="T967" s="24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44" t="s">
        <v>155</v>
      </c>
      <c r="AU967" s="244" t="s">
        <v>142</v>
      </c>
      <c r="AV967" s="13" t="s">
        <v>94</v>
      </c>
      <c r="AW967" s="13" t="s">
        <v>4</v>
      </c>
      <c r="AX967" s="13" t="s">
        <v>83</v>
      </c>
      <c r="AY967" s="244" t="s">
        <v>141</v>
      </c>
    </row>
    <row r="968" s="2" customFormat="1" ht="24.15" customHeight="1">
      <c r="A968" s="41"/>
      <c r="B968" s="42"/>
      <c r="C968" s="215" t="s">
        <v>1291</v>
      </c>
      <c r="D968" s="215" t="s">
        <v>146</v>
      </c>
      <c r="E968" s="216" t="s">
        <v>1292</v>
      </c>
      <c r="F968" s="217" t="s">
        <v>1293</v>
      </c>
      <c r="G968" s="218" t="s">
        <v>160</v>
      </c>
      <c r="H968" s="219">
        <v>1.331</v>
      </c>
      <c r="I968" s="220"/>
      <c r="J968" s="221">
        <f>ROUND(I968*H968,2)</f>
        <v>0</v>
      </c>
      <c r="K968" s="217" t="s">
        <v>150</v>
      </c>
      <c r="L968" s="47"/>
      <c r="M968" s="222" t="s">
        <v>19</v>
      </c>
      <c r="N968" s="223" t="s">
        <v>47</v>
      </c>
      <c r="O968" s="87"/>
      <c r="P968" s="224">
        <f>O968*H968</f>
        <v>0</v>
      </c>
      <c r="Q968" s="224">
        <v>0</v>
      </c>
      <c r="R968" s="224">
        <f>Q968*H968</f>
        <v>0</v>
      </c>
      <c r="S968" s="224">
        <v>0</v>
      </c>
      <c r="T968" s="225">
        <f>S968*H968</f>
        <v>0</v>
      </c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  <c r="AR968" s="226" t="s">
        <v>260</v>
      </c>
      <c r="AT968" s="226" t="s">
        <v>146</v>
      </c>
      <c r="AU968" s="226" t="s">
        <v>142</v>
      </c>
      <c r="AY968" s="20" t="s">
        <v>141</v>
      </c>
      <c r="BE968" s="227">
        <f>IF(N968="základní",J968,0)</f>
        <v>0</v>
      </c>
      <c r="BF968" s="227">
        <f>IF(N968="snížená",J968,0)</f>
        <v>0</v>
      </c>
      <c r="BG968" s="227">
        <f>IF(N968="zákl. přenesená",J968,0)</f>
        <v>0</v>
      </c>
      <c r="BH968" s="227">
        <f>IF(N968="sníž. přenesená",J968,0)</f>
        <v>0</v>
      </c>
      <c r="BI968" s="227">
        <f>IF(N968="nulová",J968,0)</f>
        <v>0</v>
      </c>
      <c r="BJ968" s="20" t="s">
        <v>94</v>
      </c>
      <c r="BK968" s="227">
        <f>ROUND(I968*H968,2)</f>
        <v>0</v>
      </c>
      <c r="BL968" s="20" t="s">
        <v>260</v>
      </c>
      <c r="BM968" s="226" t="s">
        <v>1294</v>
      </c>
    </row>
    <row r="969" s="2" customFormat="1">
      <c r="A969" s="41"/>
      <c r="B969" s="42"/>
      <c r="C969" s="43"/>
      <c r="D969" s="228" t="s">
        <v>153</v>
      </c>
      <c r="E969" s="43"/>
      <c r="F969" s="229" t="s">
        <v>1295</v>
      </c>
      <c r="G969" s="43"/>
      <c r="H969" s="43"/>
      <c r="I969" s="230"/>
      <c r="J969" s="43"/>
      <c r="K969" s="43"/>
      <c r="L969" s="47"/>
      <c r="M969" s="231"/>
      <c r="N969" s="232"/>
      <c r="O969" s="87"/>
      <c r="P969" s="87"/>
      <c r="Q969" s="87"/>
      <c r="R969" s="87"/>
      <c r="S969" s="87"/>
      <c r="T969" s="88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T969" s="20" t="s">
        <v>153</v>
      </c>
      <c r="AU969" s="20" t="s">
        <v>142</v>
      </c>
    </row>
    <row r="970" s="12" customFormat="1" ht="22.8" customHeight="1">
      <c r="A970" s="12"/>
      <c r="B970" s="199"/>
      <c r="C970" s="200"/>
      <c r="D970" s="201" t="s">
        <v>74</v>
      </c>
      <c r="E970" s="213" t="s">
        <v>1296</v>
      </c>
      <c r="F970" s="213" t="s">
        <v>1297</v>
      </c>
      <c r="G970" s="200"/>
      <c r="H970" s="200"/>
      <c r="I970" s="203"/>
      <c r="J970" s="214">
        <f>BK970</f>
        <v>0</v>
      </c>
      <c r="K970" s="200"/>
      <c r="L970" s="205"/>
      <c r="M970" s="206"/>
      <c r="N970" s="207"/>
      <c r="O970" s="207"/>
      <c r="P970" s="208">
        <f>P971+P1074</f>
        <v>0</v>
      </c>
      <c r="Q970" s="207"/>
      <c r="R970" s="208">
        <f>R971+R1074</f>
        <v>2.3496484999999998</v>
      </c>
      <c r="S970" s="207"/>
      <c r="T970" s="209">
        <f>T971+T1074</f>
        <v>0</v>
      </c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R970" s="210" t="s">
        <v>94</v>
      </c>
      <c r="AT970" s="211" t="s">
        <v>74</v>
      </c>
      <c r="AU970" s="211" t="s">
        <v>83</v>
      </c>
      <c r="AY970" s="210" t="s">
        <v>141</v>
      </c>
      <c r="BK970" s="212">
        <f>BK971+BK1074</f>
        <v>0</v>
      </c>
    </row>
    <row r="971" s="12" customFormat="1" ht="20.88" customHeight="1">
      <c r="A971" s="12"/>
      <c r="B971" s="199"/>
      <c r="C971" s="200"/>
      <c r="D971" s="201" t="s">
        <v>74</v>
      </c>
      <c r="E971" s="213" t="s">
        <v>1298</v>
      </c>
      <c r="F971" s="213" t="s">
        <v>1299</v>
      </c>
      <c r="G971" s="200"/>
      <c r="H971" s="200"/>
      <c r="I971" s="203"/>
      <c r="J971" s="214">
        <f>BK971</f>
        <v>0</v>
      </c>
      <c r="K971" s="200"/>
      <c r="L971" s="205"/>
      <c r="M971" s="206"/>
      <c r="N971" s="207"/>
      <c r="O971" s="207"/>
      <c r="P971" s="208">
        <f>SUM(P972:P1073)</f>
        <v>0</v>
      </c>
      <c r="Q971" s="207"/>
      <c r="R971" s="208">
        <f>SUM(R972:R1073)</f>
        <v>1.098657</v>
      </c>
      <c r="S971" s="207"/>
      <c r="T971" s="209">
        <f>SUM(T972:T1073)</f>
        <v>0</v>
      </c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R971" s="210" t="s">
        <v>94</v>
      </c>
      <c r="AT971" s="211" t="s">
        <v>74</v>
      </c>
      <c r="AU971" s="211" t="s">
        <v>94</v>
      </c>
      <c r="AY971" s="210" t="s">
        <v>141</v>
      </c>
      <c r="BK971" s="212">
        <f>SUM(BK972:BK1073)</f>
        <v>0</v>
      </c>
    </row>
    <row r="972" s="2" customFormat="1" ht="24.15" customHeight="1">
      <c r="A972" s="41"/>
      <c r="B972" s="42"/>
      <c r="C972" s="215" t="s">
        <v>1300</v>
      </c>
      <c r="D972" s="215" t="s">
        <v>146</v>
      </c>
      <c r="E972" s="216" t="s">
        <v>1301</v>
      </c>
      <c r="F972" s="217" t="s">
        <v>1302</v>
      </c>
      <c r="G972" s="218" t="s">
        <v>259</v>
      </c>
      <c r="H972" s="219">
        <v>192.74000000000001</v>
      </c>
      <c r="I972" s="220"/>
      <c r="J972" s="221">
        <f>ROUND(I972*H972,2)</f>
        <v>0</v>
      </c>
      <c r="K972" s="217" t="s">
        <v>150</v>
      </c>
      <c r="L972" s="47"/>
      <c r="M972" s="222" t="s">
        <v>19</v>
      </c>
      <c r="N972" s="223" t="s">
        <v>47</v>
      </c>
      <c r="O972" s="87"/>
      <c r="P972" s="224">
        <f>O972*H972</f>
        <v>0</v>
      </c>
      <c r="Q972" s="224">
        <v>0</v>
      </c>
      <c r="R972" s="224">
        <f>Q972*H972</f>
        <v>0</v>
      </c>
      <c r="S972" s="224">
        <v>0</v>
      </c>
      <c r="T972" s="225">
        <f>S972*H972</f>
        <v>0</v>
      </c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R972" s="226" t="s">
        <v>260</v>
      </c>
      <c r="AT972" s="226" t="s">
        <v>146</v>
      </c>
      <c r="AU972" s="226" t="s">
        <v>142</v>
      </c>
      <c r="AY972" s="20" t="s">
        <v>141</v>
      </c>
      <c r="BE972" s="227">
        <f>IF(N972="základní",J972,0)</f>
        <v>0</v>
      </c>
      <c r="BF972" s="227">
        <f>IF(N972="snížená",J972,0)</f>
        <v>0</v>
      </c>
      <c r="BG972" s="227">
        <f>IF(N972="zákl. přenesená",J972,0)</f>
        <v>0</v>
      </c>
      <c r="BH972" s="227">
        <f>IF(N972="sníž. přenesená",J972,0)</f>
        <v>0</v>
      </c>
      <c r="BI972" s="227">
        <f>IF(N972="nulová",J972,0)</f>
        <v>0</v>
      </c>
      <c r="BJ972" s="20" t="s">
        <v>94</v>
      </c>
      <c r="BK972" s="227">
        <f>ROUND(I972*H972,2)</f>
        <v>0</v>
      </c>
      <c r="BL972" s="20" t="s">
        <v>260</v>
      </c>
      <c r="BM972" s="226" t="s">
        <v>1303</v>
      </c>
    </row>
    <row r="973" s="2" customFormat="1">
      <c r="A973" s="41"/>
      <c r="B973" s="42"/>
      <c r="C973" s="43"/>
      <c r="D973" s="228" t="s">
        <v>153</v>
      </c>
      <c r="E973" s="43"/>
      <c r="F973" s="229" t="s">
        <v>1304</v>
      </c>
      <c r="G973" s="43"/>
      <c r="H973" s="43"/>
      <c r="I973" s="230"/>
      <c r="J973" s="43"/>
      <c r="K973" s="43"/>
      <c r="L973" s="47"/>
      <c r="M973" s="231"/>
      <c r="N973" s="232"/>
      <c r="O973" s="87"/>
      <c r="P973" s="87"/>
      <c r="Q973" s="87"/>
      <c r="R973" s="87"/>
      <c r="S973" s="87"/>
      <c r="T973" s="88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T973" s="20" t="s">
        <v>153</v>
      </c>
      <c r="AU973" s="20" t="s">
        <v>142</v>
      </c>
    </row>
    <row r="974" s="15" customFormat="1">
      <c r="A974" s="15"/>
      <c r="B974" s="256"/>
      <c r="C974" s="257"/>
      <c r="D974" s="235" t="s">
        <v>155</v>
      </c>
      <c r="E974" s="258" t="s">
        <v>19</v>
      </c>
      <c r="F974" s="259" t="s">
        <v>789</v>
      </c>
      <c r="G974" s="257"/>
      <c r="H974" s="258" t="s">
        <v>19</v>
      </c>
      <c r="I974" s="260"/>
      <c r="J974" s="257"/>
      <c r="K974" s="257"/>
      <c r="L974" s="261"/>
      <c r="M974" s="262"/>
      <c r="N974" s="263"/>
      <c r="O974" s="263"/>
      <c r="P974" s="263"/>
      <c r="Q974" s="263"/>
      <c r="R974" s="263"/>
      <c r="S974" s="263"/>
      <c r="T974" s="264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T974" s="265" t="s">
        <v>155</v>
      </c>
      <c r="AU974" s="265" t="s">
        <v>142</v>
      </c>
      <c r="AV974" s="15" t="s">
        <v>83</v>
      </c>
      <c r="AW974" s="15" t="s">
        <v>35</v>
      </c>
      <c r="AX974" s="15" t="s">
        <v>75</v>
      </c>
      <c r="AY974" s="265" t="s">
        <v>141</v>
      </c>
    </row>
    <row r="975" s="15" customFormat="1">
      <c r="A975" s="15"/>
      <c r="B975" s="256"/>
      <c r="C975" s="257"/>
      <c r="D975" s="235" t="s">
        <v>155</v>
      </c>
      <c r="E975" s="258" t="s">
        <v>19</v>
      </c>
      <c r="F975" s="259" t="s">
        <v>1305</v>
      </c>
      <c r="G975" s="257"/>
      <c r="H975" s="258" t="s">
        <v>19</v>
      </c>
      <c r="I975" s="260"/>
      <c r="J975" s="257"/>
      <c r="K975" s="257"/>
      <c r="L975" s="261"/>
      <c r="M975" s="262"/>
      <c r="N975" s="263"/>
      <c r="O975" s="263"/>
      <c r="P975" s="263"/>
      <c r="Q975" s="263"/>
      <c r="R975" s="263"/>
      <c r="S975" s="263"/>
      <c r="T975" s="264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T975" s="265" t="s">
        <v>155</v>
      </c>
      <c r="AU975" s="265" t="s">
        <v>142</v>
      </c>
      <c r="AV975" s="15" t="s">
        <v>83</v>
      </c>
      <c r="AW975" s="15" t="s">
        <v>35</v>
      </c>
      <c r="AX975" s="15" t="s">
        <v>75</v>
      </c>
      <c r="AY975" s="265" t="s">
        <v>141</v>
      </c>
    </row>
    <row r="976" s="15" customFormat="1">
      <c r="A976" s="15"/>
      <c r="B976" s="256"/>
      <c r="C976" s="257"/>
      <c r="D976" s="235" t="s">
        <v>155</v>
      </c>
      <c r="E976" s="258" t="s">
        <v>19</v>
      </c>
      <c r="F976" s="259" t="s">
        <v>1306</v>
      </c>
      <c r="G976" s="257"/>
      <c r="H976" s="258" t="s">
        <v>19</v>
      </c>
      <c r="I976" s="260"/>
      <c r="J976" s="257"/>
      <c r="K976" s="257"/>
      <c r="L976" s="261"/>
      <c r="M976" s="262"/>
      <c r="N976" s="263"/>
      <c r="O976" s="263"/>
      <c r="P976" s="263"/>
      <c r="Q976" s="263"/>
      <c r="R976" s="263"/>
      <c r="S976" s="263"/>
      <c r="T976" s="264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T976" s="265" t="s">
        <v>155</v>
      </c>
      <c r="AU976" s="265" t="s">
        <v>142</v>
      </c>
      <c r="AV976" s="15" t="s">
        <v>83</v>
      </c>
      <c r="AW976" s="15" t="s">
        <v>35</v>
      </c>
      <c r="AX976" s="15" t="s">
        <v>75</v>
      </c>
      <c r="AY976" s="265" t="s">
        <v>141</v>
      </c>
    </row>
    <row r="977" s="13" customFormat="1">
      <c r="A977" s="13"/>
      <c r="B977" s="233"/>
      <c r="C977" s="234"/>
      <c r="D977" s="235" t="s">
        <v>155</v>
      </c>
      <c r="E977" s="236" t="s">
        <v>19</v>
      </c>
      <c r="F977" s="237" t="s">
        <v>265</v>
      </c>
      <c r="G977" s="234"/>
      <c r="H977" s="238">
        <v>1.8799999999999999</v>
      </c>
      <c r="I977" s="239"/>
      <c r="J977" s="234"/>
      <c r="K977" s="234"/>
      <c r="L977" s="240"/>
      <c r="M977" s="241"/>
      <c r="N977" s="242"/>
      <c r="O977" s="242"/>
      <c r="P977" s="242"/>
      <c r="Q977" s="242"/>
      <c r="R977" s="242"/>
      <c r="S977" s="242"/>
      <c r="T977" s="24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4" t="s">
        <v>155</v>
      </c>
      <c r="AU977" s="244" t="s">
        <v>142</v>
      </c>
      <c r="AV977" s="13" t="s">
        <v>94</v>
      </c>
      <c r="AW977" s="13" t="s">
        <v>35</v>
      </c>
      <c r="AX977" s="13" t="s">
        <v>75</v>
      </c>
      <c r="AY977" s="244" t="s">
        <v>141</v>
      </c>
    </row>
    <row r="978" s="15" customFormat="1">
      <c r="A978" s="15"/>
      <c r="B978" s="256"/>
      <c r="C978" s="257"/>
      <c r="D978" s="235" t="s">
        <v>155</v>
      </c>
      <c r="E978" s="258" t="s">
        <v>19</v>
      </c>
      <c r="F978" s="259" t="s">
        <v>185</v>
      </c>
      <c r="G978" s="257"/>
      <c r="H978" s="258" t="s">
        <v>19</v>
      </c>
      <c r="I978" s="260"/>
      <c r="J978" s="257"/>
      <c r="K978" s="257"/>
      <c r="L978" s="261"/>
      <c r="M978" s="262"/>
      <c r="N978" s="263"/>
      <c r="O978" s="263"/>
      <c r="P978" s="263"/>
      <c r="Q978" s="263"/>
      <c r="R978" s="263"/>
      <c r="S978" s="263"/>
      <c r="T978" s="264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65" t="s">
        <v>155</v>
      </c>
      <c r="AU978" s="265" t="s">
        <v>142</v>
      </c>
      <c r="AV978" s="15" t="s">
        <v>83</v>
      </c>
      <c r="AW978" s="15" t="s">
        <v>35</v>
      </c>
      <c r="AX978" s="15" t="s">
        <v>75</v>
      </c>
      <c r="AY978" s="265" t="s">
        <v>141</v>
      </c>
    </row>
    <row r="979" s="13" customFormat="1">
      <c r="A979" s="13"/>
      <c r="B979" s="233"/>
      <c r="C979" s="234"/>
      <c r="D979" s="235" t="s">
        <v>155</v>
      </c>
      <c r="E979" s="236" t="s">
        <v>19</v>
      </c>
      <c r="F979" s="237" t="s">
        <v>265</v>
      </c>
      <c r="G979" s="234"/>
      <c r="H979" s="238">
        <v>1.8799999999999999</v>
      </c>
      <c r="I979" s="239"/>
      <c r="J979" s="234"/>
      <c r="K979" s="234"/>
      <c r="L979" s="240"/>
      <c r="M979" s="241"/>
      <c r="N979" s="242"/>
      <c r="O979" s="242"/>
      <c r="P979" s="242"/>
      <c r="Q979" s="242"/>
      <c r="R979" s="242"/>
      <c r="S979" s="242"/>
      <c r="T979" s="24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44" t="s">
        <v>155</v>
      </c>
      <c r="AU979" s="244" t="s">
        <v>142</v>
      </c>
      <c r="AV979" s="13" t="s">
        <v>94</v>
      </c>
      <c r="AW979" s="13" t="s">
        <v>35</v>
      </c>
      <c r="AX979" s="13" t="s">
        <v>75</v>
      </c>
      <c r="AY979" s="244" t="s">
        <v>141</v>
      </c>
    </row>
    <row r="980" s="15" customFormat="1">
      <c r="A980" s="15"/>
      <c r="B980" s="256"/>
      <c r="C980" s="257"/>
      <c r="D980" s="235" t="s">
        <v>155</v>
      </c>
      <c r="E980" s="258" t="s">
        <v>19</v>
      </c>
      <c r="F980" s="259" t="s">
        <v>192</v>
      </c>
      <c r="G980" s="257"/>
      <c r="H980" s="258" t="s">
        <v>19</v>
      </c>
      <c r="I980" s="260"/>
      <c r="J980" s="257"/>
      <c r="K980" s="257"/>
      <c r="L980" s="261"/>
      <c r="M980" s="262"/>
      <c r="N980" s="263"/>
      <c r="O980" s="263"/>
      <c r="P980" s="263"/>
      <c r="Q980" s="263"/>
      <c r="R980" s="263"/>
      <c r="S980" s="263"/>
      <c r="T980" s="264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65" t="s">
        <v>155</v>
      </c>
      <c r="AU980" s="265" t="s">
        <v>142</v>
      </c>
      <c r="AV980" s="15" t="s">
        <v>83</v>
      </c>
      <c r="AW980" s="15" t="s">
        <v>35</v>
      </c>
      <c r="AX980" s="15" t="s">
        <v>75</v>
      </c>
      <c r="AY980" s="265" t="s">
        <v>141</v>
      </c>
    </row>
    <row r="981" s="13" customFormat="1">
      <c r="A981" s="13"/>
      <c r="B981" s="233"/>
      <c r="C981" s="234"/>
      <c r="D981" s="235" t="s">
        <v>155</v>
      </c>
      <c r="E981" s="236" t="s">
        <v>19</v>
      </c>
      <c r="F981" s="237" t="s">
        <v>735</v>
      </c>
      <c r="G981" s="234"/>
      <c r="H981" s="238">
        <v>16.780000000000001</v>
      </c>
      <c r="I981" s="239"/>
      <c r="J981" s="234"/>
      <c r="K981" s="234"/>
      <c r="L981" s="240"/>
      <c r="M981" s="241"/>
      <c r="N981" s="242"/>
      <c r="O981" s="242"/>
      <c r="P981" s="242"/>
      <c r="Q981" s="242"/>
      <c r="R981" s="242"/>
      <c r="S981" s="242"/>
      <c r="T981" s="24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4" t="s">
        <v>155</v>
      </c>
      <c r="AU981" s="244" t="s">
        <v>142</v>
      </c>
      <c r="AV981" s="13" t="s">
        <v>94</v>
      </c>
      <c r="AW981" s="13" t="s">
        <v>35</v>
      </c>
      <c r="AX981" s="13" t="s">
        <v>75</v>
      </c>
      <c r="AY981" s="244" t="s">
        <v>141</v>
      </c>
    </row>
    <row r="982" s="16" customFormat="1">
      <c r="A982" s="16"/>
      <c r="B982" s="266"/>
      <c r="C982" s="267"/>
      <c r="D982" s="235" t="s">
        <v>155</v>
      </c>
      <c r="E982" s="268" t="s">
        <v>19</v>
      </c>
      <c r="F982" s="269" t="s">
        <v>190</v>
      </c>
      <c r="G982" s="267"/>
      <c r="H982" s="270">
        <v>20.539999999999999</v>
      </c>
      <c r="I982" s="271"/>
      <c r="J982" s="267"/>
      <c r="K982" s="267"/>
      <c r="L982" s="272"/>
      <c r="M982" s="273"/>
      <c r="N982" s="274"/>
      <c r="O982" s="274"/>
      <c r="P982" s="274"/>
      <c r="Q982" s="274"/>
      <c r="R982" s="274"/>
      <c r="S982" s="274"/>
      <c r="T982" s="275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76" t="s">
        <v>155</v>
      </c>
      <c r="AU982" s="276" t="s">
        <v>142</v>
      </c>
      <c r="AV982" s="16" t="s">
        <v>142</v>
      </c>
      <c r="AW982" s="16" t="s">
        <v>35</v>
      </c>
      <c r="AX982" s="16" t="s">
        <v>75</v>
      </c>
      <c r="AY982" s="276" t="s">
        <v>141</v>
      </c>
    </row>
    <row r="983" s="15" customFormat="1">
      <c r="A983" s="15"/>
      <c r="B983" s="256"/>
      <c r="C983" s="257"/>
      <c r="D983" s="235" t="s">
        <v>155</v>
      </c>
      <c r="E983" s="258" t="s">
        <v>19</v>
      </c>
      <c r="F983" s="259" t="s">
        <v>1307</v>
      </c>
      <c r="G983" s="257"/>
      <c r="H983" s="258" t="s">
        <v>19</v>
      </c>
      <c r="I983" s="260"/>
      <c r="J983" s="257"/>
      <c r="K983" s="257"/>
      <c r="L983" s="261"/>
      <c r="M983" s="262"/>
      <c r="N983" s="263"/>
      <c r="O983" s="263"/>
      <c r="P983" s="263"/>
      <c r="Q983" s="263"/>
      <c r="R983" s="263"/>
      <c r="S983" s="263"/>
      <c r="T983" s="264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5" t="s">
        <v>155</v>
      </c>
      <c r="AU983" s="265" t="s">
        <v>142</v>
      </c>
      <c r="AV983" s="15" t="s">
        <v>83</v>
      </c>
      <c r="AW983" s="15" t="s">
        <v>35</v>
      </c>
      <c r="AX983" s="15" t="s">
        <v>75</v>
      </c>
      <c r="AY983" s="265" t="s">
        <v>141</v>
      </c>
    </row>
    <row r="984" s="15" customFormat="1">
      <c r="A984" s="15"/>
      <c r="B984" s="256"/>
      <c r="C984" s="257"/>
      <c r="D984" s="235" t="s">
        <v>155</v>
      </c>
      <c r="E984" s="258" t="s">
        <v>19</v>
      </c>
      <c r="F984" s="259" t="s">
        <v>195</v>
      </c>
      <c r="G984" s="257"/>
      <c r="H984" s="258" t="s">
        <v>19</v>
      </c>
      <c r="I984" s="260"/>
      <c r="J984" s="257"/>
      <c r="K984" s="257"/>
      <c r="L984" s="261"/>
      <c r="M984" s="262"/>
      <c r="N984" s="263"/>
      <c r="O984" s="263"/>
      <c r="P984" s="263"/>
      <c r="Q984" s="263"/>
      <c r="R984" s="263"/>
      <c r="S984" s="263"/>
      <c r="T984" s="264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65" t="s">
        <v>155</v>
      </c>
      <c r="AU984" s="265" t="s">
        <v>142</v>
      </c>
      <c r="AV984" s="15" t="s">
        <v>83</v>
      </c>
      <c r="AW984" s="15" t="s">
        <v>35</v>
      </c>
      <c r="AX984" s="15" t="s">
        <v>75</v>
      </c>
      <c r="AY984" s="265" t="s">
        <v>141</v>
      </c>
    </row>
    <row r="985" s="13" customFormat="1">
      <c r="A985" s="13"/>
      <c r="B985" s="233"/>
      <c r="C985" s="234"/>
      <c r="D985" s="235" t="s">
        <v>155</v>
      </c>
      <c r="E985" s="236" t="s">
        <v>19</v>
      </c>
      <c r="F985" s="237" t="s">
        <v>736</v>
      </c>
      <c r="G985" s="234"/>
      <c r="H985" s="238">
        <v>49.68</v>
      </c>
      <c r="I985" s="239"/>
      <c r="J985" s="234"/>
      <c r="K985" s="234"/>
      <c r="L985" s="240"/>
      <c r="M985" s="241"/>
      <c r="N985" s="242"/>
      <c r="O985" s="242"/>
      <c r="P985" s="242"/>
      <c r="Q985" s="242"/>
      <c r="R985" s="242"/>
      <c r="S985" s="242"/>
      <c r="T985" s="24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44" t="s">
        <v>155</v>
      </c>
      <c r="AU985" s="244" t="s">
        <v>142</v>
      </c>
      <c r="AV985" s="13" t="s">
        <v>94</v>
      </c>
      <c r="AW985" s="13" t="s">
        <v>35</v>
      </c>
      <c r="AX985" s="13" t="s">
        <v>75</v>
      </c>
      <c r="AY985" s="244" t="s">
        <v>141</v>
      </c>
    </row>
    <row r="986" s="15" customFormat="1">
      <c r="A986" s="15"/>
      <c r="B986" s="256"/>
      <c r="C986" s="257"/>
      <c r="D986" s="235" t="s">
        <v>155</v>
      </c>
      <c r="E986" s="258" t="s">
        <v>19</v>
      </c>
      <c r="F986" s="259" t="s">
        <v>197</v>
      </c>
      <c r="G986" s="257"/>
      <c r="H986" s="258" t="s">
        <v>19</v>
      </c>
      <c r="I986" s="260"/>
      <c r="J986" s="257"/>
      <c r="K986" s="257"/>
      <c r="L986" s="261"/>
      <c r="M986" s="262"/>
      <c r="N986" s="263"/>
      <c r="O986" s="263"/>
      <c r="P986" s="263"/>
      <c r="Q986" s="263"/>
      <c r="R986" s="263"/>
      <c r="S986" s="263"/>
      <c r="T986" s="264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65" t="s">
        <v>155</v>
      </c>
      <c r="AU986" s="265" t="s">
        <v>142</v>
      </c>
      <c r="AV986" s="15" t="s">
        <v>83</v>
      </c>
      <c r="AW986" s="15" t="s">
        <v>35</v>
      </c>
      <c r="AX986" s="15" t="s">
        <v>75</v>
      </c>
      <c r="AY986" s="265" t="s">
        <v>141</v>
      </c>
    </row>
    <row r="987" s="13" customFormat="1">
      <c r="A987" s="13"/>
      <c r="B987" s="233"/>
      <c r="C987" s="234"/>
      <c r="D987" s="235" t="s">
        <v>155</v>
      </c>
      <c r="E987" s="236" t="s">
        <v>19</v>
      </c>
      <c r="F987" s="237" t="s">
        <v>1308</v>
      </c>
      <c r="G987" s="234"/>
      <c r="H987" s="238">
        <v>13.1</v>
      </c>
      <c r="I987" s="239"/>
      <c r="J987" s="234"/>
      <c r="K987" s="234"/>
      <c r="L987" s="240"/>
      <c r="M987" s="241"/>
      <c r="N987" s="242"/>
      <c r="O987" s="242"/>
      <c r="P987" s="242"/>
      <c r="Q987" s="242"/>
      <c r="R987" s="242"/>
      <c r="S987" s="242"/>
      <c r="T987" s="24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4" t="s">
        <v>155</v>
      </c>
      <c r="AU987" s="244" t="s">
        <v>142</v>
      </c>
      <c r="AV987" s="13" t="s">
        <v>94</v>
      </c>
      <c r="AW987" s="13" t="s">
        <v>35</v>
      </c>
      <c r="AX987" s="13" t="s">
        <v>75</v>
      </c>
      <c r="AY987" s="244" t="s">
        <v>141</v>
      </c>
    </row>
    <row r="988" s="15" customFormat="1">
      <c r="A988" s="15"/>
      <c r="B988" s="256"/>
      <c r="C988" s="257"/>
      <c r="D988" s="235" t="s">
        <v>155</v>
      </c>
      <c r="E988" s="258" t="s">
        <v>19</v>
      </c>
      <c r="F988" s="259" t="s">
        <v>199</v>
      </c>
      <c r="G988" s="257"/>
      <c r="H988" s="258" t="s">
        <v>19</v>
      </c>
      <c r="I988" s="260"/>
      <c r="J988" s="257"/>
      <c r="K988" s="257"/>
      <c r="L988" s="261"/>
      <c r="M988" s="262"/>
      <c r="N988" s="263"/>
      <c r="O988" s="263"/>
      <c r="P988" s="263"/>
      <c r="Q988" s="263"/>
      <c r="R988" s="263"/>
      <c r="S988" s="263"/>
      <c r="T988" s="264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T988" s="265" t="s">
        <v>155</v>
      </c>
      <c r="AU988" s="265" t="s">
        <v>142</v>
      </c>
      <c r="AV988" s="15" t="s">
        <v>83</v>
      </c>
      <c r="AW988" s="15" t="s">
        <v>35</v>
      </c>
      <c r="AX988" s="15" t="s">
        <v>75</v>
      </c>
      <c r="AY988" s="265" t="s">
        <v>141</v>
      </c>
    </row>
    <row r="989" s="13" customFormat="1">
      <c r="A989" s="13"/>
      <c r="B989" s="233"/>
      <c r="C989" s="234"/>
      <c r="D989" s="235" t="s">
        <v>155</v>
      </c>
      <c r="E989" s="236" t="s">
        <v>19</v>
      </c>
      <c r="F989" s="237" t="s">
        <v>269</v>
      </c>
      <c r="G989" s="234"/>
      <c r="H989" s="238">
        <v>8.5999999999999996</v>
      </c>
      <c r="I989" s="239"/>
      <c r="J989" s="234"/>
      <c r="K989" s="234"/>
      <c r="L989" s="240"/>
      <c r="M989" s="241"/>
      <c r="N989" s="242"/>
      <c r="O989" s="242"/>
      <c r="P989" s="242"/>
      <c r="Q989" s="242"/>
      <c r="R989" s="242"/>
      <c r="S989" s="242"/>
      <c r="T989" s="24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244" t="s">
        <v>155</v>
      </c>
      <c r="AU989" s="244" t="s">
        <v>142</v>
      </c>
      <c r="AV989" s="13" t="s">
        <v>94</v>
      </c>
      <c r="AW989" s="13" t="s">
        <v>35</v>
      </c>
      <c r="AX989" s="13" t="s">
        <v>75</v>
      </c>
      <c r="AY989" s="244" t="s">
        <v>141</v>
      </c>
    </row>
    <row r="990" s="15" customFormat="1">
      <c r="A990" s="15"/>
      <c r="B990" s="256"/>
      <c r="C990" s="257"/>
      <c r="D990" s="235" t="s">
        <v>155</v>
      </c>
      <c r="E990" s="258" t="s">
        <v>19</v>
      </c>
      <c r="F990" s="259" t="s">
        <v>869</v>
      </c>
      <c r="G990" s="257"/>
      <c r="H990" s="258" t="s">
        <v>19</v>
      </c>
      <c r="I990" s="260"/>
      <c r="J990" s="257"/>
      <c r="K990" s="257"/>
      <c r="L990" s="261"/>
      <c r="M990" s="262"/>
      <c r="N990" s="263"/>
      <c r="O990" s="263"/>
      <c r="P990" s="263"/>
      <c r="Q990" s="263"/>
      <c r="R990" s="263"/>
      <c r="S990" s="263"/>
      <c r="T990" s="264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65" t="s">
        <v>155</v>
      </c>
      <c r="AU990" s="265" t="s">
        <v>142</v>
      </c>
      <c r="AV990" s="15" t="s">
        <v>83</v>
      </c>
      <c r="AW990" s="15" t="s">
        <v>35</v>
      </c>
      <c r="AX990" s="15" t="s">
        <v>75</v>
      </c>
      <c r="AY990" s="265" t="s">
        <v>141</v>
      </c>
    </row>
    <row r="991" s="13" customFormat="1">
      <c r="A991" s="13"/>
      <c r="B991" s="233"/>
      <c r="C991" s="234"/>
      <c r="D991" s="235" t="s">
        <v>155</v>
      </c>
      <c r="E991" s="236" t="s">
        <v>19</v>
      </c>
      <c r="F991" s="237" t="s">
        <v>1309</v>
      </c>
      <c r="G991" s="234"/>
      <c r="H991" s="238">
        <v>1.47</v>
      </c>
      <c r="I991" s="239"/>
      <c r="J991" s="234"/>
      <c r="K991" s="234"/>
      <c r="L991" s="240"/>
      <c r="M991" s="241"/>
      <c r="N991" s="242"/>
      <c r="O991" s="242"/>
      <c r="P991" s="242"/>
      <c r="Q991" s="242"/>
      <c r="R991" s="242"/>
      <c r="S991" s="242"/>
      <c r="T991" s="24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44" t="s">
        <v>155</v>
      </c>
      <c r="AU991" s="244" t="s">
        <v>142</v>
      </c>
      <c r="AV991" s="13" t="s">
        <v>94</v>
      </c>
      <c r="AW991" s="13" t="s">
        <v>35</v>
      </c>
      <c r="AX991" s="13" t="s">
        <v>75</v>
      </c>
      <c r="AY991" s="244" t="s">
        <v>141</v>
      </c>
    </row>
    <row r="992" s="15" customFormat="1">
      <c r="A992" s="15"/>
      <c r="B992" s="256"/>
      <c r="C992" s="257"/>
      <c r="D992" s="235" t="s">
        <v>155</v>
      </c>
      <c r="E992" s="258" t="s">
        <v>19</v>
      </c>
      <c r="F992" s="259" t="s">
        <v>872</v>
      </c>
      <c r="G992" s="257"/>
      <c r="H992" s="258" t="s">
        <v>19</v>
      </c>
      <c r="I992" s="260"/>
      <c r="J992" s="257"/>
      <c r="K992" s="257"/>
      <c r="L992" s="261"/>
      <c r="M992" s="262"/>
      <c r="N992" s="263"/>
      <c r="O992" s="263"/>
      <c r="P992" s="263"/>
      <c r="Q992" s="263"/>
      <c r="R992" s="263"/>
      <c r="S992" s="263"/>
      <c r="T992" s="264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T992" s="265" t="s">
        <v>155</v>
      </c>
      <c r="AU992" s="265" t="s">
        <v>142</v>
      </c>
      <c r="AV992" s="15" t="s">
        <v>83</v>
      </c>
      <c r="AW992" s="15" t="s">
        <v>35</v>
      </c>
      <c r="AX992" s="15" t="s">
        <v>75</v>
      </c>
      <c r="AY992" s="265" t="s">
        <v>141</v>
      </c>
    </row>
    <row r="993" s="13" customFormat="1">
      <c r="A993" s="13"/>
      <c r="B993" s="233"/>
      <c r="C993" s="234"/>
      <c r="D993" s="235" t="s">
        <v>155</v>
      </c>
      <c r="E993" s="236" t="s">
        <v>19</v>
      </c>
      <c r="F993" s="237" t="s">
        <v>1309</v>
      </c>
      <c r="G993" s="234"/>
      <c r="H993" s="238">
        <v>1.47</v>
      </c>
      <c r="I993" s="239"/>
      <c r="J993" s="234"/>
      <c r="K993" s="234"/>
      <c r="L993" s="240"/>
      <c r="M993" s="241"/>
      <c r="N993" s="242"/>
      <c r="O993" s="242"/>
      <c r="P993" s="242"/>
      <c r="Q993" s="242"/>
      <c r="R993" s="242"/>
      <c r="S993" s="242"/>
      <c r="T993" s="24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4" t="s">
        <v>155</v>
      </c>
      <c r="AU993" s="244" t="s">
        <v>142</v>
      </c>
      <c r="AV993" s="13" t="s">
        <v>94</v>
      </c>
      <c r="AW993" s="13" t="s">
        <v>35</v>
      </c>
      <c r="AX993" s="13" t="s">
        <v>75</v>
      </c>
      <c r="AY993" s="244" t="s">
        <v>141</v>
      </c>
    </row>
    <row r="994" s="15" customFormat="1">
      <c r="A994" s="15"/>
      <c r="B994" s="256"/>
      <c r="C994" s="257"/>
      <c r="D994" s="235" t="s">
        <v>155</v>
      </c>
      <c r="E994" s="258" t="s">
        <v>19</v>
      </c>
      <c r="F994" s="259" t="s">
        <v>873</v>
      </c>
      <c r="G994" s="257"/>
      <c r="H994" s="258" t="s">
        <v>19</v>
      </c>
      <c r="I994" s="260"/>
      <c r="J994" s="257"/>
      <c r="K994" s="257"/>
      <c r="L994" s="261"/>
      <c r="M994" s="262"/>
      <c r="N994" s="263"/>
      <c r="O994" s="263"/>
      <c r="P994" s="263"/>
      <c r="Q994" s="263"/>
      <c r="R994" s="263"/>
      <c r="S994" s="263"/>
      <c r="T994" s="264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65" t="s">
        <v>155</v>
      </c>
      <c r="AU994" s="265" t="s">
        <v>142</v>
      </c>
      <c r="AV994" s="15" t="s">
        <v>83</v>
      </c>
      <c r="AW994" s="15" t="s">
        <v>35</v>
      </c>
      <c r="AX994" s="15" t="s">
        <v>75</v>
      </c>
      <c r="AY994" s="265" t="s">
        <v>141</v>
      </c>
    </row>
    <row r="995" s="13" customFormat="1">
      <c r="A995" s="13"/>
      <c r="B995" s="233"/>
      <c r="C995" s="234"/>
      <c r="D995" s="235" t="s">
        <v>155</v>
      </c>
      <c r="E995" s="236" t="s">
        <v>19</v>
      </c>
      <c r="F995" s="237" t="s">
        <v>1310</v>
      </c>
      <c r="G995" s="234"/>
      <c r="H995" s="238">
        <v>2.3999999999999999</v>
      </c>
      <c r="I995" s="239"/>
      <c r="J995" s="234"/>
      <c r="K995" s="234"/>
      <c r="L995" s="240"/>
      <c r="M995" s="241"/>
      <c r="N995" s="242"/>
      <c r="O995" s="242"/>
      <c r="P995" s="242"/>
      <c r="Q995" s="242"/>
      <c r="R995" s="242"/>
      <c r="S995" s="242"/>
      <c r="T995" s="24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4" t="s">
        <v>155</v>
      </c>
      <c r="AU995" s="244" t="s">
        <v>142</v>
      </c>
      <c r="AV995" s="13" t="s">
        <v>94</v>
      </c>
      <c r="AW995" s="13" t="s">
        <v>35</v>
      </c>
      <c r="AX995" s="13" t="s">
        <v>75</v>
      </c>
      <c r="AY995" s="244" t="s">
        <v>141</v>
      </c>
    </row>
    <row r="996" s="15" customFormat="1">
      <c r="A996" s="15"/>
      <c r="B996" s="256"/>
      <c r="C996" s="257"/>
      <c r="D996" s="235" t="s">
        <v>155</v>
      </c>
      <c r="E996" s="258" t="s">
        <v>19</v>
      </c>
      <c r="F996" s="259" t="s">
        <v>876</v>
      </c>
      <c r="G996" s="257"/>
      <c r="H996" s="258" t="s">
        <v>19</v>
      </c>
      <c r="I996" s="260"/>
      <c r="J996" s="257"/>
      <c r="K996" s="257"/>
      <c r="L996" s="261"/>
      <c r="M996" s="262"/>
      <c r="N996" s="263"/>
      <c r="O996" s="263"/>
      <c r="P996" s="263"/>
      <c r="Q996" s="263"/>
      <c r="R996" s="263"/>
      <c r="S996" s="263"/>
      <c r="T996" s="264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T996" s="265" t="s">
        <v>155</v>
      </c>
      <c r="AU996" s="265" t="s">
        <v>142</v>
      </c>
      <c r="AV996" s="15" t="s">
        <v>83</v>
      </c>
      <c r="AW996" s="15" t="s">
        <v>35</v>
      </c>
      <c r="AX996" s="15" t="s">
        <v>75</v>
      </c>
      <c r="AY996" s="265" t="s">
        <v>141</v>
      </c>
    </row>
    <row r="997" s="13" customFormat="1">
      <c r="A997" s="13"/>
      <c r="B997" s="233"/>
      <c r="C997" s="234"/>
      <c r="D997" s="235" t="s">
        <v>155</v>
      </c>
      <c r="E997" s="236" t="s">
        <v>19</v>
      </c>
      <c r="F997" s="237" t="s">
        <v>1311</v>
      </c>
      <c r="G997" s="234"/>
      <c r="H997" s="238">
        <v>1.71</v>
      </c>
      <c r="I997" s="239"/>
      <c r="J997" s="234"/>
      <c r="K997" s="234"/>
      <c r="L997" s="240"/>
      <c r="M997" s="241"/>
      <c r="N997" s="242"/>
      <c r="O997" s="242"/>
      <c r="P997" s="242"/>
      <c r="Q997" s="242"/>
      <c r="R997" s="242"/>
      <c r="S997" s="242"/>
      <c r="T997" s="24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4" t="s">
        <v>155</v>
      </c>
      <c r="AU997" s="244" t="s">
        <v>142</v>
      </c>
      <c r="AV997" s="13" t="s">
        <v>94</v>
      </c>
      <c r="AW997" s="13" t="s">
        <v>35</v>
      </c>
      <c r="AX997" s="13" t="s">
        <v>75</v>
      </c>
      <c r="AY997" s="244" t="s">
        <v>141</v>
      </c>
    </row>
    <row r="998" s="16" customFormat="1">
      <c r="A998" s="16"/>
      <c r="B998" s="266"/>
      <c r="C998" s="267"/>
      <c r="D998" s="235" t="s">
        <v>155</v>
      </c>
      <c r="E998" s="268" t="s">
        <v>19</v>
      </c>
      <c r="F998" s="269" t="s">
        <v>190</v>
      </c>
      <c r="G998" s="267"/>
      <c r="H998" s="270">
        <v>78.429999999999993</v>
      </c>
      <c r="I998" s="271"/>
      <c r="J998" s="267"/>
      <c r="K998" s="267"/>
      <c r="L998" s="272"/>
      <c r="M998" s="273"/>
      <c r="N998" s="274"/>
      <c r="O998" s="274"/>
      <c r="P998" s="274"/>
      <c r="Q998" s="274"/>
      <c r="R998" s="274"/>
      <c r="S998" s="274"/>
      <c r="T998" s="275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T998" s="276" t="s">
        <v>155</v>
      </c>
      <c r="AU998" s="276" t="s">
        <v>142</v>
      </c>
      <c r="AV998" s="16" t="s">
        <v>142</v>
      </c>
      <c r="AW998" s="16" t="s">
        <v>35</v>
      </c>
      <c r="AX998" s="16" t="s">
        <v>75</v>
      </c>
      <c r="AY998" s="276" t="s">
        <v>141</v>
      </c>
    </row>
    <row r="999" s="15" customFormat="1">
      <c r="A999" s="15"/>
      <c r="B999" s="256"/>
      <c r="C999" s="257"/>
      <c r="D999" s="235" t="s">
        <v>155</v>
      </c>
      <c r="E999" s="258" t="s">
        <v>19</v>
      </c>
      <c r="F999" s="259" t="s">
        <v>1312</v>
      </c>
      <c r="G999" s="257"/>
      <c r="H999" s="258" t="s">
        <v>19</v>
      </c>
      <c r="I999" s="260"/>
      <c r="J999" s="257"/>
      <c r="K999" s="257"/>
      <c r="L999" s="261"/>
      <c r="M999" s="262"/>
      <c r="N999" s="263"/>
      <c r="O999" s="263"/>
      <c r="P999" s="263"/>
      <c r="Q999" s="263"/>
      <c r="R999" s="263"/>
      <c r="S999" s="263"/>
      <c r="T999" s="264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65" t="s">
        <v>155</v>
      </c>
      <c r="AU999" s="265" t="s">
        <v>142</v>
      </c>
      <c r="AV999" s="15" t="s">
        <v>83</v>
      </c>
      <c r="AW999" s="15" t="s">
        <v>35</v>
      </c>
      <c r="AX999" s="15" t="s">
        <v>75</v>
      </c>
      <c r="AY999" s="265" t="s">
        <v>141</v>
      </c>
    </row>
    <row r="1000" s="15" customFormat="1">
      <c r="A1000" s="15"/>
      <c r="B1000" s="256"/>
      <c r="C1000" s="257"/>
      <c r="D1000" s="235" t="s">
        <v>155</v>
      </c>
      <c r="E1000" s="258" t="s">
        <v>19</v>
      </c>
      <c r="F1000" s="259" t="s">
        <v>942</v>
      </c>
      <c r="G1000" s="257"/>
      <c r="H1000" s="258" t="s">
        <v>19</v>
      </c>
      <c r="I1000" s="260"/>
      <c r="J1000" s="257"/>
      <c r="K1000" s="257"/>
      <c r="L1000" s="261"/>
      <c r="M1000" s="262"/>
      <c r="N1000" s="263"/>
      <c r="O1000" s="263"/>
      <c r="P1000" s="263"/>
      <c r="Q1000" s="263"/>
      <c r="R1000" s="263"/>
      <c r="S1000" s="263"/>
      <c r="T1000" s="264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T1000" s="265" t="s">
        <v>155</v>
      </c>
      <c r="AU1000" s="265" t="s">
        <v>142</v>
      </c>
      <c r="AV1000" s="15" t="s">
        <v>83</v>
      </c>
      <c r="AW1000" s="15" t="s">
        <v>35</v>
      </c>
      <c r="AX1000" s="15" t="s">
        <v>75</v>
      </c>
      <c r="AY1000" s="265" t="s">
        <v>141</v>
      </c>
    </row>
    <row r="1001" s="13" customFormat="1">
      <c r="A1001" s="13"/>
      <c r="B1001" s="233"/>
      <c r="C1001" s="234"/>
      <c r="D1001" s="235" t="s">
        <v>155</v>
      </c>
      <c r="E1001" s="236" t="s">
        <v>19</v>
      </c>
      <c r="F1001" s="237" t="s">
        <v>1313</v>
      </c>
      <c r="G1001" s="234"/>
      <c r="H1001" s="238">
        <v>6.4500000000000002</v>
      </c>
      <c r="I1001" s="239"/>
      <c r="J1001" s="234"/>
      <c r="K1001" s="234"/>
      <c r="L1001" s="240"/>
      <c r="M1001" s="241"/>
      <c r="N1001" s="242"/>
      <c r="O1001" s="242"/>
      <c r="P1001" s="242"/>
      <c r="Q1001" s="242"/>
      <c r="R1001" s="242"/>
      <c r="S1001" s="242"/>
      <c r="T1001" s="24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44" t="s">
        <v>155</v>
      </c>
      <c r="AU1001" s="244" t="s">
        <v>142</v>
      </c>
      <c r="AV1001" s="13" t="s">
        <v>94</v>
      </c>
      <c r="AW1001" s="13" t="s">
        <v>35</v>
      </c>
      <c r="AX1001" s="13" t="s">
        <v>75</v>
      </c>
      <c r="AY1001" s="244" t="s">
        <v>141</v>
      </c>
    </row>
    <row r="1002" s="15" customFormat="1">
      <c r="A1002" s="15"/>
      <c r="B1002" s="256"/>
      <c r="C1002" s="257"/>
      <c r="D1002" s="235" t="s">
        <v>155</v>
      </c>
      <c r="E1002" s="258" t="s">
        <v>19</v>
      </c>
      <c r="F1002" s="259" t="s">
        <v>882</v>
      </c>
      <c r="G1002" s="257"/>
      <c r="H1002" s="258" t="s">
        <v>19</v>
      </c>
      <c r="I1002" s="260"/>
      <c r="J1002" s="257"/>
      <c r="K1002" s="257"/>
      <c r="L1002" s="261"/>
      <c r="M1002" s="262"/>
      <c r="N1002" s="263"/>
      <c r="O1002" s="263"/>
      <c r="P1002" s="263"/>
      <c r="Q1002" s="263"/>
      <c r="R1002" s="263"/>
      <c r="S1002" s="263"/>
      <c r="T1002" s="264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  <c r="AE1002" s="15"/>
      <c r="AT1002" s="265" t="s">
        <v>155</v>
      </c>
      <c r="AU1002" s="265" t="s">
        <v>142</v>
      </c>
      <c r="AV1002" s="15" t="s">
        <v>83</v>
      </c>
      <c r="AW1002" s="15" t="s">
        <v>35</v>
      </c>
      <c r="AX1002" s="15" t="s">
        <v>75</v>
      </c>
      <c r="AY1002" s="265" t="s">
        <v>141</v>
      </c>
    </row>
    <row r="1003" s="13" customFormat="1">
      <c r="A1003" s="13"/>
      <c r="B1003" s="233"/>
      <c r="C1003" s="234"/>
      <c r="D1003" s="235" t="s">
        <v>155</v>
      </c>
      <c r="E1003" s="236" t="s">
        <v>19</v>
      </c>
      <c r="F1003" s="237" t="s">
        <v>422</v>
      </c>
      <c r="G1003" s="234"/>
      <c r="H1003" s="238">
        <v>8</v>
      </c>
      <c r="I1003" s="239"/>
      <c r="J1003" s="234"/>
      <c r="K1003" s="234"/>
      <c r="L1003" s="240"/>
      <c r="M1003" s="241"/>
      <c r="N1003" s="242"/>
      <c r="O1003" s="242"/>
      <c r="P1003" s="242"/>
      <c r="Q1003" s="242"/>
      <c r="R1003" s="242"/>
      <c r="S1003" s="242"/>
      <c r="T1003" s="24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4" t="s">
        <v>155</v>
      </c>
      <c r="AU1003" s="244" t="s">
        <v>142</v>
      </c>
      <c r="AV1003" s="13" t="s">
        <v>94</v>
      </c>
      <c r="AW1003" s="13" t="s">
        <v>35</v>
      </c>
      <c r="AX1003" s="13" t="s">
        <v>75</v>
      </c>
      <c r="AY1003" s="244" t="s">
        <v>141</v>
      </c>
    </row>
    <row r="1004" s="15" customFormat="1">
      <c r="A1004" s="15"/>
      <c r="B1004" s="256"/>
      <c r="C1004" s="257"/>
      <c r="D1004" s="235" t="s">
        <v>155</v>
      </c>
      <c r="E1004" s="258" t="s">
        <v>19</v>
      </c>
      <c r="F1004" s="259" t="s">
        <v>947</v>
      </c>
      <c r="G1004" s="257"/>
      <c r="H1004" s="258" t="s">
        <v>19</v>
      </c>
      <c r="I1004" s="260"/>
      <c r="J1004" s="257"/>
      <c r="K1004" s="257"/>
      <c r="L1004" s="261"/>
      <c r="M1004" s="262"/>
      <c r="N1004" s="263"/>
      <c r="O1004" s="263"/>
      <c r="P1004" s="263"/>
      <c r="Q1004" s="263"/>
      <c r="R1004" s="263"/>
      <c r="S1004" s="263"/>
      <c r="T1004" s="264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T1004" s="265" t="s">
        <v>155</v>
      </c>
      <c r="AU1004" s="265" t="s">
        <v>142</v>
      </c>
      <c r="AV1004" s="15" t="s">
        <v>83</v>
      </c>
      <c r="AW1004" s="15" t="s">
        <v>35</v>
      </c>
      <c r="AX1004" s="15" t="s">
        <v>75</v>
      </c>
      <c r="AY1004" s="265" t="s">
        <v>141</v>
      </c>
    </row>
    <row r="1005" s="13" customFormat="1">
      <c r="A1005" s="13"/>
      <c r="B1005" s="233"/>
      <c r="C1005" s="234"/>
      <c r="D1005" s="235" t="s">
        <v>155</v>
      </c>
      <c r="E1005" s="236" t="s">
        <v>19</v>
      </c>
      <c r="F1005" s="237" t="s">
        <v>1314</v>
      </c>
      <c r="G1005" s="234"/>
      <c r="H1005" s="238">
        <v>5.0899999999999999</v>
      </c>
      <c r="I1005" s="239"/>
      <c r="J1005" s="234"/>
      <c r="K1005" s="234"/>
      <c r="L1005" s="240"/>
      <c r="M1005" s="241"/>
      <c r="N1005" s="242"/>
      <c r="O1005" s="242"/>
      <c r="P1005" s="242"/>
      <c r="Q1005" s="242"/>
      <c r="R1005" s="242"/>
      <c r="S1005" s="242"/>
      <c r="T1005" s="24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4" t="s">
        <v>155</v>
      </c>
      <c r="AU1005" s="244" t="s">
        <v>142</v>
      </c>
      <c r="AV1005" s="13" t="s">
        <v>94</v>
      </c>
      <c r="AW1005" s="13" t="s">
        <v>35</v>
      </c>
      <c r="AX1005" s="13" t="s">
        <v>75</v>
      </c>
      <c r="AY1005" s="244" t="s">
        <v>141</v>
      </c>
    </row>
    <row r="1006" s="15" customFormat="1">
      <c r="A1006" s="15"/>
      <c r="B1006" s="256"/>
      <c r="C1006" s="257"/>
      <c r="D1006" s="235" t="s">
        <v>155</v>
      </c>
      <c r="E1006" s="258" t="s">
        <v>19</v>
      </c>
      <c r="F1006" s="259" t="s">
        <v>951</v>
      </c>
      <c r="G1006" s="257"/>
      <c r="H1006" s="258" t="s">
        <v>19</v>
      </c>
      <c r="I1006" s="260"/>
      <c r="J1006" s="257"/>
      <c r="K1006" s="257"/>
      <c r="L1006" s="261"/>
      <c r="M1006" s="262"/>
      <c r="N1006" s="263"/>
      <c r="O1006" s="263"/>
      <c r="P1006" s="263"/>
      <c r="Q1006" s="263"/>
      <c r="R1006" s="263"/>
      <c r="S1006" s="263"/>
      <c r="T1006" s="264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  <c r="AE1006" s="15"/>
      <c r="AT1006" s="265" t="s">
        <v>155</v>
      </c>
      <c r="AU1006" s="265" t="s">
        <v>142</v>
      </c>
      <c r="AV1006" s="15" t="s">
        <v>83</v>
      </c>
      <c r="AW1006" s="15" t="s">
        <v>35</v>
      </c>
      <c r="AX1006" s="15" t="s">
        <v>75</v>
      </c>
      <c r="AY1006" s="265" t="s">
        <v>141</v>
      </c>
    </row>
    <row r="1007" s="13" customFormat="1">
      <c r="A1007" s="13"/>
      <c r="B1007" s="233"/>
      <c r="C1007" s="234"/>
      <c r="D1007" s="235" t="s">
        <v>155</v>
      </c>
      <c r="E1007" s="236" t="s">
        <v>19</v>
      </c>
      <c r="F1007" s="237" t="s">
        <v>273</v>
      </c>
      <c r="G1007" s="234"/>
      <c r="H1007" s="238">
        <v>3.9500000000000002</v>
      </c>
      <c r="I1007" s="239"/>
      <c r="J1007" s="234"/>
      <c r="K1007" s="234"/>
      <c r="L1007" s="240"/>
      <c r="M1007" s="241"/>
      <c r="N1007" s="242"/>
      <c r="O1007" s="242"/>
      <c r="P1007" s="242"/>
      <c r="Q1007" s="242"/>
      <c r="R1007" s="242"/>
      <c r="S1007" s="242"/>
      <c r="T1007" s="24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44" t="s">
        <v>155</v>
      </c>
      <c r="AU1007" s="244" t="s">
        <v>142</v>
      </c>
      <c r="AV1007" s="13" t="s">
        <v>94</v>
      </c>
      <c r="AW1007" s="13" t="s">
        <v>35</v>
      </c>
      <c r="AX1007" s="13" t="s">
        <v>75</v>
      </c>
      <c r="AY1007" s="244" t="s">
        <v>141</v>
      </c>
    </row>
    <row r="1008" s="15" customFormat="1">
      <c r="A1008" s="15"/>
      <c r="B1008" s="256"/>
      <c r="C1008" s="257"/>
      <c r="D1008" s="235" t="s">
        <v>155</v>
      </c>
      <c r="E1008" s="258" t="s">
        <v>19</v>
      </c>
      <c r="F1008" s="259" t="s">
        <v>953</v>
      </c>
      <c r="G1008" s="257"/>
      <c r="H1008" s="258" t="s">
        <v>19</v>
      </c>
      <c r="I1008" s="260"/>
      <c r="J1008" s="257"/>
      <c r="K1008" s="257"/>
      <c r="L1008" s="261"/>
      <c r="M1008" s="262"/>
      <c r="N1008" s="263"/>
      <c r="O1008" s="263"/>
      <c r="P1008" s="263"/>
      <c r="Q1008" s="263"/>
      <c r="R1008" s="263"/>
      <c r="S1008" s="263"/>
      <c r="T1008" s="264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65" t="s">
        <v>155</v>
      </c>
      <c r="AU1008" s="265" t="s">
        <v>142</v>
      </c>
      <c r="AV1008" s="15" t="s">
        <v>83</v>
      </c>
      <c r="AW1008" s="15" t="s">
        <v>35</v>
      </c>
      <c r="AX1008" s="15" t="s">
        <v>75</v>
      </c>
      <c r="AY1008" s="265" t="s">
        <v>141</v>
      </c>
    </row>
    <row r="1009" s="13" customFormat="1">
      <c r="A1009" s="13"/>
      <c r="B1009" s="233"/>
      <c r="C1009" s="234"/>
      <c r="D1009" s="235" t="s">
        <v>155</v>
      </c>
      <c r="E1009" s="236" t="s">
        <v>19</v>
      </c>
      <c r="F1009" s="237" t="s">
        <v>1315</v>
      </c>
      <c r="G1009" s="234"/>
      <c r="H1009" s="238">
        <v>19.670000000000002</v>
      </c>
      <c r="I1009" s="239"/>
      <c r="J1009" s="234"/>
      <c r="K1009" s="234"/>
      <c r="L1009" s="240"/>
      <c r="M1009" s="241"/>
      <c r="N1009" s="242"/>
      <c r="O1009" s="242"/>
      <c r="P1009" s="242"/>
      <c r="Q1009" s="242"/>
      <c r="R1009" s="242"/>
      <c r="S1009" s="242"/>
      <c r="T1009" s="24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44" t="s">
        <v>155</v>
      </c>
      <c r="AU1009" s="244" t="s">
        <v>142</v>
      </c>
      <c r="AV1009" s="13" t="s">
        <v>94</v>
      </c>
      <c r="AW1009" s="13" t="s">
        <v>35</v>
      </c>
      <c r="AX1009" s="13" t="s">
        <v>75</v>
      </c>
      <c r="AY1009" s="244" t="s">
        <v>141</v>
      </c>
    </row>
    <row r="1010" s="15" customFormat="1">
      <c r="A1010" s="15"/>
      <c r="B1010" s="256"/>
      <c r="C1010" s="257"/>
      <c r="D1010" s="235" t="s">
        <v>155</v>
      </c>
      <c r="E1010" s="258" t="s">
        <v>19</v>
      </c>
      <c r="F1010" s="259" t="s">
        <v>957</v>
      </c>
      <c r="G1010" s="257"/>
      <c r="H1010" s="258" t="s">
        <v>19</v>
      </c>
      <c r="I1010" s="260"/>
      <c r="J1010" s="257"/>
      <c r="K1010" s="257"/>
      <c r="L1010" s="261"/>
      <c r="M1010" s="262"/>
      <c r="N1010" s="263"/>
      <c r="O1010" s="263"/>
      <c r="P1010" s="263"/>
      <c r="Q1010" s="263"/>
      <c r="R1010" s="263"/>
      <c r="S1010" s="263"/>
      <c r="T1010" s="264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65" t="s">
        <v>155</v>
      </c>
      <c r="AU1010" s="265" t="s">
        <v>142</v>
      </c>
      <c r="AV1010" s="15" t="s">
        <v>83</v>
      </c>
      <c r="AW1010" s="15" t="s">
        <v>35</v>
      </c>
      <c r="AX1010" s="15" t="s">
        <v>75</v>
      </c>
      <c r="AY1010" s="265" t="s">
        <v>141</v>
      </c>
    </row>
    <row r="1011" s="13" customFormat="1">
      <c r="A1011" s="13"/>
      <c r="B1011" s="233"/>
      <c r="C1011" s="234"/>
      <c r="D1011" s="235" t="s">
        <v>155</v>
      </c>
      <c r="E1011" s="236" t="s">
        <v>19</v>
      </c>
      <c r="F1011" s="237" t="s">
        <v>275</v>
      </c>
      <c r="G1011" s="234"/>
      <c r="H1011" s="238">
        <v>1.01</v>
      </c>
      <c r="I1011" s="239"/>
      <c r="J1011" s="234"/>
      <c r="K1011" s="234"/>
      <c r="L1011" s="240"/>
      <c r="M1011" s="241"/>
      <c r="N1011" s="242"/>
      <c r="O1011" s="242"/>
      <c r="P1011" s="242"/>
      <c r="Q1011" s="242"/>
      <c r="R1011" s="242"/>
      <c r="S1011" s="242"/>
      <c r="T1011" s="24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4" t="s">
        <v>155</v>
      </c>
      <c r="AU1011" s="244" t="s">
        <v>142</v>
      </c>
      <c r="AV1011" s="13" t="s">
        <v>94</v>
      </c>
      <c r="AW1011" s="13" t="s">
        <v>35</v>
      </c>
      <c r="AX1011" s="13" t="s">
        <v>75</v>
      </c>
      <c r="AY1011" s="244" t="s">
        <v>141</v>
      </c>
    </row>
    <row r="1012" s="15" customFormat="1">
      <c r="A1012" s="15"/>
      <c r="B1012" s="256"/>
      <c r="C1012" s="257"/>
      <c r="D1012" s="235" t="s">
        <v>155</v>
      </c>
      <c r="E1012" s="258" t="s">
        <v>19</v>
      </c>
      <c r="F1012" s="259" t="s">
        <v>428</v>
      </c>
      <c r="G1012" s="257"/>
      <c r="H1012" s="258" t="s">
        <v>19</v>
      </c>
      <c r="I1012" s="260"/>
      <c r="J1012" s="257"/>
      <c r="K1012" s="257"/>
      <c r="L1012" s="261"/>
      <c r="M1012" s="262"/>
      <c r="N1012" s="263"/>
      <c r="O1012" s="263"/>
      <c r="P1012" s="263"/>
      <c r="Q1012" s="263"/>
      <c r="R1012" s="263"/>
      <c r="S1012" s="263"/>
      <c r="T1012" s="264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  <c r="AE1012" s="15"/>
      <c r="AT1012" s="265" t="s">
        <v>155</v>
      </c>
      <c r="AU1012" s="265" t="s">
        <v>142</v>
      </c>
      <c r="AV1012" s="15" t="s">
        <v>83</v>
      </c>
      <c r="AW1012" s="15" t="s">
        <v>35</v>
      </c>
      <c r="AX1012" s="15" t="s">
        <v>75</v>
      </c>
      <c r="AY1012" s="265" t="s">
        <v>141</v>
      </c>
    </row>
    <row r="1013" s="13" customFormat="1">
      <c r="A1013" s="13"/>
      <c r="B1013" s="233"/>
      <c r="C1013" s="234"/>
      <c r="D1013" s="235" t="s">
        <v>155</v>
      </c>
      <c r="E1013" s="236" t="s">
        <v>19</v>
      </c>
      <c r="F1013" s="237" t="s">
        <v>275</v>
      </c>
      <c r="G1013" s="234"/>
      <c r="H1013" s="238">
        <v>1.01</v>
      </c>
      <c r="I1013" s="239"/>
      <c r="J1013" s="234"/>
      <c r="K1013" s="234"/>
      <c r="L1013" s="240"/>
      <c r="M1013" s="241"/>
      <c r="N1013" s="242"/>
      <c r="O1013" s="242"/>
      <c r="P1013" s="242"/>
      <c r="Q1013" s="242"/>
      <c r="R1013" s="242"/>
      <c r="S1013" s="242"/>
      <c r="T1013" s="24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4" t="s">
        <v>155</v>
      </c>
      <c r="AU1013" s="244" t="s">
        <v>142</v>
      </c>
      <c r="AV1013" s="13" t="s">
        <v>94</v>
      </c>
      <c r="AW1013" s="13" t="s">
        <v>35</v>
      </c>
      <c r="AX1013" s="13" t="s">
        <v>75</v>
      </c>
      <c r="AY1013" s="244" t="s">
        <v>141</v>
      </c>
    </row>
    <row r="1014" s="15" customFormat="1">
      <c r="A1014" s="15"/>
      <c r="B1014" s="256"/>
      <c r="C1014" s="257"/>
      <c r="D1014" s="235" t="s">
        <v>155</v>
      </c>
      <c r="E1014" s="258" t="s">
        <v>19</v>
      </c>
      <c r="F1014" s="259" t="s">
        <v>960</v>
      </c>
      <c r="G1014" s="257"/>
      <c r="H1014" s="258" t="s">
        <v>19</v>
      </c>
      <c r="I1014" s="260"/>
      <c r="J1014" s="257"/>
      <c r="K1014" s="257"/>
      <c r="L1014" s="261"/>
      <c r="M1014" s="262"/>
      <c r="N1014" s="263"/>
      <c r="O1014" s="263"/>
      <c r="P1014" s="263"/>
      <c r="Q1014" s="263"/>
      <c r="R1014" s="263"/>
      <c r="S1014" s="263"/>
      <c r="T1014" s="264"/>
      <c r="U1014" s="15"/>
      <c r="V1014" s="15"/>
      <c r="W1014" s="15"/>
      <c r="X1014" s="15"/>
      <c r="Y1014" s="15"/>
      <c r="Z1014" s="15"/>
      <c r="AA1014" s="15"/>
      <c r="AB1014" s="15"/>
      <c r="AC1014" s="15"/>
      <c r="AD1014" s="15"/>
      <c r="AE1014" s="15"/>
      <c r="AT1014" s="265" t="s">
        <v>155</v>
      </c>
      <c r="AU1014" s="265" t="s">
        <v>142</v>
      </c>
      <c r="AV1014" s="15" t="s">
        <v>83</v>
      </c>
      <c r="AW1014" s="15" t="s">
        <v>35</v>
      </c>
      <c r="AX1014" s="15" t="s">
        <v>75</v>
      </c>
      <c r="AY1014" s="265" t="s">
        <v>141</v>
      </c>
    </row>
    <row r="1015" s="13" customFormat="1">
      <c r="A1015" s="13"/>
      <c r="B1015" s="233"/>
      <c r="C1015" s="234"/>
      <c r="D1015" s="235" t="s">
        <v>155</v>
      </c>
      <c r="E1015" s="236" t="s">
        <v>19</v>
      </c>
      <c r="F1015" s="237" t="s">
        <v>1316</v>
      </c>
      <c r="G1015" s="234"/>
      <c r="H1015" s="238">
        <v>28.859999999999999</v>
      </c>
      <c r="I1015" s="239"/>
      <c r="J1015" s="234"/>
      <c r="K1015" s="234"/>
      <c r="L1015" s="240"/>
      <c r="M1015" s="241"/>
      <c r="N1015" s="242"/>
      <c r="O1015" s="242"/>
      <c r="P1015" s="242"/>
      <c r="Q1015" s="242"/>
      <c r="R1015" s="242"/>
      <c r="S1015" s="242"/>
      <c r="T1015" s="24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4" t="s">
        <v>155</v>
      </c>
      <c r="AU1015" s="244" t="s">
        <v>142</v>
      </c>
      <c r="AV1015" s="13" t="s">
        <v>94</v>
      </c>
      <c r="AW1015" s="13" t="s">
        <v>35</v>
      </c>
      <c r="AX1015" s="13" t="s">
        <v>75</v>
      </c>
      <c r="AY1015" s="244" t="s">
        <v>141</v>
      </c>
    </row>
    <row r="1016" s="15" customFormat="1">
      <c r="A1016" s="15"/>
      <c r="B1016" s="256"/>
      <c r="C1016" s="257"/>
      <c r="D1016" s="235" t="s">
        <v>155</v>
      </c>
      <c r="E1016" s="258" t="s">
        <v>19</v>
      </c>
      <c r="F1016" s="259" t="s">
        <v>963</v>
      </c>
      <c r="G1016" s="257"/>
      <c r="H1016" s="258" t="s">
        <v>19</v>
      </c>
      <c r="I1016" s="260"/>
      <c r="J1016" s="257"/>
      <c r="K1016" s="257"/>
      <c r="L1016" s="261"/>
      <c r="M1016" s="262"/>
      <c r="N1016" s="263"/>
      <c r="O1016" s="263"/>
      <c r="P1016" s="263"/>
      <c r="Q1016" s="263"/>
      <c r="R1016" s="263"/>
      <c r="S1016" s="263"/>
      <c r="T1016" s="264"/>
      <c r="U1016" s="15"/>
      <c r="V1016" s="15"/>
      <c r="W1016" s="15"/>
      <c r="X1016" s="15"/>
      <c r="Y1016" s="15"/>
      <c r="Z1016" s="15"/>
      <c r="AA1016" s="15"/>
      <c r="AB1016" s="15"/>
      <c r="AC1016" s="15"/>
      <c r="AD1016" s="15"/>
      <c r="AE1016" s="15"/>
      <c r="AT1016" s="265" t="s">
        <v>155</v>
      </c>
      <c r="AU1016" s="265" t="s">
        <v>142</v>
      </c>
      <c r="AV1016" s="15" t="s">
        <v>83</v>
      </c>
      <c r="AW1016" s="15" t="s">
        <v>35</v>
      </c>
      <c r="AX1016" s="15" t="s">
        <v>75</v>
      </c>
      <c r="AY1016" s="265" t="s">
        <v>141</v>
      </c>
    </row>
    <row r="1017" s="13" customFormat="1">
      <c r="A1017" s="13"/>
      <c r="B1017" s="233"/>
      <c r="C1017" s="234"/>
      <c r="D1017" s="235" t="s">
        <v>155</v>
      </c>
      <c r="E1017" s="236" t="s">
        <v>19</v>
      </c>
      <c r="F1017" s="237" t="s">
        <v>1317</v>
      </c>
      <c r="G1017" s="234"/>
      <c r="H1017" s="238">
        <v>19.73</v>
      </c>
      <c r="I1017" s="239"/>
      <c r="J1017" s="234"/>
      <c r="K1017" s="234"/>
      <c r="L1017" s="240"/>
      <c r="M1017" s="241"/>
      <c r="N1017" s="242"/>
      <c r="O1017" s="242"/>
      <c r="P1017" s="242"/>
      <c r="Q1017" s="242"/>
      <c r="R1017" s="242"/>
      <c r="S1017" s="242"/>
      <c r="T1017" s="24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4" t="s">
        <v>155</v>
      </c>
      <c r="AU1017" s="244" t="s">
        <v>142</v>
      </c>
      <c r="AV1017" s="13" t="s">
        <v>94</v>
      </c>
      <c r="AW1017" s="13" t="s">
        <v>35</v>
      </c>
      <c r="AX1017" s="13" t="s">
        <v>75</v>
      </c>
      <c r="AY1017" s="244" t="s">
        <v>141</v>
      </c>
    </row>
    <row r="1018" s="16" customFormat="1">
      <c r="A1018" s="16"/>
      <c r="B1018" s="266"/>
      <c r="C1018" s="267"/>
      <c r="D1018" s="235" t="s">
        <v>155</v>
      </c>
      <c r="E1018" s="268" t="s">
        <v>19</v>
      </c>
      <c r="F1018" s="269" t="s">
        <v>190</v>
      </c>
      <c r="G1018" s="267"/>
      <c r="H1018" s="270">
        <v>93.769999999999996</v>
      </c>
      <c r="I1018" s="271"/>
      <c r="J1018" s="267"/>
      <c r="K1018" s="267"/>
      <c r="L1018" s="272"/>
      <c r="M1018" s="273"/>
      <c r="N1018" s="274"/>
      <c r="O1018" s="274"/>
      <c r="P1018" s="274"/>
      <c r="Q1018" s="274"/>
      <c r="R1018" s="274"/>
      <c r="S1018" s="274"/>
      <c r="T1018" s="275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T1018" s="276" t="s">
        <v>155</v>
      </c>
      <c r="AU1018" s="276" t="s">
        <v>142</v>
      </c>
      <c r="AV1018" s="16" t="s">
        <v>142</v>
      </c>
      <c r="AW1018" s="16" t="s">
        <v>35</v>
      </c>
      <c r="AX1018" s="16" t="s">
        <v>75</v>
      </c>
      <c r="AY1018" s="276" t="s">
        <v>141</v>
      </c>
    </row>
    <row r="1019" s="14" customFormat="1">
      <c r="A1019" s="14"/>
      <c r="B1019" s="245"/>
      <c r="C1019" s="246"/>
      <c r="D1019" s="235" t="s">
        <v>155</v>
      </c>
      <c r="E1019" s="247" t="s">
        <v>19</v>
      </c>
      <c r="F1019" s="248" t="s">
        <v>157</v>
      </c>
      <c r="G1019" s="246"/>
      <c r="H1019" s="249">
        <v>192.73999999999998</v>
      </c>
      <c r="I1019" s="250"/>
      <c r="J1019" s="246"/>
      <c r="K1019" s="246"/>
      <c r="L1019" s="251"/>
      <c r="M1019" s="252"/>
      <c r="N1019" s="253"/>
      <c r="O1019" s="253"/>
      <c r="P1019" s="253"/>
      <c r="Q1019" s="253"/>
      <c r="R1019" s="253"/>
      <c r="S1019" s="253"/>
      <c r="T1019" s="25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5" t="s">
        <v>155</v>
      </c>
      <c r="AU1019" s="255" t="s">
        <v>142</v>
      </c>
      <c r="AV1019" s="14" t="s">
        <v>151</v>
      </c>
      <c r="AW1019" s="14" t="s">
        <v>35</v>
      </c>
      <c r="AX1019" s="14" t="s">
        <v>83</v>
      </c>
      <c r="AY1019" s="255" t="s">
        <v>141</v>
      </c>
    </row>
    <row r="1020" s="2" customFormat="1" ht="16.5" customHeight="1">
      <c r="A1020" s="41"/>
      <c r="B1020" s="42"/>
      <c r="C1020" s="281" t="s">
        <v>1318</v>
      </c>
      <c r="D1020" s="281" t="s">
        <v>775</v>
      </c>
      <c r="E1020" s="282" t="s">
        <v>1319</v>
      </c>
      <c r="F1020" s="283" t="s">
        <v>1320</v>
      </c>
      <c r="G1020" s="284" t="s">
        <v>259</v>
      </c>
      <c r="H1020" s="285">
        <v>202.37700000000001</v>
      </c>
      <c r="I1020" s="286"/>
      <c r="J1020" s="287">
        <f>ROUND(I1020*H1020,2)</f>
        <v>0</v>
      </c>
      <c r="K1020" s="283" t="s">
        <v>150</v>
      </c>
      <c r="L1020" s="288"/>
      <c r="M1020" s="289" t="s">
        <v>19</v>
      </c>
      <c r="N1020" s="290" t="s">
        <v>47</v>
      </c>
      <c r="O1020" s="87"/>
      <c r="P1020" s="224">
        <f>O1020*H1020</f>
        <v>0</v>
      </c>
      <c r="Q1020" s="224">
        <v>0.0044999999999999997</v>
      </c>
      <c r="R1020" s="224">
        <f>Q1020*H1020</f>
        <v>0.91069650000000002</v>
      </c>
      <c r="S1020" s="224">
        <v>0</v>
      </c>
      <c r="T1020" s="225">
        <f>S1020*H1020</f>
        <v>0</v>
      </c>
      <c r="U1020" s="41"/>
      <c r="V1020" s="41"/>
      <c r="W1020" s="41"/>
      <c r="X1020" s="41"/>
      <c r="Y1020" s="41"/>
      <c r="Z1020" s="41"/>
      <c r="AA1020" s="41"/>
      <c r="AB1020" s="41"/>
      <c r="AC1020" s="41"/>
      <c r="AD1020" s="41"/>
      <c r="AE1020" s="41"/>
      <c r="AR1020" s="226" t="s">
        <v>460</v>
      </c>
      <c r="AT1020" s="226" t="s">
        <v>775</v>
      </c>
      <c r="AU1020" s="226" t="s">
        <v>142</v>
      </c>
      <c r="AY1020" s="20" t="s">
        <v>141</v>
      </c>
      <c r="BE1020" s="227">
        <f>IF(N1020="základní",J1020,0)</f>
        <v>0</v>
      </c>
      <c r="BF1020" s="227">
        <f>IF(N1020="snížená",J1020,0)</f>
        <v>0</v>
      </c>
      <c r="BG1020" s="227">
        <f>IF(N1020="zákl. přenesená",J1020,0)</f>
        <v>0</v>
      </c>
      <c r="BH1020" s="227">
        <f>IF(N1020="sníž. přenesená",J1020,0)</f>
        <v>0</v>
      </c>
      <c r="BI1020" s="227">
        <f>IF(N1020="nulová",J1020,0)</f>
        <v>0</v>
      </c>
      <c r="BJ1020" s="20" t="s">
        <v>94</v>
      </c>
      <c r="BK1020" s="227">
        <f>ROUND(I1020*H1020,2)</f>
        <v>0</v>
      </c>
      <c r="BL1020" s="20" t="s">
        <v>260</v>
      </c>
      <c r="BM1020" s="226" t="s">
        <v>1321</v>
      </c>
    </row>
    <row r="1021" s="13" customFormat="1">
      <c r="A1021" s="13"/>
      <c r="B1021" s="233"/>
      <c r="C1021" s="234"/>
      <c r="D1021" s="235" t="s">
        <v>155</v>
      </c>
      <c r="E1021" s="234"/>
      <c r="F1021" s="237" t="s">
        <v>1322</v>
      </c>
      <c r="G1021" s="234"/>
      <c r="H1021" s="238">
        <v>202.37700000000001</v>
      </c>
      <c r="I1021" s="239"/>
      <c r="J1021" s="234"/>
      <c r="K1021" s="234"/>
      <c r="L1021" s="240"/>
      <c r="M1021" s="241"/>
      <c r="N1021" s="242"/>
      <c r="O1021" s="242"/>
      <c r="P1021" s="242"/>
      <c r="Q1021" s="242"/>
      <c r="R1021" s="242"/>
      <c r="S1021" s="242"/>
      <c r="T1021" s="24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4" t="s">
        <v>155</v>
      </c>
      <c r="AU1021" s="244" t="s">
        <v>142</v>
      </c>
      <c r="AV1021" s="13" t="s">
        <v>94</v>
      </c>
      <c r="AW1021" s="13" t="s">
        <v>4</v>
      </c>
      <c r="AX1021" s="13" t="s">
        <v>83</v>
      </c>
      <c r="AY1021" s="244" t="s">
        <v>141</v>
      </c>
    </row>
    <row r="1022" s="2" customFormat="1" ht="16.5" customHeight="1">
      <c r="A1022" s="41"/>
      <c r="B1022" s="42"/>
      <c r="C1022" s="215" t="s">
        <v>1323</v>
      </c>
      <c r="D1022" s="215" t="s">
        <v>146</v>
      </c>
      <c r="E1022" s="216" t="s">
        <v>1324</v>
      </c>
      <c r="F1022" s="217" t="s">
        <v>1325</v>
      </c>
      <c r="G1022" s="218" t="s">
        <v>169</v>
      </c>
      <c r="H1022" s="219">
        <v>596.70000000000005</v>
      </c>
      <c r="I1022" s="220"/>
      <c r="J1022" s="221">
        <f>ROUND(I1022*H1022,2)</f>
        <v>0</v>
      </c>
      <c r="K1022" s="217" t="s">
        <v>150</v>
      </c>
      <c r="L1022" s="47"/>
      <c r="M1022" s="222" t="s">
        <v>19</v>
      </c>
      <c r="N1022" s="223" t="s">
        <v>47</v>
      </c>
      <c r="O1022" s="87"/>
      <c r="P1022" s="224">
        <f>O1022*H1022</f>
        <v>0</v>
      </c>
      <c r="Q1022" s="224">
        <v>0</v>
      </c>
      <c r="R1022" s="224">
        <f>Q1022*H1022</f>
        <v>0</v>
      </c>
      <c r="S1022" s="224">
        <v>0</v>
      </c>
      <c r="T1022" s="225">
        <f>S1022*H1022</f>
        <v>0</v>
      </c>
      <c r="U1022" s="41"/>
      <c r="V1022" s="41"/>
      <c r="W1022" s="41"/>
      <c r="X1022" s="41"/>
      <c r="Y1022" s="41"/>
      <c r="Z1022" s="41"/>
      <c r="AA1022" s="41"/>
      <c r="AB1022" s="41"/>
      <c r="AC1022" s="41"/>
      <c r="AD1022" s="41"/>
      <c r="AE1022" s="41"/>
      <c r="AR1022" s="226" t="s">
        <v>260</v>
      </c>
      <c r="AT1022" s="226" t="s">
        <v>146</v>
      </c>
      <c r="AU1022" s="226" t="s">
        <v>142</v>
      </c>
      <c r="AY1022" s="20" t="s">
        <v>141</v>
      </c>
      <c r="BE1022" s="227">
        <f>IF(N1022="základní",J1022,0)</f>
        <v>0</v>
      </c>
      <c r="BF1022" s="227">
        <f>IF(N1022="snížená",J1022,0)</f>
        <v>0</v>
      </c>
      <c r="BG1022" s="227">
        <f>IF(N1022="zákl. přenesená",J1022,0)</f>
        <v>0</v>
      </c>
      <c r="BH1022" s="227">
        <f>IF(N1022="sníž. přenesená",J1022,0)</f>
        <v>0</v>
      </c>
      <c r="BI1022" s="227">
        <f>IF(N1022="nulová",J1022,0)</f>
        <v>0</v>
      </c>
      <c r="BJ1022" s="20" t="s">
        <v>94</v>
      </c>
      <c r="BK1022" s="227">
        <f>ROUND(I1022*H1022,2)</f>
        <v>0</v>
      </c>
      <c r="BL1022" s="20" t="s">
        <v>260</v>
      </c>
      <c r="BM1022" s="226" t="s">
        <v>1326</v>
      </c>
    </row>
    <row r="1023" s="2" customFormat="1">
      <c r="A1023" s="41"/>
      <c r="B1023" s="42"/>
      <c r="C1023" s="43"/>
      <c r="D1023" s="228" t="s">
        <v>153</v>
      </c>
      <c r="E1023" s="43"/>
      <c r="F1023" s="229" t="s">
        <v>1327</v>
      </c>
      <c r="G1023" s="43"/>
      <c r="H1023" s="43"/>
      <c r="I1023" s="230"/>
      <c r="J1023" s="43"/>
      <c r="K1023" s="43"/>
      <c r="L1023" s="47"/>
      <c r="M1023" s="231"/>
      <c r="N1023" s="232"/>
      <c r="O1023" s="87"/>
      <c r="P1023" s="87"/>
      <c r="Q1023" s="87"/>
      <c r="R1023" s="87"/>
      <c r="S1023" s="87"/>
      <c r="T1023" s="88"/>
      <c r="U1023" s="41"/>
      <c r="V1023" s="41"/>
      <c r="W1023" s="41"/>
      <c r="X1023" s="41"/>
      <c r="Y1023" s="41"/>
      <c r="Z1023" s="41"/>
      <c r="AA1023" s="41"/>
      <c r="AB1023" s="41"/>
      <c r="AC1023" s="41"/>
      <c r="AD1023" s="41"/>
      <c r="AE1023" s="41"/>
      <c r="AT1023" s="20" t="s">
        <v>153</v>
      </c>
      <c r="AU1023" s="20" t="s">
        <v>142</v>
      </c>
    </row>
    <row r="1024" s="15" customFormat="1">
      <c r="A1024" s="15"/>
      <c r="B1024" s="256"/>
      <c r="C1024" s="257"/>
      <c r="D1024" s="235" t="s">
        <v>155</v>
      </c>
      <c r="E1024" s="258" t="s">
        <v>19</v>
      </c>
      <c r="F1024" s="259" t="s">
        <v>789</v>
      </c>
      <c r="G1024" s="257"/>
      <c r="H1024" s="258" t="s">
        <v>19</v>
      </c>
      <c r="I1024" s="260"/>
      <c r="J1024" s="257"/>
      <c r="K1024" s="257"/>
      <c r="L1024" s="261"/>
      <c r="M1024" s="262"/>
      <c r="N1024" s="263"/>
      <c r="O1024" s="263"/>
      <c r="P1024" s="263"/>
      <c r="Q1024" s="263"/>
      <c r="R1024" s="263"/>
      <c r="S1024" s="263"/>
      <c r="T1024" s="264"/>
      <c r="U1024" s="15"/>
      <c r="V1024" s="15"/>
      <c r="W1024" s="15"/>
      <c r="X1024" s="15"/>
      <c r="Y1024" s="15"/>
      <c r="Z1024" s="15"/>
      <c r="AA1024" s="15"/>
      <c r="AB1024" s="15"/>
      <c r="AC1024" s="15"/>
      <c r="AD1024" s="15"/>
      <c r="AE1024" s="15"/>
      <c r="AT1024" s="265" t="s">
        <v>155</v>
      </c>
      <c r="AU1024" s="265" t="s">
        <v>142</v>
      </c>
      <c r="AV1024" s="15" t="s">
        <v>83</v>
      </c>
      <c r="AW1024" s="15" t="s">
        <v>35</v>
      </c>
      <c r="AX1024" s="15" t="s">
        <v>75</v>
      </c>
      <c r="AY1024" s="265" t="s">
        <v>141</v>
      </c>
    </row>
    <row r="1025" s="15" customFormat="1">
      <c r="A1025" s="15"/>
      <c r="B1025" s="256"/>
      <c r="C1025" s="257"/>
      <c r="D1025" s="235" t="s">
        <v>155</v>
      </c>
      <c r="E1025" s="258" t="s">
        <v>19</v>
      </c>
      <c r="F1025" s="259" t="s">
        <v>1328</v>
      </c>
      <c r="G1025" s="257"/>
      <c r="H1025" s="258" t="s">
        <v>19</v>
      </c>
      <c r="I1025" s="260"/>
      <c r="J1025" s="257"/>
      <c r="K1025" s="257"/>
      <c r="L1025" s="261"/>
      <c r="M1025" s="262"/>
      <c r="N1025" s="263"/>
      <c r="O1025" s="263"/>
      <c r="P1025" s="263"/>
      <c r="Q1025" s="263"/>
      <c r="R1025" s="263"/>
      <c r="S1025" s="263"/>
      <c r="T1025" s="264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65" t="s">
        <v>155</v>
      </c>
      <c r="AU1025" s="265" t="s">
        <v>142</v>
      </c>
      <c r="AV1025" s="15" t="s">
        <v>83</v>
      </c>
      <c r="AW1025" s="15" t="s">
        <v>35</v>
      </c>
      <c r="AX1025" s="15" t="s">
        <v>75</v>
      </c>
      <c r="AY1025" s="265" t="s">
        <v>141</v>
      </c>
    </row>
    <row r="1026" s="15" customFormat="1">
      <c r="A1026" s="15"/>
      <c r="B1026" s="256"/>
      <c r="C1026" s="257"/>
      <c r="D1026" s="235" t="s">
        <v>155</v>
      </c>
      <c r="E1026" s="258" t="s">
        <v>19</v>
      </c>
      <c r="F1026" s="259" t="s">
        <v>1306</v>
      </c>
      <c r="G1026" s="257"/>
      <c r="H1026" s="258" t="s">
        <v>19</v>
      </c>
      <c r="I1026" s="260"/>
      <c r="J1026" s="257"/>
      <c r="K1026" s="257"/>
      <c r="L1026" s="261"/>
      <c r="M1026" s="262"/>
      <c r="N1026" s="263"/>
      <c r="O1026" s="263"/>
      <c r="P1026" s="263"/>
      <c r="Q1026" s="263"/>
      <c r="R1026" s="263"/>
      <c r="S1026" s="263"/>
      <c r="T1026" s="264"/>
      <c r="U1026" s="15"/>
      <c r="V1026" s="15"/>
      <c r="W1026" s="15"/>
      <c r="X1026" s="15"/>
      <c r="Y1026" s="15"/>
      <c r="Z1026" s="15"/>
      <c r="AA1026" s="15"/>
      <c r="AB1026" s="15"/>
      <c r="AC1026" s="15"/>
      <c r="AD1026" s="15"/>
      <c r="AE1026" s="15"/>
      <c r="AT1026" s="265" t="s">
        <v>155</v>
      </c>
      <c r="AU1026" s="265" t="s">
        <v>142</v>
      </c>
      <c r="AV1026" s="15" t="s">
        <v>83</v>
      </c>
      <c r="AW1026" s="15" t="s">
        <v>35</v>
      </c>
      <c r="AX1026" s="15" t="s">
        <v>75</v>
      </c>
      <c r="AY1026" s="265" t="s">
        <v>141</v>
      </c>
    </row>
    <row r="1027" s="13" customFormat="1">
      <c r="A1027" s="13"/>
      <c r="B1027" s="233"/>
      <c r="C1027" s="234"/>
      <c r="D1027" s="235" t="s">
        <v>155</v>
      </c>
      <c r="E1027" s="236" t="s">
        <v>19</v>
      </c>
      <c r="F1027" s="237" t="s">
        <v>1329</v>
      </c>
      <c r="G1027" s="234"/>
      <c r="H1027" s="238">
        <v>15.539999999999999</v>
      </c>
      <c r="I1027" s="239"/>
      <c r="J1027" s="234"/>
      <c r="K1027" s="234"/>
      <c r="L1027" s="240"/>
      <c r="M1027" s="241"/>
      <c r="N1027" s="242"/>
      <c r="O1027" s="242"/>
      <c r="P1027" s="242"/>
      <c r="Q1027" s="242"/>
      <c r="R1027" s="242"/>
      <c r="S1027" s="242"/>
      <c r="T1027" s="24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44" t="s">
        <v>155</v>
      </c>
      <c r="AU1027" s="244" t="s">
        <v>142</v>
      </c>
      <c r="AV1027" s="13" t="s">
        <v>94</v>
      </c>
      <c r="AW1027" s="13" t="s">
        <v>35</v>
      </c>
      <c r="AX1027" s="13" t="s">
        <v>75</v>
      </c>
      <c r="AY1027" s="244" t="s">
        <v>141</v>
      </c>
    </row>
    <row r="1028" s="15" customFormat="1">
      <c r="A1028" s="15"/>
      <c r="B1028" s="256"/>
      <c r="C1028" s="257"/>
      <c r="D1028" s="235" t="s">
        <v>155</v>
      </c>
      <c r="E1028" s="258" t="s">
        <v>19</v>
      </c>
      <c r="F1028" s="259" t="s">
        <v>185</v>
      </c>
      <c r="G1028" s="257"/>
      <c r="H1028" s="258" t="s">
        <v>19</v>
      </c>
      <c r="I1028" s="260"/>
      <c r="J1028" s="257"/>
      <c r="K1028" s="257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5"/>
      <c r="V1028" s="15"/>
      <c r="W1028" s="15"/>
      <c r="X1028" s="15"/>
      <c r="Y1028" s="15"/>
      <c r="Z1028" s="15"/>
      <c r="AA1028" s="15"/>
      <c r="AB1028" s="15"/>
      <c r="AC1028" s="15"/>
      <c r="AD1028" s="15"/>
      <c r="AE1028" s="15"/>
      <c r="AT1028" s="265" t="s">
        <v>155</v>
      </c>
      <c r="AU1028" s="265" t="s">
        <v>142</v>
      </c>
      <c r="AV1028" s="15" t="s">
        <v>83</v>
      </c>
      <c r="AW1028" s="15" t="s">
        <v>35</v>
      </c>
      <c r="AX1028" s="15" t="s">
        <v>75</v>
      </c>
      <c r="AY1028" s="265" t="s">
        <v>141</v>
      </c>
    </row>
    <row r="1029" s="13" customFormat="1">
      <c r="A1029" s="13"/>
      <c r="B1029" s="233"/>
      <c r="C1029" s="234"/>
      <c r="D1029" s="235" t="s">
        <v>155</v>
      </c>
      <c r="E1029" s="236" t="s">
        <v>19</v>
      </c>
      <c r="F1029" s="237" t="s">
        <v>1330</v>
      </c>
      <c r="G1029" s="234"/>
      <c r="H1029" s="238">
        <v>15.51</v>
      </c>
      <c r="I1029" s="239"/>
      <c r="J1029" s="234"/>
      <c r="K1029" s="234"/>
      <c r="L1029" s="240"/>
      <c r="M1029" s="241"/>
      <c r="N1029" s="242"/>
      <c r="O1029" s="242"/>
      <c r="P1029" s="242"/>
      <c r="Q1029" s="242"/>
      <c r="R1029" s="242"/>
      <c r="S1029" s="242"/>
      <c r="T1029" s="24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44" t="s">
        <v>155</v>
      </c>
      <c r="AU1029" s="244" t="s">
        <v>142</v>
      </c>
      <c r="AV1029" s="13" t="s">
        <v>94</v>
      </c>
      <c r="AW1029" s="13" t="s">
        <v>35</v>
      </c>
      <c r="AX1029" s="13" t="s">
        <v>75</v>
      </c>
      <c r="AY1029" s="244" t="s">
        <v>141</v>
      </c>
    </row>
    <row r="1030" s="15" customFormat="1">
      <c r="A1030" s="15"/>
      <c r="B1030" s="256"/>
      <c r="C1030" s="257"/>
      <c r="D1030" s="235" t="s">
        <v>155</v>
      </c>
      <c r="E1030" s="258" t="s">
        <v>19</v>
      </c>
      <c r="F1030" s="259" t="s">
        <v>192</v>
      </c>
      <c r="G1030" s="257"/>
      <c r="H1030" s="258" t="s">
        <v>19</v>
      </c>
      <c r="I1030" s="260"/>
      <c r="J1030" s="257"/>
      <c r="K1030" s="257"/>
      <c r="L1030" s="261"/>
      <c r="M1030" s="262"/>
      <c r="N1030" s="263"/>
      <c r="O1030" s="263"/>
      <c r="P1030" s="263"/>
      <c r="Q1030" s="263"/>
      <c r="R1030" s="263"/>
      <c r="S1030" s="263"/>
      <c r="T1030" s="264"/>
      <c r="U1030" s="15"/>
      <c r="V1030" s="15"/>
      <c r="W1030" s="15"/>
      <c r="X1030" s="15"/>
      <c r="Y1030" s="15"/>
      <c r="Z1030" s="15"/>
      <c r="AA1030" s="15"/>
      <c r="AB1030" s="15"/>
      <c r="AC1030" s="15"/>
      <c r="AD1030" s="15"/>
      <c r="AE1030" s="15"/>
      <c r="AT1030" s="265" t="s">
        <v>155</v>
      </c>
      <c r="AU1030" s="265" t="s">
        <v>142</v>
      </c>
      <c r="AV1030" s="15" t="s">
        <v>83</v>
      </c>
      <c r="AW1030" s="15" t="s">
        <v>35</v>
      </c>
      <c r="AX1030" s="15" t="s">
        <v>75</v>
      </c>
      <c r="AY1030" s="265" t="s">
        <v>141</v>
      </c>
    </row>
    <row r="1031" s="13" customFormat="1">
      <c r="A1031" s="13"/>
      <c r="B1031" s="233"/>
      <c r="C1031" s="234"/>
      <c r="D1031" s="235" t="s">
        <v>155</v>
      </c>
      <c r="E1031" s="236" t="s">
        <v>19</v>
      </c>
      <c r="F1031" s="237" t="s">
        <v>1331</v>
      </c>
      <c r="G1031" s="234"/>
      <c r="H1031" s="238">
        <v>67.170000000000002</v>
      </c>
      <c r="I1031" s="239"/>
      <c r="J1031" s="234"/>
      <c r="K1031" s="234"/>
      <c r="L1031" s="240"/>
      <c r="M1031" s="241"/>
      <c r="N1031" s="242"/>
      <c r="O1031" s="242"/>
      <c r="P1031" s="242"/>
      <c r="Q1031" s="242"/>
      <c r="R1031" s="242"/>
      <c r="S1031" s="242"/>
      <c r="T1031" s="24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4" t="s">
        <v>155</v>
      </c>
      <c r="AU1031" s="244" t="s">
        <v>142</v>
      </c>
      <c r="AV1031" s="13" t="s">
        <v>94</v>
      </c>
      <c r="AW1031" s="13" t="s">
        <v>35</v>
      </c>
      <c r="AX1031" s="13" t="s">
        <v>75</v>
      </c>
      <c r="AY1031" s="244" t="s">
        <v>141</v>
      </c>
    </row>
    <row r="1032" s="16" customFormat="1">
      <c r="A1032" s="16"/>
      <c r="B1032" s="266"/>
      <c r="C1032" s="267"/>
      <c r="D1032" s="235" t="s">
        <v>155</v>
      </c>
      <c r="E1032" s="268" t="s">
        <v>19</v>
      </c>
      <c r="F1032" s="269" t="s">
        <v>190</v>
      </c>
      <c r="G1032" s="267"/>
      <c r="H1032" s="270">
        <v>98.219999999999999</v>
      </c>
      <c r="I1032" s="271"/>
      <c r="J1032" s="267"/>
      <c r="K1032" s="267"/>
      <c r="L1032" s="272"/>
      <c r="M1032" s="273"/>
      <c r="N1032" s="274"/>
      <c r="O1032" s="274"/>
      <c r="P1032" s="274"/>
      <c r="Q1032" s="274"/>
      <c r="R1032" s="274"/>
      <c r="S1032" s="274"/>
      <c r="T1032" s="275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T1032" s="276" t="s">
        <v>155</v>
      </c>
      <c r="AU1032" s="276" t="s">
        <v>142</v>
      </c>
      <c r="AV1032" s="16" t="s">
        <v>142</v>
      </c>
      <c r="AW1032" s="16" t="s">
        <v>35</v>
      </c>
      <c r="AX1032" s="16" t="s">
        <v>75</v>
      </c>
      <c r="AY1032" s="276" t="s">
        <v>141</v>
      </c>
    </row>
    <row r="1033" s="15" customFormat="1">
      <c r="A1033" s="15"/>
      <c r="B1033" s="256"/>
      <c r="C1033" s="257"/>
      <c r="D1033" s="235" t="s">
        <v>155</v>
      </c>
      <c r="E1033" s="258" t="s">
        <v>19</v>
      </c>
      <c r="F1033" s="259" t="s">
        <v>1332</v>
      </c>
      <c r="G1033" s="257"/>
      <c r="H1033" s="258" t="s">
        <v>19</v>
      </c>
      <c r="I1033" s="260"/>
      <c r="J1033" s="257"/>
      <c r="K1033" s="257"/>
      <c r="L1033" s="261"/>
      <c r="M1033" s="262"/>
      <c r="N1033" s="263"/>
      <c r="O1033" s="263"/>
      <c r="P1033" s="263"/>
      <c r="Q1033" s="263"/>
      <c r="R1033" s="263"/>
      <c r="S1033" s="263"/>
      <c r="T1033" s="264"/>
      <c r="U1033" s="15"/>
      <c r="V1033" s="15"/>
      <c r="W1033" s="15"/>
      <c r="X1033" s="15"/>
      <c r="Y1033" s="15"/>
      <c r="Z1033" s="15"/>
      <c r="AA1033" s="15"/>
      <c r="AB1033" s="15"/>
      <c r="AC1033" s="15"/>
      <c r="AD1033" s="15"/>
      <c r="AE1033" s="15"/>
      <c r="AT1033" s="265" t="s">
        <v>155</v>
      </c>
      <c r="AU1033" s="265" t="s">
        <v>142</v>
      </c>
      <c r="AV1033" s="15" t="s">
        <v>83</v>
      </c>
      <c r="AW1033" s="15" t="s">
        <v>35</v>
      </c>
      <c r="AX1033" s="15" t="s">
        <v>75</v>
      </c>
      <c r="AY1033" s="265" t="s">
        <v>141</v>
      </c>
    </row>
    <row r="1034" s="15" customFormat="1">
      <c r="A1034" s="15"/>
      <c r="B1034" s="256"/>
      <c r="C1034" s="257"/>
      <c r="D1034" s="235" t="s">
        <v>155</v>
      </c>
      <c r="E1034" s="258" t="s">
        <v>19</v>
      </c>
      <c r="F1034" s="259" t="s">
        <v>195</v>
      </c>
      <c r="G1034" s="257"/>
      <c r="H1034" s="258" t="s">
        <v>19</v>
      </c>
      <c r="I1034" s="260"/>
      <c r="J1034" s="257"/>
      <c r="K1034" s="257"/>
      <c r="L1034" s="261"/>
      <c r="M1034" s="262"/>
      <c r="N1034" s="263"/>
      <c r="O1034" s="263"/>
      <c r="P1034" s="263"/>
      <c r="Q1034" s="263"/>
      <c r="R1034" s="263"/>
      <c r="S1034" s="263"/>
      <c r="T1034" s="264"/>
      <c r="U1034" s="15"/>
      <c r="V1034" s="15"/>
      <c r="W1034" s="15"/>
      <c r="X1034" s="15"/>
      <c r="Y1034" s="15"/>
      <c r="Z1034" s="15"/>
      <c r="AA1034" s="15"/>
      <c r="AB1034" s="15"/>
      <c r="AC1034" s="15"/>
      <c r="AD1034" s="15"/>
      <c r="AE1034" s="15"/>
      <c r="AT1034" s="265" t="s">
        <v>155</v>
      </c>
      <c r="AU1034" s="265" t="s">
        <v>142</v>
      </c>
      <c r="AV1034" s="15" t="s">
        <v>83</v>
      </c>
      <c r="AW1034" s="15" t="s">
        <v>35</v>
      </c>
      <c r="AX1034" s="15" t="s">
        <v>75</v>
      </c>
      <c r="AY1034" s="265" t="s">
        <v>141</v>
      </c>
    </row>
    <row r="1035" s="13" customFormat="1">
      <c r="A1035" s="13"/>
      <c r="B1035" s="233"/>
      <c r="C1035" s="234"/>
      <c r="D1035" s="235" t="s">
        <v>155</v>
      </c>
      <c r="E1035" s="236" t="s">
        <v>19</v>
      </c>
      <c r="F1035" s="237" t="s">
        <v>1333</v>
      </c>
      <c r="G1035" s="234"/>
      <c r="H1035" s="238">
        <v>81.855000000000004</v>
      </c>
      <c r="I1035" s="239"/>
      <c r="J1035" s="234"/>
      <c r="K1035" s="234"/>
      <c r="L1035" s="240"/>
      <c r="M1035" s="241"/>
      <c r="N1035" s="242"/>
      <c r="O1035" s="242"/>
      <c r="P1035" s="242"/>
      <c r="Q1035" s="242"/>
      <c r="R1035" s="242"/>
      <c r="S1035" s="242"/>
      <c r="T1035" s="24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4" t="s">
        <v>155</v>
      </c>
      <c r="AU1035" s="244" t="s">
        <v>142</v>
      </c>
      <c r="AV1035" s="13" t="s">
        <v>94</v>
      </c>
      <c r="AW1035" s="13" t="s">
        <v>35</v>
      </c>
      <c r="AX1035" s="13" t="s">
        <v>75</v>
      </c>
      <c r="AY1035" s="244" t="s">
        <v>141</v>
      </c>
    </row>
    <row r="1036" s="15" customFormat="1">
      <c r="A1036" s="15"/>
      <c r="B1036" s="256"/>
      <c r="C1036" s="257"/>
      <c r="D1036" s="235" t="s">
        <v>155</v>
      </c>
      <c r="E1036" s="258" t="s">
        <v>19</v>
      </c>
      <c r="F1036" s="259" t="s">
        <v>197</v>
      </c>
      <c r="G1036" s="257"/>
      <c r="H1036" s="258" t="s">
        <v>19</v>
      </c>
      <c r="I1036" s="260"/>
      <c r="J1036" s="257"/>
      <c r="K1036" s="257"/>
      <c r="L1036" s="261"/>
      <c r="M1036" s="262"/>
      <c r="N1036" s="263"/>
      <c r="O1036" s="263"/>
      <c r="P1036" s="263"/>
      <c r="Q1036" s="263"/>
      <c r="R1036" s="263"/>
      <c r="S1036" s="263"/>
      <c r="T1036" s="264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65" t="s">
        <v>155</v>
      </c>
      <c r="AU1036" s="265" t="s">
        <v>142</v>
      </c>
      <c r="AV1036" s="15" t="s">
        <v>83</v>
      </c>
      <c r="AW1036" s="15" t="s">
        <v>35</v>
      </c>
      <c r="AX1036" s="15" t="s">
        <v>75</v>
      </c>
      <c r="AY1036" s="265" t="s">
        <v>141</v>
      </c>
    </row>
    <row r="1037" s="13" customFormat="1">
      <c r="A1037" s="13"/>
      <c r="B1037" s="233"/>
      <c r="C1037" s="234"/>
      <c r="D1037" s="235" t="s">
        <v>155</v>
      </c>
      <c r="E1037" s="236" t="s">
        <v>19</v>
      </c>
      <c r="F1037" s="237" t="s">
        <v>1334</v>
      </c>
      <c r="G1037" s="234"/>
      <c r="H1037" s="238">
        <v>34.484999999999999</v>
      </c>
      <c r="I1037" s="239"/>
      <c r="J1037" s="234"/>
      <c r="K1037" s="234"/>
      <c r="L1037" s="240"/>
      <c r="M1037" s="241"/>
      <c r="N1037" s="242"/>
      <c r="O1037" s="242"/>
      <c r="P1037" s="242"/>
      <c r="Q1037" s="242"/>
      <c r="R1037" s="242"/>
      <c r="S1037" s="242"/>
      <c r="T1037" s="24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44" t="s">
        <v>155</v>
      </c>
      <c r="AU1037" s="244" t="s">
        <v>142</v>
      </c>
      <c r="AV1037" s="13" t="s">
        <v>94</v>
      </c>
      <c r="AW1037" s="13" t="s">
        <v>35</v>
      </c>
      <c r="AX1037" s="13" t="s">
        <v>75</v>
      </c>
      <c r="AY1037" s="244" t="s">
        <v>141</v>
      </c>
    </row>
    <row r="1038" s="15" customFormat="1">
      <c r="A1038" s="15"/>
      <c r="B1038" s="256"/>
      <c r="C1038" s="257"/>
      <c r="D1038" s="235" t="s">
        <v>155</v>
      </c>
      <c r="E1038" s="258" t="s">
        <v>19</v>
      </c>
      <c r="F1038" s="259" t="s">
        <v>199</v>
      </c>
      <c r="G1038" s="257"/>
      <c r="H1038" s="258" t="s">
        <v>19</v>
      </c>
      <c r="I1038" s="260"/>
      <c r="J1038" s="257"/>
      <c r="K1038" s="257"/>
      <c r="L1038" s="261"/>
      <c r="M1038" s="262"/>
      <c r="N1038" s="263"/>
      <c r="O1038" s="263"/>
      <c r="P1038" s="263"/>
      <c r="Q1038" s="263"/>
      <c r="R1038" s="263"/>
      <c r="S1038" s="263"/>
      <c r="T1038" s="264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65" t="s">
        <v>155</v>
      </c>
      <c r="AU1038" s="265" t="s">
        <v>142</v>
      </c>
      <c r="AV1038" s="15" t="s">
        <v>83</v>
      </c>
      <c r="AW1038" s="15" t="s">
        <v>35</v>
      </c>
      <c r="AX1038" s="15" t="s">
        <v>75</v>
      </c>
      <c r="AY1038" s="265" t="s">
        <v>141</v>
      </c>
    </row>
    <row r="1039" s="13" customFormat="1">
      <c r="A1039" s="13"/>
      <c r="B1039" s="233"/>
      <c r="C1039" s="234"/>
      <c r="D1039" s="235" t="s">
        <v>155</v>
      </c>
      <c r="E1039" s="236" t="s">
        <v>19</v>
      </c>
      <c r="F1039" s="237" t="s">
        <v>1335</v>
      </c>
      <c r="G1039" s="234"/>
      <c r="H1039" s="238">
        <v>33.899999999999999</v>
      </c>
      <c r="I1039" s="239"/>
      <c r="J1039" s="234"/>
      <c r="K1039" s="234"/>
      <c r="L1039" s="240"/>
      <c r="M1039" s="241"/>
      <c r="N1039" s="242"/>
      <c r="O1039" s="242"/>
      <c r="P1039" s="242"/>
      <c r="Q1039" s="242"/>
      <c r="R1039" s="242"/>
      <c r="S1039" s="242"/>
      <c r="T1039" s="24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4" t="s">
        <v>155</v>
      </c>
      <c r="AU1039" s="244" t="s">
        <v>142</v>
      </c>
      <c r="AV1039" s="13" t="s">
        <v>94</v>
      </c>
      <c r="AW1039" s="13" t="s">
        <v>35</v>
      </c>
      <c r="AX1039" s="13" t="s">
        <v>75</v>
      </c>
      <c r="AY1039" s="244" t="s">
        <v>141</v>
      </c>
    </row>
    <row r="1040" s="15" customFormat="1">
      <c r="A1040" s="15"/>
      <c r="B1040" s="256"/>
      <c r="C1040" s="257"/>
      <c r="D1040" s="235" t="s">
        <v>155</v>
      </c>
      <c r="E1040" s="258" t="s">
        <v>19</v>
      </c>
      <c r="F1040" s="259" t="s">
        <v>869</v>
      </c>
      <c r="G1040" s="257"/>
      <c r="H1040" s="258" t="s">
        <v>19</v>
      </c>
      <c r="I1040" s="260"/>
      <c r="J1040" s="257"/>
      <c r="K1040" s="257"/>
      <c r="L1040" s="261"/>
      <c r="M1040" s="262"/>
      <c r="N1040" s="263"/>
      <c r="O1040" s="263"/>
      <c r="P1040" s="263"/>
      <c r="Q1040" s="263"/>
      <c r="R1040" s="263"/>
      <c r="S1040" s="263"/>
      <c r="T1040" s="264"/>
      <c r="U1040" s="15"/>
      <c r="V1040" s="15"/>
      <c r="W1040" s="15"/>
      <c r="X1040" s="15"/>
      <c r="Y1040" s="15"/>
      <c r="Z1040" s="15"/>
      <c r="AA1040" s="15"/>
      <c r="AB1040" s="15"/>
      <c r="AC1040" s="15"/>
      <c r="AD1040" s="15"/>
      <c r="AE1040" s="15"/>
      <c r="AT1040" s="265" t="s">
        <v>155</v>
      </c>
      <c r="AU1040" s="265" t="s">
        <v>142</v>
      </c>
      <c r="AV1040" s="15" t="s">
        <v>83</v>
      </c>
      <c r="AW1040" s="15" t="s">
        <v>35</v>
      </c>
      <c r="AX1040" s="15" t="s">
        <v>75</v>
      </c>
      <c r="AY1040" s="265" t="s">
        <v>141</v>
      </c>
    </row>
    <row r="1041" s="13" customFormat="1">
      <c r="A1041" s="13"/>
      <c r="B1041" s="233"/>
      <c r="C1041" s="234"/>
      <c r="D1041" s="235" t="s">
        <v>155</v>
      </c>
      <c r="E1041" s="236" t="s">
        <v>19</v>
      </c>
      <c r="F1041" s="237" t="s">
        <v>1336</v>
      </c>
      <c r="G1041" s="234"/>
      <c r="H1041" s="238">
        <v>12.885</v>
      </c>
      <c r="I1041" s="239"/>
      <c r="J1041" s="234"/>
      <c r="K1041" s="234"/>
      <c r="L1041" s="240"/>
      <c r="M1041" s="241"/>
      <c r="N1041" s="242"/>
      <c r="O1041" s="242"/>
      <c r="P1041" s="242"/>
      <c r="Q1041" s="242"/>
      <c r="R1041" s="242"/>
      <c r="S1041" s="242"/>
      <c r="T1041" s="24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44" t="s">
        <v>155</v>
      </c>
      <c r="AU1041" s="244" t="s">
        <v>142</v>
      </c>
      <c r="AV1041" s="13" t="s">
        <v>94</v>
      </c>
      <c r="AW1041" s="13" t="s">
        <v>35</v>
      </c>
      <c r="AX1041" s="13" t="s">
        <v>75</v>
      </c>
      <c r="AY1041" s="244" t="s">
        <v>141</v>
      </c>
    </row>
    <row r="1042" s="15" customFormat="1">
      <c r="A1042" s="15"/>
      <c r="B1042" s="256"/>
      <c r="C1042" s="257"/>
      <c r="D1042" s="235" t="s">
        <v>155</v>
      </c>
      <c r="E1042" s="258" t="s">
        <v>19</v>
      </c>
      <c r="F1042" s="259" t="s">
        <v>872</v>
      </c>
      <c r="G1042" s="257"/>
      <c r="H1042" s="258" t="s">
        <v>19</v>
      </c>
      <c r="I1042" s="260"/>
      <c r="J1042" s="257"/>
      <c r="K1042" s="257"/>
      <c r="L1042" s="261"/>
      <c r="M1042" s="262"/>
      <c r="N1042" s="263"/>
      <c r="O1042" s="263"/>
      <c r="P1042" s="263"/>
      <c r="Q1042" s="263"/>
      <c r="R1042" s="263"/>
      <c r="S1042" s="263"/>
      <c r="T1042" s="264"/>
      <c r="U1042" s="15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5" t="s">
        <v>155</v>
      </c>
      <c r="AU1042" s="265" t="s">
        <v>142</v>
      </c>
      <c r="AV1042" s="15" t="s">
        <v>83</v>
      </c>
      <c r="AW1042" s="15" t="s">
        <v>35</v>
      </c>
      <c r="AX1042" s="15" t="s">
        <v>75</v>
      </c>
      <c r="AY1042" s="265" t="s">
        <v>141</v>
      </c>
    </row>
    <row r="1043" s="13" customFormat="1">
      <c r="A1043" s="13"/>
      <c r="B1043" s="233"/>
      <c r="C1043" s="234"/>
      <c r="D1043" s="235" t="s">
        <v>155</v>
      </c>
      <c r="E1043" s="236" t="s">
        <v>19</v>
      </c>
      <c r="F1043" s="237" t="s">
        <v>1336</v>
      </c>
      <c r="G1043" s="234"/>
      <c r="H1043" s="238">
        <v>12.885</v>
      </c>
      <c r="I1043" s="239"/>
      <c r="J1043" s="234"/>
      <c r="K1043" s="234"/>
      <c r="L1043" s="240"/>
      <c r="M1043" s="241"/>
      <c r="N1043" s="242"/>
      <c r="O1043" s="242"/>
      <c r="P1043" s="242"/>
      <c r="Q1043" s="242"/>
      <c r="R1043" s="242"/>
      <c r="S1043" s="242"/>
      <c r="T1043" s="24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4" t="s">
        <v>155</v>
      </c>
      <c r="AU1043" s="244" t="s">
        <v>142</v>
      </c>
      <c r="AV1043" s="13" t="s">
        <v>94</v>
      </c>
      <c r="AW1043" s="13" t="s">
        <v>35</v>
      </c>
      <c r="AX1043" s="13" t="s">
        <v>75</v>
      </c>
      <c r="AY1043" s="244" t="s">
        <v>141</v>
      </c>
    </row>
    <row r="1044" s="15" customFormat="1">
      <c r="A1044" s="15"/>
      <c r="B1044" s="256"/>
      <c r="C1044" s="257"/>
      <c r="D1044" s="235" t="s">
        <v>155</v>
      </c>
      <c r="E1044" s="258" t="s">
        <v>19</v>
      </c>
      <c r="F1044" s="259" t="s">
        <v>873</v>
      </c>
      <c r="G1044" s="257"/>
      <c r="H1044" s="258" t="s">
        <v>19</v>
      </c>
      <c r="I1044" s="260"/>
      <c r="J1044" s="257"/>
      <c r="K1044" s="257"/>
      <c r="L1044" s="261"/>
      <c r="M1044" s="262"/>
      <c r="N1044" s="263"/>
      <c r="O1044" s="263"/>
      <c r="P1044" s="263"/>
      <c r="Q1044" s="263"/>
      <c r="R1044" s="263"/>
      <c r="S1044" s="263"/>
      <c r="T1044" s="264"/>
      <c r="U1044" s="15"/>
      <c r="V1044" s="15"/>
      <c r="W1044" s="15"/>
      <c r="X1044" s="15"/>
      <c r="Y1044" s="15"/>
      <c r="Z1044" s="15"/>
      <c r="AA1044" s="15"/>
      <c r="AB1044" s="15"/>
      <c r="AC1044" s="15"/>
      <c r="AD1044" s="15"/>
      <c r="AE1044" s="15"/>
      <c r="AT1044" s="265" t="s">
        <v>155</v>
      </c>
      <c r="AU1044" s="265" t="s">
        <v>142</v>
      </c>
      <c r="AV1044" s="15" t="s">
        <v>83</v>
      </c>
      <c r="AW1044" s="15" t="s">
        <v>35</v>
      </c>
      <c r="AX1044" s="15" t="s">
        <v>75</v>
      </c>
      <c r="AY1044" s="265" t="s">
        <v>141</v>
      </c>
    </row>
    <row r="1045" s="13" customFormat="1">
      <c r="A1045" s="13"/>
      <c r="B1045" s="233"/>
      <c r="C1045" s="234"/>
      <c r="D1045" s="235" t="s">
        <v>155</v>
      </c>
      <c r="E1045" s="236" t="s">
        <v>19</v>
      </c>
      <c r="F1045" s="237" t="s">
        <v>1337</v>
      </c>
      <c r="G1045" s="234"/>
      <c r="H1045" s="238">
        <v>9.9000000000000004</v>
      </c>
      <c r="I1045" s="239"/>
      <c r="J1045" s="234"/>
      <c r="K1045" s="234"/>
      <c r="L1045" s="240"/>
      <c r="M1045" s="241"/>
      <c r="N1045" s="242"/>
      <c r="O1045" s="242"/>
      <c r="P1045" s="242"/>
      <c r="Q1045" s="242"/>
      <c r="R1045" s="242"/>
      <c r="S1045" s="242"/>
      <c r="T1045" s="24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4" t="s">
        <v>155</v>
      </c>
      <c r="AU1045" s="244" t="s">
        <v>142</v>
      </c>
      <c r="AV1045" s="13" t="s">
        <v>94</v>
      </c>
      <c r="AW1045" s="13" t="s">
        <v>35</v>
      </c>
      <c r="AX1045" s="13" t="s">
        <v>75</v>
      </c>
      <c r="AY1045" s="244" t="s">
        <v>141</v>
      </c>
    </row>
    <row r="1046" s="15" customFormat="1">
      <c r="A1046" s="15"/>
      <c r="B1046" s="256"/>
      <c r="C1046" s="257"/>
      <c r="D1046" s="235" t="s">
        <v>155</v>
      </c>
      <c r="E1046" s="258" t="s">
        <v>19</v>
      </c>
      <c r="F1046" s="259" t="s">
        <v>876</v>
      </c>
      <c r="G1046" s="257"/>
      <c r="H1046" s="258" t="s">
        <v>19</v>
      </c>
      <c r="I1046" s="260"/>
      <c r="J1046" s="257"/>
      <c r="K1046" s="257"/>
      <c r="L1046" s="261"/>
      <c r="M1046" s="262"/>
      <c r="N1046" s="263"/>
      <c r="O1046" s="263"/>
      <c r="P1046" s="263"/>
      <c r="Q1046" s="263"/>
      <c r="R1046" s="263"/>
      <c r="S1046" s="263"/>
      <c r="T1046" s="264"/>
      <c r="U1046" s="15"/>
      <c r="V1046" s="15"/>
      <c r="W1046" s="15"/>
      <c r="X1046" s="15"/>
      <c r="Y1046" s="15"/>
      <c r="Z1046" s="15"/>
      <c r="AA1046" s="15"/>
      <c r="AB1046" s="15"/>
      <c r="AC1046" s="15"/>
      <c r="AD1046" s="15"/>
      <c r="AE1046" s="15"/>
      <c r="AT1046" s="265" t="s">
        <v>155</v>
      </c>
      <c r="AU1046" s="265" t="s">
        <v>142</v>
      </c>
      <c r="AV1046" s="15" t="s">
        <v>83</v>
      </c>
      <c r="AW1046" s="15" t="s">
        <v>35</v>
      </c>
      <c r="AX1046" s="15" t="s">
        <v>75</v>
      </c>
      <c r="AY1046" s="265" t="s">
        <v>141</v>
      </c>
    </row>
    <row r="1047" s="13" customFormat="1">
      <c r="A1047" s="13"/>
      <c r="B1047" s="233"/>
      <c r="C1047" s="234"/>
      <c r="D1047" s="235" t="s">
        <v>155</v>
      </c>
      <c r="E1047" s="236" t="s">
        <v>19</v>
      </c>
      <c r="F1047" s="237" t="s">
        <v>1338</v>
      </c>
      <c r="G1047" s="234"/>
      <c r="H1047" s="238">
        <v>14.4</v>
      </c>
      <c r="I1047" s="239"/>
      <c r="J1047" s="234"/>
      <c r="K1047" s="234"/>
      <c r="L1047" s="240"/>
      <c r="M1047" s="241"/>
      <c r="N1047" s="242"/>
      <c r="O1047" s="242"/>
      <c r="P1047" s="242"/>
      <c r="Q1047" s="242"/>
      <c r="R1047" s="242"/>
      <c r="S1047" s="242"/>
      <c r="T1047" s="24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44" t="s">
        <v>155</v>
      </c>
      <c r="AU1047" s="244" t="s">
        <v>142</v>
      </c>
      <c r="AV1047" s="13" t="s">
        <v>94</v>
      </c>
      <c r="AW1047" s="13" t="s">
        <v>35</v>
      </c>
      <c r="AX1047" s="13" t="s">
        <v>75</v>
      </c>
      <c r="AY1047" s="244" t="s">
        <v>141</v>
      </c>
    </row>
    <row r="1048" s="16" customFormat="1">
      <c r="A1048" s="16"/>
      <c r="B1048" s="266"/>
      <c r="C1048" s="267"/>
      <c r="D1048" s="235" t="s">
        <v>155</v>
      </c>
      <c r="E1048" s="268" t="s">
        <v>19</v>
      </c>
      <c r="F1048" s="269" t="s">
        <v>190</v>
      </c>
      <c r="G1048" s="267"/>
      <c r="H1048" s="270">
        <v>200.31</v>
      </c>
      <c r="I1048" s="271"/>
      <c r="J1048" s="267"/>
      <c r="K1048" s="267"/>
      <c r="L1048" s="272"/>
      <c r="M1048" s="273"/>
      <c r="N1048" s="274"/>
      <c r="O1048" s="274"/>
      <c r="P1048" s="274"/>
      <c r="Q1048" s="274"/>
      <c r="R1048" s="274"/>
      <c r="S1048" s="274"/>
      <c r="T1048" s="275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T1048" s="276" t="s">
        <v>155</v>
      </c>
      <c r="AU1048" s="276" t="s">
        <v>142</v>
      </c>
      <c r="AV1048" s="16" t="s">
        <v>142</v>
      </c>
      <c r="AW1048" s="16" t="s">
        <v>35</v>
      </c>
      <c r="AX1048" s="16" t="s">
        <v>75</v>
      </c>
      <c r="AY1048" s="276" t="s">
        <v>141</v>
      </c>
    </row>
    <row r="1049" s="15" customFormat="1">
      <c r="A1049" s="15"/>
      <c r="B1049" s="256"/>
      <c r="C1049" s="257"/>
      <c r="D1049" s="235" t="s">
        <v>155</v>
      </c>
      <c r="E1049" s="258" t="s">
        <v>19</v>
      </c>
      <c r="F1049" s="259" t="s">
        <v>1339</v>
      </c>
      <c r="G1049" s="257"/>
      <c r="H1049" s="258" t="s">
        <v>19</v>
      </c>
      <c r="I1049" s="260"/>
      <c r="J1049" s="257"/>
      <c r="K1049" s="257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5"/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T1049" s="265" t="s">
        <v>155</v>
      </c>
      <c r="AU1049" s="265" t="s">
        <v>142</v>
      </c>
      <c r="AV1049" s="15" t="s">
        <v>83</v>
      </c>
      <c r="AW1049" s="15" t="s">
        <v>35</v>
      </c>
      <c r="AX1049" s="15" t="s">
        <v>75</v>
      </c>
      <c r="AY1049" s="265" t="s">
        <v>141</v>
      </c>
    </row>
    <row r="1050" s="15" customFormat="1">
      <c r="A1050" s="15"/>
      <c r="B1050" s="256"/>
      <c r="C1050" s="257"/>
      <c r="D1050" s="235" t="s">
        <v>155</v>
      </c>
      <c r="E1050" s="258" t="s">
        <v>19</v>
      </c>
      <c r="F1050" s="259" t="s">
        <v>942</v>
      </c>
      <c r="G1050" s="257"/>
      <c r="H1050" s="258" t="s">
        <v>19</v>
      </c>
      <c r="I1050" s="260"/>
      <c r="J1050" s="257"/>
      <c r="K1050" s="257"/>
      <c r="L1050" s="261"/>
      <c r="M1050" s="262"/>
      <c r="N1050" s="263"/>
      <c r="O1050" s="263"/>
      <c r="P1050" s="263"/>
      <c r="Q1050" s="263"/>
      <c r="R1050" s="263"/>
      <c r="S1050" s="263"/>
      <c r="T1050" s="264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65" t="s">
        <v>155</v>
      </c>
      <c r="AU1050" s="265" t="s">
        <v>142</v>
      </c>
      <c r="AV1050" s="15" t="s">
        <v>83</v>
      </c>
      <c r="AW1050" s="15" t="s">
        <v>35</v>
      </c>
      <c r="AX1050" s="15" t="s">
        <v>75</v>
      </c>
      <c r="AY1050" s="265" t="s">
        <v>141</v>
      </c>
    </row>
    <row r="1051" s="13" customFormat="1">
      <c r="A1051" s="13"/>
      <c r="B1051" s="233"/>
      <c r="C1051" s="234"/>
      <c r="D1051" s="235" t="s">
        <v>155</v>
      </c>
      <c r="E1051" s="236" t="s">
        <v>19</v>
      </c>
      <c r="F1051" s="237" t="s">
        <v>1340</v>
      </c>
      <c r="G1051" s="234"/>
      <c r="H1051" s="238">
        <v>25.5</v>
      </c>
      <c r="I1051" s="239"/>
      <c r="J1051" s="234"/>
      <c r="K1051" s="234"/>
      <c r="L1051" s="240"/>
      <c r="M1051" s="241"/>
      <c r="N1051" s="242"/>
      <c r="O1051" s="242"/>
      <c r="P1051" s="242"/>
      <c r="Q1051" s="242"/>
      <c r="R1051" s="242"/>
      <c r="S1051" s="242"/>
      <c r="T1051" s="24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44" t="s">
        <v>155</v>
      </c>
      <c r="AU1051" s="244" t="s">
        <v>142</v>
      </c>
      <c r="AV1051" s="13" t="s">
        <v>94</v>
      </c>
      <c r="AW1051" s="13" t="s">
        <v>35</v>
      </c>
      <c r="AX1051" s="13" t="s">
        <v>75</v>
      </c>
      <c r="AY1051" s="244" t="s">
        <v>141</v>
      </c>
    </row>
    <row r="1052" s="15" customFormat="1">
      <c r="A1052" s="15"/>
      <c r="B1052" s="256"/>
      <c r="C1052" s="257"/>
      <c r="D1052" s="235" t="s">
        <v>155</v>
      </c>
      <c r="E1052" s="258" t="s">
        <v>19</v>
      </c>
      <c r="F1052" s="259" t="s">
        <v>882</v>
      </c>
      <c r="G1052" s="257"/>
      <c r="H1052" s="258" t="s">
        <v>19</v>
      </c>
      <c r="I1052" s="260"/>
      <c r="J1052" s="257"/>
      <c r="K1052" s="257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5"/>
      <c r="V1052" s="15"/>
      <c r="W1052" s="15"/>
      <c r="X1052" s="15"/>
      <c r="Y1052" s="15"/>
      <c r="Z1052" s="15"/>
      <c r="AA1052" s="15"/>
      <c r="AB1052" s="15"/>
      <c r="AC1052" s="15"/>
      <c r="AD1052" s="15"/>
      <c r="AE1052" s="15"/>
      <c r="AT1052" s="265" t="s">
        <v>155</v>
      </c>
      <c r="AU1052" s="265" t="s">
        <v>142</v>
      </c>
      <c r="AV1052" s="15" t="s">
        <v>83</v>
      </c>
      <c r="AW1052" s="15" t="s">
        <v>35</v>
      </c>
      <c r="AX1052" s="15" t="s">
        <v>75</v>
      </c>
      <c r="AY1052" s="265" t="s">
        <v>141</v>
      </c>
    </row>
    <row r="1053" s="13" customFormat="1">
      <c r="A1053" s="13"/>
      <c r="B1053" s="233"/>
      <c r="C1053" s="234"/>
      <c r="D1053" s="235" t="s">
        <v>155</v>
      </c>
      <c r="E1053" s="236" t="s">
        <v>19</v>
      </c>
      <c r="F1053" s="237" t="s">
        <v>1341</v>
      </c>
      <c r="G1053" s="234"/>
      <c r="H1053" s="238">
        <v>31.5</v>
      </c>
      <c r="I1053" s="239"/>
      <c r="J1053" s="234"/>
      <c r="K1053" s="234"/>
      <c r="L1053" s="240"/>
      <c r="M1053" s="241"/>
      <c r="N1053" s="242"/>
      <c r="O1053" s="242"/>
      <c r="P1053" s="242"/>
      <c r="Q1053" s="242"/>
      <c r="R1053" s="242"/>
      <c r="S1053" s="242"/>
      <c r="T1053" s="24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44" t="s">
        <v>155</v>
      </c>
      <c r="AU1053" s="244" t="s">
        <v>142</v>
      </c>
      <c r="AV1053" s="13" t="s">
        <v>94</v>
      </c>
      <c r="AW1053" s="13" t="s">
        <v>35</v>
      </c>
      <c r="AX1053" s="13" t="s">
        <v>75</v>
      </c>
      <c r="AY1053" s="244" t="s">
        <v>141</v>
      </c>
    </row>
    <row r="1054" s="15" customFormat="1">
      <c r="A1054" s="15"/>
      <c r="B1054" s="256"/>
      <c r="C1054" s="257"/>
      <c r="D1054" s="235" t="s">
        <v>155</v>
      </c>
      <c r="E1054" s="258" t="s">
        <v>19</v>
      </c>
      <c r="F1054" s="259" t="s">
        <v>947</v>
      </c>
      <c r="G1054" s="257"/>
      <c r="H1054" s="258" t="s">
        <v>19</v>
      </c>
      <c r="I1054" s="260"/>
      <c r="J1054" s="257"/>
      <c r="K1054" s="257"/>
      <c r="L1054" s="261"/>
      <c r="M1054" s="262"/>
      <c r="N1054" s="263"/>
      <c r="O1054" s="263"/>
      <c r="P1054" s="263"/>
      <c r="Q1054" s="263"/>
      <c r="R1054" s="263"/>
      <c r="S1054" s="263"/>
      <c r="T1054" s="264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65" t="s">
        <v>155</v>
      </c>
      <c r="AU1054" s="265" t="s">
        <v>142</v>
      </c>
      <c r="AV1054" s="15" t="s">
        <v>83</v>
      </c>
      <c r="AW1054" s="15" t="s">
        <v>35</v>
      </c>
      <c r="AX1054" s="15" t="s">
        <v>75</v>
      </c>
      <c r="AY1054" s="265" t="s">
        <v>141</v>
      </c>
    </row>
    <row r="1055" s="13" customFormat="1">
      <c r="A1055" s="13"/>
      <c r="B1055" s="233"/>
      <c r="C1055" s="234"/>
      <c r="D1055" s="235" t="s">
        <v>155</v>
      </c>
      <c r="E1055" s="236" t="s">
        <v>19</v>
      </c>
      <c r="F1055" s="237" t="s">
        <v>1342</v>
      </c>
      <c r="G1055" s="234"/>
      <c r="H1055" s="238">
        <v>23.399999999999999</v>
      </c>
      <c r="I1055" s="239"/>
      <c r="J1055" s="234"/>
      <c r="K1055" s="234"/>
      <c r="L1055" s="240"/>
      <c r="M1055" s="241"/>
      <c r="N1055" s="242"/>
      <c r="O1055" s="242"/>
      <c r="P1055" s="242"/>
      <c r="Q1055" s="242"/>
      <c r="R1055" s="242"/>
      <c r="S1055" s="242"/>
      <c r="T1055" s="24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44" t="s">
        <v>155</v>
      </c>
      <c r="AU1055" s="244" t="s">
        <v>142</v>
      </c>
      <c r="AV1055" s="13" t="s">
        <v>94</v>
      </c>
      <c r="AW1055" s="13" t="s">
        <v>35</v>
      </c>
      <c r="AX1055" s="13" t="s">
        <v>75</v>
      </c>
      <c r="AY1055" s="244" t="s">
        <v>141</v>
      </c>
    </row>
    <row r="1056" s="15" customFormat="1">
      <c r="A1056" s="15"/>
      <c r="B1056" s="256"/>
      <c r="C1056" s="257"/>
      <c r="D1056" s="235" t="s">
        <v>155</v>
      </c>
      <c r="E1056" s="258" t="s">
        <v>19</v>
      </c>
      <c r="F1056" s="259" t="s">
        <v>951</v>
      </c>
      <c r="G1056" s="257"/>
      <c r="H1056" s="258" t="s">
        <v>19</v>
      </c>
      <c r="I1056" s="260"/>
      <c r="J1056" s="257"/>
      <c r="K1056" s="257"/>
      <c r="L1056" s="261"/>
      <c r="M1056" s="262"/>
      <c r="N1056" s="263"/>
      <c r="O1056" s="263"/>
      <c r="P1056" s="263"/>
      <c r="Q1056" s="263"/>
      <c r="R1056" s="263"/>
      <c r="S1056" s="263"/>
      <c r="T1056" s="264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65" t="s">
        <v>155</v>
      </c>
      <c r="AU1056" s="265" t="s">
        <v>142</v>
      </c>
      <c r="AV1056" s="15" t="s">
        <v>83</v>
      </c>
      <c r="AW1056" s="15" t="s">
        <v>35</v>
      </c>
      <c r="AX1056" s="15" t="s">
        <v>75</v>
      </c>
      <c r="AY1056" s="265" t="s">
        <v>141</v>
      </c>
    </row>
    <row r="1057" s="13" customFormat="1">
      <c r="A1057" s="13"/>
      <c r="B1057" s="233"/>
      <c r="C1057" s="234"/>
      <c r="D1057" s="235" t="s">
        <v>155</v>
      </c>
      <c r="E1057" s="236" t="s">
        <v>19</v>
      </c>
      <c r="F1057" s="237" t="s">
        <v>1343</v>
      </c>
      <c r="G1057" s="234"/>
      <c r="H1057" s="238">
        <v>22.5</v>
      </c>
      <c r="I1057" s="239"/>
      <c r="J1057" s="234"/>
      <c r="K1057" s="234"/>
      <c r="L1057" s="240"/>
      <c r="M1057" s="241"/>
      <c r="N1057" s="242"/>
      <c r="O1057" s="242"/>
      <c r="P1057" s="242"/>
      <c r="Q1057" s="242"/>
      <c r="R1057" s="242"/>
      <c r="S1057" s="242"/>
      <c r="T1057" s="24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44" t="s">
        <v>155</v>
      </c>
      <c r="AU1057" s="244" t="s">
        <v>142</v>
      </c>
      <c r="AV1057" s="13" t="s">
        <v>94</v>
      </c>
      <c r="AW1057" s="13" t="s">
        <v>35</v>
      </c>
      <c r="AX1057" s="13" t="s">
        <v>75</v>
      </c>
      <c r="AY1057" s="244" t="s">
        <v>141</v>
      </c>
    </row>
    <row r="1058" s="15" customFormat="1">
      <c r="A1058" s="15"/>
      <c r="B1058" s="256"/>
      <c r="C1058" s="257"/>
      <c r="D1058" s="235" t="s">
        <v>155</v>
      </c>
      <c r="E1058" s="258" t="s">
        <v>19</v>
      </c>
      <c r="F1058" s="259" t="s">
        <v>953</v>
      </c>
      <c r="G1058" s="257"/>
      <c r="H1058" s="258" t="s">
        <v>19</v>
      </c>
      <c r="I1058" s="260"/>
      <c r="J1058" s="257"/>
      <c r="K1058" s="257"/>
      <c r="L1058" s="261"/>
      <c r="M1058" s="262"/>
      <c r="N1058" s="263"/>
      <c r="O1058" s="263"/>
      <c r="P1058" s="263"/>
      <c r="Q1058" s="263"/>
      <c r="R1058" s="263"/>
      <c r="S1058" s="263"/>
      <c r="T1058" s="264"/>
      <c r="U1058" s="15"/>
      <c r="V1058" s="15"/>
      <c r="W1058" s="15"/>
      <c r="X1058" s="15"/>
      <c r="Y1058" s="15"/>
      <c r="Z1058" s="15"/>
      <c r="AA1058" s="15"/>
      <c r="AB1058" s="15"/>
      <c r="AC1058" s="15"/>
      <c r="AD1058" s="15"/>
      <c r="AE1058" s="15"/>
      <c r="AT1058" s="265" t="s">
        <v>155</v>
      </c>
      <c r="AU1058" s="265" t="s">
        <v>142</v>
      </c>
      <c r="AV1058" s="15" t="s">
        <v>83</v>
      </c>
      <c r="AW1058" s="15" t="s">
        <v>35</v>
      </c>
      <c r="AX1058" s="15" t="s">
        <v>75</v>
      </c>
      <c r="AY1058" s="265" t="s">
        <v>141</v>
      </c>
    </row>
    <row r="1059" s="13" customFormat="1">
      <c r="A1059" s="13"/>
      <c r="B1059" s="233"/>
      <c r="C1059" s="234"/>
      <c r="D1059" s="235" t="s">
        <v>155</v>
      </c>
      <c r="E1059" s="236" t="s">
        <v>19</v>
      </c>
      <c r="F1059" s="237" t="s">
        <v>1344</v>
      </c>
      <c r="G1059" s="234"/>
      <c r="H1059" s="238">
        <v>47.100000000000001</v>
      </c>
      <c r="I1059" s="239"/>
      <c r="J1059" s="234"/>
      <c r="K1059" s="234"/>
      <c r="L1059" s="240"/>
      <c r="M1059" s="241"/>
      <c r="N1059" s="242"/>
      <c r="O1059" s="242"/>
      <c r="P1059" s="242"/>
      <c r="Q1059" s="242"/>
      <c r="R1059" s="242"/>
      <c r="S1059" s="242"/>
      <c r="T1059" s="24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44" t="s">
        <v>155</v>
      </c>
      <c r="AU1059" s="244" t="s">
        <v>142</v>
      </c>
      <c r="AV1059" s="13" t="s">
        <v>94</v>
      </c>
      <c r="AW1059" s="13" t="s">
        <v>35</v>
      </c>
      <c r="AX1059" s="13" t="s">
        <v>75</v>
      </c>
      <c r="AY1059" s="244" t="s">
        <v>141</v>
      </c>
    </row>
    <row r="1060" s="15" customFormat="1">
      <c r="A1060" s="15"/>
      <c r="B1060" s="256"/>
      <c r="C1060" s="257"/>
      <c r="D1060" s="235" t="s">
        <v>155</v>
      </c>
      <c r="E1060" s="258" t="s">
        <v>19</v>
      </c>
      <c r="F1060" s="259" t="s">
        <v>957</v>
      </c>
      <c r="G1060" s="257"/>
      <c r="H1060" s="258" t="s">
        <v>19</v>
      </c>
      <c r="I1060" s="260"/>
      <c r="J1060" s="257"/>
      <c r="K1060" s="257"/>
      <c r="L1060" s="261"/>
      <c r="M1060" s="262"/>
      <c r="N1060" s="263"/>
      <c r="O1060" s="263"/>
      <c r="P1060" s="263"/>
      <c r="Q1060" s="263"/>
      <c r="R1060" s="263"/>
      <c r="S1060" s="263"/>
      <c r="T1060" s="264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65" t="s">
        <v>155</v>
      </c>
      <c r="AU1060" s="265" t="s">
        <v>142</v>
      </c>
      <c r="AV1060" s="15" t="s">
        <v>83</v>
      </c>
      <c r="AW1060" s="15" t="s">
        <v>35</v>
      </c>
      <c r="AX1060" s="15" t="s">
        <v>75</v>
      </c>
      <c r="AY1060" s="265" t="s">
        <v>141</v>
      </c>
    </row>
    <row r="1061" s="13" customFormat="1">
      <c r="A1061" s="13"/>
      <c r="B1061" s="233"/>
      <c r="C1061" s="234"/>
      <c r="D1061" s="235" t="s">
        <v>155</v>
      </c>
      <c r="E1061" s="236" t="s">
        <v>19</v>
      </c>
      <c r="F1061" s="237" t="s">
        <v>1345</v>
      </c>
      <c r="G1061" s="234"/>
      <c r="H1061" s="238">
        <v>9.75</v>
      </c>
      <c r="I1061" s="239"/>
      <c r="J1061" s="234"/>
      <c r="K1061" s="234"/>
      <c r="L1061" s="240"/>
      <c r="M1061" s="241"/>
      <c r="N1061" s="242"/>
      <c r="O1061" s="242"/>
      <c r="P1061" s="242"/>
      <c r="Q1061" s="242"/>
      <c r="R1061" s="242"/>
      <c r="S1061" s="242"/>
      <c r="T1061" s="24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44" t="s">
        <v>155</v>
      </c>
      <c r="AU1061" s="244" t="s">
        <v>142</v>
      </c>
      <c r="AV1061" s="13" t="s">
        <v>94</v>
      </c>
      <c r="AW1061" s="13" t="s">
        <v>35</v>
      </c>
      <c r="AX1061" s="13" t="s">
        <v>75</v>
      </c>
      <c r="AY1061" s="244" t="s">
        <v>141</v>
      </c>
    </row>
    <row r="1062" s="15" customFormat="1">
      <c r="A1062" s="15"/>
      <c r="B1062" s="256"/>
      <c r="C1062" s="257"/>
      <c r="D1062" s="235" t="s">
        <v>155</v>
      </c>
      <c r="E1062" s="258" t="s">
        <v>19</v>
      </c>
      <c r="F1062" s="259" t="s">
        <v>428</v>
      </c>
      <c r="G1062" s="257"/>
      <c r="H1062" s="258" t="s">
        <v>19</v>
      </c>
      <c r="I1062" s="260"/>
      <c r="J1062" s="257"/>
      <c r="K1062" s="257"/>
      <c r="L1062" s="261"/>
      <c r="M1062" s="262"/>
      <c r="N1062" s="263"/>
      <c r="O1062" s="263"/>
      <c r="P1062" s="263"/>
      <c r="Q1062" s="263"/>
      <c r="R1062" s="263"/>
      <c r="S1062" s="263"/>
      <c r="T1062" s="264"/>
      <c r="U1062" s="15"/>
      <c r="V1062" s="15"/>
      <c r="W1062" s="15"/>
      <c r="X1062" s="15"/>
      <c r="Y1062" s="15"/>
      <c r="Z1062" s="15"/>
      <c r="AA1062" s="15"/>
      <c r="AB1062" s="15"/>
      <c r="AC1062" s="15"/>
      <c r="AD1062" s="15"/>
      <c r="AE1062" s="15"/>
      <c r="AT1062" s="265" t="s">
        <v>155</v>
      </c>
      <c r="AU1062" s="265" t="s">
        <v>142</v>
      </c>
      <c r="AV1062" s="15" t="s">
        <v>83</v>
      </c>
      <c r="AW1062" s="15" t="s">
        <v>35</v>
      </c>
      <c r="AX1062" s="15" t="s">
        <v>75</v>
      </c>
      <c r="AY1062" s="265" t="s">
        <v>141</v>
      </c>
    </row>
    <row r="1063" s="13" customFormat="1">
      <c r="A1063" s="13"/>
      <c r="B1063" s="233"/>
      <c r="C1063" s="234"/>
      <c r="D1063" s="235" t="s">
        <v>155</v>
      </c>
      <c r="E1063" s="236" t="s">
        <v>19</v>
      </c>
      <c r="F1063" s="237" t="s">
        <v>1345</v>
      </c>
      <c r="G1063" s="234"/>
      <c r="H1063" s="238">
        <v>9.75</v>
      </c>
      <c r="I1063" s="239"/>
      <c r="J1063" s="234"/>
      <c r="K1063" s="234"/>
      <c r="L1063" s="240"/>
      <c r="M1063" s="241"/>
      <c r="N1063" s="242"/>
      <c r="O1063" s="242"/>
      <c r="P1063" s="242"/>
      <c r="Q1063" s="242"/>
      <c r="R1063" s="242"/>
      <c r="S1063" s="242"/>
      <c r="T1063" s="24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44" t="s">
        <v>155</v>
      </c>
      <c r="AU1063" s="244" t="s">
        <v>142</v>
      </c>
      <c r="AV1063" s="13" t="s">
        <v>94</v>
      </c>
      <c r="AW1063" s="13" t="s">
        <v>35</v>
      </c>
      <c r="AX1063" s="13" t="s">
        <v>75</v>
      </c>
      <c r="AY1063" s="244" t="s">
        <v>141</v>
      </c>
    </row>
    <row r="1064" s="15" customFormat="1">
      <c r="A1064" s="15"/>
      <c r="B1064" s="256"/>
      <c r="C1064" s="257"/>
      <c r="D1064" s="235" t="s">
        <v>155</v>
      </c>
      <c r="E1064" s="258" t="s">
        <v>19</v>
      </c>
      <c r="F1064" s="259" t="s">
        <v>960</v>
      </c>
      <c r="G1064" s="257"/>
      <c r="H1064" s="258" t="s">
        <v>19</v>
      </c>
      <c r="I1064" s="260"/>
      <c r="J1064" s="257"/>
      <c r="K1064" s="257"/>
      <c r="L1064" s="261"/>
      <c r="M1064" s="262"/>
      <c r="N1064" s="263"/>
      <c r="O1064" s="263"/>
      <c r="P1064" s="263"/>
      <c r="Q1064" s="263"/>
      <c r="R1064" s="263"/>
      <c r="S1064" s="263"/>
      <c r="T1064" s="264"/>
      <c r="U1064" s="15"/>
      <c r="V1064" s="15"/>
      <c r="W1064" s="15"/>
      <c r="X1064" s="15"/>
      <c r="Y1064" s="15"/>
      <c r="Z1064" s="15"/>
      <c r="AA1064" s="15"/>
      <c r="AB1064" s="15"/>
      <c r="AC1064" s="15"/>
      <c r="AD1064" s="15"/>
      <c r="AE1064" s="15"/>
      <c r="AT1064" s="265" t="s">
        <v>155</v>
      </c>
      <c r="AU1064" s="265" t="s">
        <v>142</v>
      </c>
      <c r="AV1064" s="15" t="s">
        <v>83</v>
      </c>
      <c r="AW1064" s="15" t="s">
        <v>35</v>
      </c>
      <c r="AX1064" s="15" t="s">
        <v>75</v>
      </c>
      <c r="AY1064" s="265" t="s">
        <v>141</v>
      </c>
    </row>
    <row r="1065" s="13" customFormat="1">
      <c r="A1065" s="13"/>
      <c r="B1065" s="233"/>
      <c r="C1065" s="234"/>
      <c r="D1065" s="235" t="s">
        <v>155</v>
      </c>
      <c r="E1065" s="236" t="s">
        <v>19</v>
      </c>
      <c r="F1065" s="237" t="s">
        <v>1346</v>
      </c>
      <c r="G1065" s="234"/>
      <c r="H1065" s="238">
        <v>76.170000000000002</v>
      </c>
      <c r="I1065" s="239"/>
      <c r="J1065" s="234"/>
      <c r="K1065" s="234"/>
      <c r="L1065" s="240"/>
      <c r="M1065" s="241"/>
      <c r="N1065" s="242"/>
      <c r="O1065" s="242"/>
      <c r="P1065" s="242"/>
      <c r="Q1065" s="242"/>
      <c r="R1065" s="242"/>
      <c r="S1065" s="242"/>
      <c r="T1065" s="24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44" t="s">
        <v>155</v>
      </c>
      <c r="AU1065" s="244" t="s">
        <v>142</v>
      </c>
      <c r="AV1065" s="13" t="s">
        <v>94</v>
      </c>
      <c r="AW1065" s="13" t="s">
        <v>35</v>
      </c>
      <c r="AX1065" s="13" t="s">
        <v>75</v>
      </c>
      <c r="AY1065" s="244" t="s">
        <v>141</v>
      </c>
    </row>
    <row r="1066" s="15" customFormat="1">
      <c r="A1066" s="15"/>
      <c r="B1066" s="256"/>
      <c r="C1066" s="257"/>
      <c r="D1066" s="235" t="s">
        <v>155</v>
      </c>
      <c r="E1066" s="258" t="s">
        <v>19</v>
      </c>
      <c r="F1066" s="259" t="s">
        <v>963</v>
      </c>
      <c r="G1066" s="257"/>
      <c r="H1066" s="258" t="s">
        <v>19</v>
      </c>
      <c r="I1066" s="260"/>
      <c r="J1066" s="257"/>
      <c r="K1066" s="257"/>
      <c r="L1066" s="261"/>
      <c r="M1066" s="262"/>
      <c r="N1066" s="263"/>
      <c r="O1066" s="263"/>
      <c r="P1066" s="263"/>
      <c r="Q1066" s="263"/>
      <c r="R1066" s="263"/>
      <c r="S1066" s="263"/>
      <c r="T1066" s="264"/>
      <c r="U1066" s="15"/>
      <c r="V1066" s="15"/>
      <c r="W1066" s="15"/>
      <c r="X1066" s="15"/>
      <c r="Y1066" s="15"/>
      <c r="Z1066" s="15"/>
      <c r="AA1066" s="15"/>
      <c r="AB1066" s="15"/>
      <c r="AC1066" s="15"/>
      <c r="AD1066" s="15"/>
      <c r="AE1066" s="15"/>
      <c r="AT1066" s="265" t="s">
        <v>155</v>
      </c>
      <c r="AU1066" s="265" t="s">
        <v>142</v>
      </c>
      <c r="AV1066" s="15" t="s">
        <v>83</v>
      </c>
      <c r="AW1066" s="15" t="s">
        <v>35</v>
      </c>
      <c r="AX1066" s="15" t="s">
        <v>75</v>
      </c>
      <c r="AY1066" s="265" t="s">
        <v>141</v>
      </c>
    </row>
    <row r="1067" s="13" customFormat="1">
      <c r="A1067" s="13"/>
      <c r="B1067" s="233"/>
      <c r="C1067" s="234"/>
      <c r="D1067" s="235" t="s">
        <v>155</v>
      </c>
      <c r="E1067" s="236" t="s">
        <v>19</v>
      </c>
      <c r="F1067" s="237" t="s">
        <v>1347</v>
      </c>
      <c r="G1067" s="234"/>
      <c r="H1067" s="238">
        <v>52.5</v>
      </c>
      <c r="I1067" s="239"/>
      <c r="J1067" s="234"/>
      <c r="K1067" s="234"/>
      <c r="L1067" s="240"/>
      <c r="M1067" s="241"/>
      <c r="N1067" s="242"/>
      <c r="O1067" s="242"/>
      <c r="P1067" s="242"/>
      <c r="Q1067" s="242"/>
      <c r="R1067" s="242"/>
      <c r="S1067" s="242"/>
      <c r="T1067" s="24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44" t="s">
        <v>155</v>
      </c>
      <c r="AU1067" s="244" t="s">
        <v>142</v>
      </c>
      <c r="AV1067" s="13" t="s">
        <v>94</v>
      </c>
      <c r="AW1067" s="13" t="s">
        <v>35</v>
      </c>
      <c r="AX1067" s="13" t="s">
        <v>75</v>
      </c>
      <c r="AY1067" s="244" t="s">
        <v>141</v>
      </c>
    </row>
    <row r="1068" s="16" customFormat="1">
      <c r="A1068" s="16"/>
      <c r="B1068" s="266"/>
      <c r="C1068" s="267"/>
      <c r="D1068" s="235" t="s">
        <v>155</v>
      </c>
      <c r="E1068" s="268" t="s">
        <v>19</v>
      </c>
      <c r="F1068" s="269" t="s">
        <v>190</v>
      </c>
      <c r="G1068" s="267"/>
      <c r="H1068" s="270">
        <v>298.17000000000002</v>
      </c>
      <c r="I1068" s="271"/>
      <c r="J1068" s="267"/>
      <c r="K1068" s="267"/>
      <c r="L1068" s="272"/>
      <c r="M1068" s="273"/>
      <c r="N1068" s="274"/>
      <c r="O1068" s="274"/>
      <c r="P1068" s="274"/>
      <c r="Q1068" s="274"/>
      <c r="R1068" s="274"/>
      <c r="S1068" s="274"/>
      <c r="T1068" s="275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T1068" s="276" t="s">
        <v>155</v>
      </c>
      <c r="AU1068" s="276" t="s">
        <v>142</v>
      </c>
      <c r="AV1068" s="16" t="s">
        <v>142</v>
      </c>
      <c r="AW1068" s="16" t="s">
        <v>35</v>
      </c>
      <c r="AX1068" s="16" t="s">
        <v>75</v>
      </c>
      <c r="AY1068" s="276" t="s">
        <v>141</v>
      </c>
    </row>
    <row r="1069" s="14" customFormat="1">
      <c r="A1069" s="14"/>
      <c r="B1069" s="245"/>
      <c r="C1069" s="246"/>
      <c r="D1069" s="235" t="s">
        <v>155</v>
      </c>
      <c r="E1069" s="247" t="s">
        <v>19</v>
      </c>
      <c r="F1069" s="248" t="s">
        <v>157</v>
      </c>
      <c r="G1069" s="246"/>
      <c r="H1069" s="249">
        <v>596.70000000000005</v>
      </c>
      <c r="I1069" s="250"/>
      <c r="J1069" s="246"/>
      <c r="K1069" s="246"/>
      <c r="L1069" s="251"/>
      <c r="M1069" s="252"/>
      <c r="N1069" s="253"/>
      <c r="O1069" s="253"/>
      <c r="P1069" s="253"/>
      <c r="Q1069" s="253"/>
      <c r="R1069" s="253"/>
      <c r="S1069" s="253"/>
      <c r="T1069" s="25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255" t="s">
        <v>155</v>
      </c>
      <c r="AU1069" s="255" t="s">
        <v>142</v>
      </c>
      <c r="AV1069" s="14" t="s">
        <v>151</v>
      </c>
      <c r="AW1069" s="14" t="s">
        <v>35</v>
      </c>
      <c r="AX1069" s="14" t="s">
        <v>83</v>
      </c>
      <c r="AY1069" s="255" t="s">
        <v>141</v>
      </c>
    </row>
    <row r="1070" s="2" customFormat="1" ht="16.5" customHeight="1">
      <c r="A1070" s="41"/>
      <c r="B1070" s="42"/>
      <c r="C1070" s="281" t="s">
        <v>1348</v>
      </c>
      <c r="D1070" s="281" t="s">
        <v>775</v>
      </c>
      <c r="E1070" s="282" t="s">
        <v>1349</v>
      </c>
      <c r="F1070" s="283" t="s">
        <v>1350</v>
      </c>
      <c r="G1070" s="284" t="s">
        <v>169</v>
      </c>
      <c r="H1070" s="285">
        <v>626.53499999999997</v>
      </c>
      <c r="I1070" s="286"/>
      <c r="J1070" s="287">
        <f>ROUND(I1070*H1070,2)</f>
        <v>0</v>
      </c>
      <c r="K1070" s="283" t="s">
        <v>150</v>
      </c>
      <c r="L1070" s="288"/>
      <c r="M1070" s="289" t="s">
        <v>19</v>
      </c>
      <c r="N1070" s="290" t="s">
        <v>47</v>
      </c>
      <c r="O1070" s="87"/>
      <c r="P1070" s="224">
        <f>O1070*H1070</f>
        <v>0</v>
      </c>
      <c r="Q1070" s="224">
        <v>0.00029999999999999997</v>
      </c>
      <c r="R1070" s="224">
        <f>Q1070*H1070</f>
        <v>0.18796049999999998</v>
      </c>
      <c r="S1070" s="224">
        <v>0</v>
      </c>
      <c r="T1070" s="225">
        <f>S1070*H1070</f>
        <v>0</v>
      </c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R1070" s="226" t="s">
        <v>460</v>
      </c>
      <c r="AT1070" s="226" t="s">
        <v>775</v>
      </c>
      <c r="AU1070" s="226" t="s">
        <v>142</v>
      </c>
      <c r="AY1070" s="20" t="s">
        <v>141</v>
      </c>
      <c r="BE1070" s="227">
        <f>IF(N1070="základní",J1070,0)</f>
        <v>0</v>
      </c>
      <c r="BF1070" s="227">
        <f>IF(N1070="snížená",J1070,0)</f>
        <v>0</v>
      </c>
      <c r="BG1070" s="227">
        <f>IF(N1070="zákl. přenesená",J1070,0)</f>
        <v>0</v>
      </c>
      <c r="BH1070" s="227">
        <f>IF(N1070="sníž. přenesená",J1070,0)</f>
        <v>0</v>
      </c>
      <c r="BI1070" s="227">
        <f>IF(N1070="nulová",J1070,0)</f>
        <v>0</v>
      </c>
      <c r="BJ1070" s="20" t="s">
        <v>94</v>
      </c>
      <c r="BK1070" s="227">
        <f>ROUND(I1070*H1070,2)</f>
        <v>0</v>
      </c>
      <c r="BL1070" s="20" t="s">
        <v>260</v>
      </c>
      <c r="BM1070" s="226" t="s">
        <v>1351</v>
      </c>
    </row>
    <row r="1071" s="13" customFormat="1">
      <c r="A1071" s="13"/>
      <c r="B1071" s="233"/>
      <c r="C1071" s="234"/>
      <c r="D1071" s="235" t="s">
        <v>155</v>
      </c>
      <c r="E1071" s="234"/>
      <c r="F1071" s="237" t="s">
        <v>1352</v>
      </c>
      <c r="G1071" s="234"/>
      <c r="H1071" s="238">
        <v>626.53499999999997</v>
      </c>
      <c r="I1071" s="239"/>
      <c r="J1071" s="234"/>
      <c r="K1071" s="234"/>
      <c r="L1071" s="240"/>
      <c r="M1071" s="241"/>
      <c r="N1071" s="242"/>
      <c r="O1071" s="242"/>
      <c r="P1071" s="242"/>
      <c r="Q1071" s="242"/>
      <c r="R1071" s="242"/>
      <c r="S1071" s="242"/>
      <c r="T1071" s="24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44" t="s">
        <v>155</v>
      </c>
      <c r="AU1071" s="244" t="s">
        <v>142</v>
      </c>
      <c r="AV1071" s="13" t="s">
        <v>94</v>
      </c>
      <c r="AW1071" s="13" t="s">
        <v>4</v>
      </c>
      <c r="AX1071" s="13" t="s">
        <v>83</v>
      </c>
      <c r="AY1071" s="244" t="s">
        <v>141</v>
      </c>
    </row>
    <row r="1072" s="2" customFormat="1" ht="24.15" customHeight="1">
      <c r="A1072" s="41"/>
      <c r="B1072" s="42"/>
      <c r="C1072" s="215" t="s">
        <v>1353</v>
      </c>
      <c r="D1072" s="215" t="s">
        <v>146</v>
      </c>
      <c r="E1072" s="216" t="s">
        <v>1354</v>
      </c>
      <c r="F1072" s="217" t="s">
        <v>1355</v>
      </c>
      <c r="G1072" s="218" t="s">
        <v>160</v>
      </c>
      <c r="H1072" s="219">
        <v>1.099</v>
      </c>
      <c r="I1072" s="220"/>
      <c r="J1072" s="221">
        <f>ROUND(I1072*H1072,2)</f>
        <v>0</v>
      </c>
      <c r="K1072" s="217" t="s">
        <v>150</v>
      </c>
      <c r="L1072" s="47"/>
      <c r="M1072" s="222" t="s">
        <v>19</v>
      </c>
      <c r="N1072" s="223" t="s">
        <v>47</v>
      </c>
      <c r="O1072" s="87"/>
      <c r="P1072" s="224">
        <f>O1072*H1072</f>
        <v>0</v>
      </c>
      <c r="Q1072" s="224">
        <v>0</v>
      </c>
      <c r="R1072" s="224">
        <f>Q1072*H1072</f>
        <v>0</v>
      </c>
      <c r="S1072" s="224">
        <v>0</v>
      </c>
      <c r="T1072" s="225">
        <f>S1072*H1072</f>
        <v>0</v>
      </c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R1072" s="226" t="s">
        <v>260</v>
      </c>
      <c r="AT1072" s="226" t="s">
        <v>146</v>
      </c>
      <c r="AU1072" s="226" t="s">
        <v>142</v>
      </c>
      <c r="AY1072" s="20" t="s">
        <v>141</v>
      </c>
      <c r="BE1072" s="227">
        <f>IF(N1072="základní",J1072,0)</f>
        <v>0</v>
      </c>
      <c r="BF1072" s="227">
        <f>IF(N1072="snížená",J1072,0)</f>
        <v>0</v>
      </c>
      <c r="BG1072" s="227">
        <f>IF(N1072="zákl. přenesená",J1072,0)</f>
        <v>0</v>
      </c>
      <c r="BH1072" s="227">
        <f>IF(N1072="sníž. přenesená",J1072,0)</f>
        <v>0</v>
      </c>
      <c r="BI1072" s="227">
        <f>IF(N1072="nulová",J1072,0)</f>
        <v>0</v>
      </c>
      <c r="BJ1072" s="20" t="s">
        <v>94</v>
      </c>
      <c r="BK1072" s="227">
        <f>ROUND(I1072*H1072,2)</f>
        <v>0</v>
      </c>
      <c r="BL1072" s="20" t="s">
        <v>260</v>
      </c>
      <c r="BM1072" s="226" t="s">
        <v>1356</v>
      </c>
    </row>
    <row r="1073" s="2" customFormat="1">
      <c r="A1073" s="41"/>
      <c r="B1073" s="42"/>
      <c r="C1073" s="43"/>
      <c r="D1073" s="228" t="s">
        <v>153</v>
      </c>
      <c r="E1073" s="43"/>
      <c r="F1073" s="229" t="s">
        <v>1357</v>
      </c>
      <c r="G1073" s="43"/>
      <c r="H1073" s="43"/>
      <c r="I1073" s="230"/>
      <c r="J1073" s="43"/>
      <c r="K1073" s="43"/>
      <c r="L1073" s="47"/>
      <c r="M1073" s="231"/>
      <c r="N1073" s="232"/>
      <c r="O1073" s="87"/>
      <c r="P1073" s="87"/>
      <c r="Q1073" s="87"/>
      <c r="R1073" s="87"/>
      <c r="S1073" s="87"/>
      <c r="T1073" s="88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T1073" s="20" t="s">
        <v>153</v>
      </c>
      <c r="AU1073" s="20" t="s">
        <v>142</v>
      </c>
    </row>
    <row r="1074" s="12" customFormat="1" ht="20.88" customHeight="1">
      <c r="A1074" s="12"/>
      <c r="B1074" s="199"/>
      <c r="C1074" s="200"/>
      <c r="D1074" s="201" t="s">
        <v>74</v>
      </c>
      <c r="E1074" s="213" t="s">
        <v>1358</v>
      </c>
      <c r="F1074" s="213" t="s">
        <v>1359</v>
      </c>
      <c r="G1074" s="200"/>
      <c r="H1074" s="200"/>
      <c r="I1074" s="203"/>
      <c r="J1074" s="214">
        <f>BK1074</f>
        <v>0</v>
      </c>
      <c r="K1074" s="200"/>
      <c r="L1074" s="205"/>
      <c r="M1074" s="206"/>
      <c r="N1074" s="207"/>
      <c r="O1074" s="207"/>
      <c r="P1074" s="208">
        <f>SUM(P1075:P1107)</f>
        <v>0</v>
      </c>
      <c r="Q1074" s="207"/>
      <c r="R1074" s="208">
        <f>SUM(R1075:R1107)</f>
        <v>1.2509915</v>
      </c>
      <c r="S1074" s="207"/>
      <c r="T1074" s="209">
        <f>SUM(T1075:T1107)</f>
        <v>0</v>
      </c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R1074" s="210" t="s">
        <v>94</v>
      </c>
      <c r="AT1074" s="211" t="s">
        <v>74</v>
      </c>
      <c r="AU1074" s="211" t="s">
        <v>94</v>
      </c>
      <c r="AY1074" s="210" t="s">
        <v>141</v>
      </c>
      <c r="BK1074" s="212">
        <f>SUM(BK1075:BK1107)</f>
        <v>0</v>
      </c>
    </row>
    <row r="1075" s="2" customFormat="1" ht="16.5" customHeight="1">
      <c r="A1075" s="41"/>
      <c r="B1075" s="42"/>
      <c r="C1075" s="215" t="s">
        <v>1360</v>
      </c>
      <c r="D1075" s="215" t="s">
        <v>146</v>
      </c>
      <c r="E1075" s="216" t="s">
        <v>1361</v>
      </c>
      <c r="F1075" s="217" t="s">
        <v>1362</v>
      </c>
      <c r="G1075" s="218" t="s">
        <v>259</v>
      </c>
      <c r="H1075" s="219">
        <v>103.652</v>
      </c>
      <c r="I1075" s="220"/>
      <c r="J1075" s="221">
        <f>ROUND(I1075*H1075,2)</f>
        <v>0</v>
      </c>
      <c r="K1075" s="217" t="s">
        <v>150</v>
      </c>
      <c r="L1075" s="47"/>
      <c r="M1075" s="222" t="s">
        <v>19</v>
      </c>
      <c r="N1075" s="223" t="s">
        <v>47</v>
      </c>
      <c r="O1075" s="87"/>
      <c r="P1075" s="224">
        <f>O1075*H1075</f>
        <v>0</v>
      </c>
      <c r="Q1075" s="224">
        <v>0.0025000000000000001</v>
      </c>
      <c r="R1075" s="224">
        <f>Q1075*H1075</f>
        <v>0.25913000000000003</v>
      </c>
      <c r="S1075" s="224">
        <v>0</v>
      </c>
      <c r="T1075" s="225">
        <f>S1075*H1075</f>
        <v>0</v>
      </c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R1075" s="226" t="s">
        <v>151</v>
      </c>
      <c r="AT1075" s="226" t="s">
        <v>146</v>
      </c>
      <c r="AU1075" s="226" t="s">
        <v>142</v>
      </c>
      <c r="AY1075" s="20" t="s">
        <v>141</v>
      </c>
      <c r="BE1075" s="227">
        <f>IF(N1075="základní",J1075,0)</f>
        <v>0</v>
      </c>
      <c r="BF1075" s="227">
        <f>IF(N1075="snížená",J1075,0)</f>
        <v>0</v>
      </c>
      <c r="BG1075" s="227">
        <f>IF(N1075="zákl. přenesená",J1075,0)</f>
        <v>0</v>
      </c>
      <c r="BH1075" s="227">
        <f>IF(N1075="sníž. přenesená",J1075,0)</f>
        <v>0</v>
      </c>
      <c r="BI1075" s="227">
        <f>IF(N1075="nulová",J1075,0)</f>
        <v>0</v>
      </c>
      <c r="BJ1075" s="20" t="s">
        <v>94</v>
      </c>
      <c r="BK1075" s="227">
        <f>ROUND(I1075*H1075,2)</f>
        <v>0</v>
      </c>
      <c r="BL1075" s="20" t="s">
        <v>151</v>
      </c>
      <c r="BM1075" s="226" t="s">
        <v>1363</v>
      </c>
    </row>
    <row r="1076" s="2" customFormat="1">
      <c r="A1076" s="41"/>
      <c r="B1076" s="42"/>
      <c r="C1076" s="43"/>
      <c r="D1076" s="228" t="s">
        <v>153</v>
      </c>
      <c r="E1076" s="43"/>
      <c r="F1076" s="229" t="s">
        <v>1364</v>
      </c>
      <c r="G1076" s="43"/>
      <c r="H1076" s="43"/>
      <c r="I1076" s="230"/>
      <c r="J1076" s="43"/>
      <c r="K1076" s="43"/>
      <c r="L1076" s="47"/>
      <c r="M1076" s="231"/>
      <c r="N1076" s="232"/>
      <c r="O1076" s="87"/>
      <c r="P1076" s="87"/>
      <c r="Q1076" s="87"/>
      <c r="R1076" s="87"/>
      <c r="S1076" s="87"/>
      <c r="T1076" s="88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T1076" s="20" t="s">
        <v>153</v>
      </c>
      <c r="AU1076" s="20" t="s">
        <v>142</v>
      </c>
    </row>
    <row r="1077" s="2" customFormat="1" ht="24.15" customHeight="1">
      <c r="A1077" s="41"/>
      <c r="B1077" s="42"/>
      <c r="C1077" s="215" t="s">
        <v>1365</v>
      </c>
      <c r="D1077" s="215" t="s">
        <v>146</v>
      </c>
      <c r="E1077" s="216" t="s">
        <v>978</v>
      </c>
      <c r="F1077" s="217" t="s">
        <v>979</v>
      </c>
      <c r="G1077" s="218" t="s">
        <v>259</v>
      </c>
      <c r="H1077" s="219">
        <v>103.652</v>
      </c>
      <c r="I1077" s="220"/>
      <c r="J1077" s="221">
        <f>ROUND(I1077*H1077,2)</f>
        <v>0</v>
      </c>
      <c r="K1077" s="217" t="s">
        <v>150</v>
      </c>
      <c r="L1077" s="47"/>
      <c r="M1077" s="222" t="s">
        <v>19</v>
      </c>
      <c r="N1077" s="223" t="s">
        <v>47</v>
      </c>
      <c r="O1077" s="87"/>
      <c r="P1077" s="224">
        <f>O1077*H1077</f>
        <v>0</v>
      </c>
      <c r="Q1077" s="224">
        <v>0.0060000000000000001</v>
      </c>
      <c r="R1077" s="224">
        <f>Q1077*H1077</f>
        <v>0.62191200000000002</v>
      </c>
      <c r="S1077" s="224">
        <v>0</v>
      </c>
      <c r="T1077" s="225">
        <f>S1077*H1077</f>
        <v>0</v>
      </c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R1077" s="226" t="s">
        <v>260</v>
      </c>
      <c r="AT1077" s="226" t="s">
        <v>146</v>
      </c>
      <c r="AU1077" s="226" t="s">
        <v>142</v>
      </c>
      <c r="AY1077" s="20" t="s">
        <v>141</v>
      </c>
      <c r="BE1077" s="227">
        <f>IF(N1077="základní",J1077,0)</f>
        <v>0</v>
      </c>
      <c r="BF1077" s="227">
        <f>IF(N1077="snížená",J1077,0)</f>
        <v>0</v>
      </c>
      <c r="BG1077" s="227">
        <f>IF(N1077="zákl. přenesená",J1077,0)</f>
        <v>0</v>
      </c>
      <c r="BH1077" s="227">
        <f>IF(N1077="sníž. přenesená",J1077,0)</f>
        <v>0</v>
      </c>
      <c r="BI1077" s="227">
        <f>IF(N1077="nulová",J1077,0)</f>
        <v>0</v>
      </c>
      <c r="BJ1077" s="20" t="s">
        <v>94</v>
      </c>
      <c r="BK1077" s="227">
        <f>ROUND(I1077*H1077,2)</f>
        <v>0</v>
      </c>
      <c r="BL1077" s="20" t="s">
        <v>260</v>
      </c>
      <c r="BM1077" s="226" t="s">
        <v>1366</v>
      </c>
    </row>
    <row r="1078" s="2" customFormat="1">
      <c r="A1078" s="41"/>
      <c r="B1078" s="42"/>
      <c r="C1078" s="43"/>
      <c r="D1078" s="228" t="s">
        <v>153</v>
      </c>
      <c r="E1078" s="43"/>
      <c r="F1078" s="229" t="s">
        <v>981</v>
      </c>
      <c r="G1078" s="43"/>
      <c r="H1078" s="43"/>
      <c r="I1078" s="230"/>
      <c r="J1078" s="43"/>
      <c r="K1078" s="43"/>
      <c r="L1078" s="47"/>
      <c r="M1078" s="231"/>
      <c r="N1078" s="232"/>
      <c r="O1078" s="87"/>
      <c r="P1078" s="87"/>
      <c r="Q1078" s="87"/>
      <c r="R1078" s="87"/>
      <c r="S1078" s="87"/>
      <c r="T1078" s="88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T1078" s="20" t="s">
        <v>153</v>
      </c>
      <c r="AU1078" s="20" t="s">
        <v>142</v>
      </c>
    </row>
    <row r="1079" s="15" customFormat="1">
      <c r="A1079" s="15"/>
      <c r="B1079" s="256"/>
      <c r="C1079" s="257"/>
      <c r="D1079" s="235" t="s">
        <v>155</v>
      </c>
      <c r="E1079" s="258" t="s">
        <v>19</v>
      </c>
      <c r="F1079" s="259" t="s">
        <v>789</v>
      </c>
      <c r="G1079" s="257"/>
      <c r="H1079" s="258" t="s">
        <v>19</v>
      </c>
      <c r="I1079" s="260"/>
      <c r="J1079" s="257"/>
      <c r="K1079" s="257"/>
      <c r="L1079" s="261"/>
      <c r="M1079" s="262"/>
      <c r="N1079" s="263"/>
      <c r="O1079" s="263"/>
      <c r="P1079" s="263"/>
      <c r="Q1079" s="263"/>
      <c r="R1079" s="263"/>
      <c r="S1079" s="263"/>
      <c r="T1079" s="264"/>
      <c r="U1079" s="15"/>
      <c r="V1079" s="15"/>
      <c r="W1079" s="15"/>
      <c r="X1079" s="15"/>
      <c r="Y1079" s="15"/>
      <c r="Z1079" s="15"/>
      <c r="AA1079" s="15"/>
      <c r="AB1079" s="15"/>
      <c r="AC1079" s="15"/>
      <c r="AD1079" s="15"/>
      <c r="AE1079" s="15"/>
      <c r="AT1079" s="265" t="s">
        <v>155</v>
      </c>
      <c r="AU1079" s="265" t="s">
        <v>142</v>
      </c>
      <c r="AV1079" s="15" t="s">
        <v>83</v>
      </c>
      <c r="AW1079" s="15" t="s">
        <v>35</v>
      </c>
      <c r="AX1079" s="15" t="s">
        <v>75</v>
      </c>
      <c r="AY1079" s="265" t="s">
        <v>141</v>
      </c>
    </row>
    <row r="1080" s="13" customFormat="1">
      <c r="A1080" s="13"/>
      <c r="B1080" s="233"/>
      <c r="C1080" s="234"/>
      <c r="D1080" s="235" t="s">
        <v>155</v>
      </c>
      <c r="E1080" s="236" t="s">
        <v>19</v>
      </c>
      <c r="F1080" s="237" t="s">
        <v>1367</v>
      </c>
      <c r="G1080" s="234"/>
      <c r="H1080" s="238">
        <v>105.865</v>
      </c>
      <c r="I1080" s="239"/>
      <c r="J1080" s="234"/>
      <c r="K1080" s="234"/>
      <c r="L1080" s="240"/>
      <c r="M1080" s="241"/>
      <c r="N1080" s="242"/>
      <c r="O1080" s="242"/>
      <c r="P1080" s="242"/>
      <c r="Q1080" s="242"/>
      <c r="R1080" s="242"/>
      <c r="S1080" s="242"/>
      <c r="T1080" s="243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44" t="s">
        <v>155</v>
      </c>
      <c r="AU1080" s="244" t="s">
        <v>142</v>
      </c>
      <c r="AV1080" s="13" t="s">
        <v>94</v>
      </c>
      <c r="AW1080" s="13" t="s">
        <v>35</v>
      </c>
      <c r="AX1080" s="13" t="s">
        <v>75</v>
      </c>
      <c r="AY1080" s="244" t="s">
        <v>141</v>
      </c>
    </row>
    <row r="1081" s="15" customFormat="1">
      <c r="A1081" s="15"/>
      <c r="B1081" s="256"/>
      <c r="C1081" s="257"/>
      <c r="D1081" s="235" t="s">
        <v>155</v>
      </c>
      <c r="E1081" s="258" t="s">
        <v>19</v>
      </c>
      <c r="F1081" s="259" t="s">
        <v>1368</v>
      </c>
      <c r="G1081" s="257"/>
      <c r="H1081" s="258" t="s">
        <v>19</v>
      </c>
      <c r="I1081" s="260"/>
      <c r="J1081" s="257"/>
      <c r="K1081" s="257"/>
      <c r="L1081" s="261"/>
      <c r="M1081" s="262"/>
      <c r="N1081" s="263"/>
      <c r="O1081" s="263"/>
      <c r="P1081" s="263"/>
      <c r="Q1081" s="263"/>
      <c r="R1081" s="263"/>
      <c r="S1081" s="263"/>
      <c r="T1081" s="264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T1081" s="265" t="s">
        <v>155</v>
      </c>
      <c r="AU1081" s="265" t="s">
        <v>142</v>
      </c>
      <c r="AV1081" s="15" t="s">
        <v>83</v>
      </c>
      <c r="AW1081" s="15" t="s">
        <v>35</v>
      </c>
      <c r="AX1081" s="15" t="s">
        <v>75</v>
      </c>
      <c r="AY1081" s="265" t="s">
        <v>141</v>
      </c>
    </row>
    <row r="1082" s="13" customFormat="1">
      <c r="A1082" s="13"/>
      <c r="B1082" s="233"/>
      <c r="C1082" s="234"/>
      <c r="D1082" s="235" t="s">
        <v>155</v>
      </c>
      <c r="E1082" s="236" t="s">
        <v>19</v>
      </c>
      <c r="F1082" s="237" t="s">
        <v>1369</v>
      </c>
      <c r="G1082" s="234"/>
      <c r="H1082" s="238">
        <v>-0.67500000000000004</v>
      </c>
      <c r="I1082" s="239"/>
      <c r="J1082" s="234"/>
      <c r="K1082" s="234"/>
      <c r="L1082" s="240"/>
      <c r="M1082" s="241"/>
      <c r="N1082" s="242"/>
      <c r="O1082" s="242"/>
      <c r="P1082" s="242"/>
      <c r="Q1082" s="242"/>
      <c r="R1082" s="242"/>
      <c r="S1082" s="242"/>
      <c r="T1082" s="24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44" t="s">
        <v>155</v>
      </c>
      <c r="AU1082" s="244" t="s">
        <v>142</v>
      </c>
      <c r="AV1082" s="13" t="s">
        <v>94</v>
      </c>
      <c r="AW1082" s="13" t="s">
        <v>35</v>
      </c>
      <c r="AX1082" s="13" t="s">
        <v>75</v>
      </c>
      <c r="AY1082" s="244" t="s">
        <v>141</v>
      </c>
    </row>
    <row r="1083" s="13" customFormat="1">
      <c r="A1083" s="13"/>
      <c r="B1083" s="233"/>
      <c r="C1083" s="234"/>
      <c r="D1083" s="235" t="s">
        <v>155</v>
      </c>
      <c r="E1083" s="236" t="s">
        <v>19</v>
      </c>
      <c r="F1083" s="237" t="s">
        <v>1370</v>
      </c>
      <c r="G1083" s="234"/>
      <c r="H1083" s="238">
        <v>-1.538</v>
      </c>
      <c r="I1083" s="239"/>
      <c r="J1083" s="234"/>
      <c r="K1083" s="234"/>
      <c r="L1083" s="240"/>
      <c r="M1083" s="241"/>
      <c r="N1083" s="242"/>
      <c r="O1083" s="242"/>
      <c r="P1083" s="242"/>
      <c r="Q1083" s="242"/>
      <c r="R1083" s="242"/>
      <c r="S1083" s="242"/>
      <c r="T1083" s="243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4" t="s">
        <v>155</v>
      </c>
      <c r="AU1083" s="244" t="s">
        <v>142</v>
      </c>
      <c r="AV1083" s="13" t="s">
        <v>94</v>
      </c>
      <c r="AW1083" s="13" t="s">
        <v>35</v>
      </c>
      <c r="AX1083" s="13" t="s">
        <v>75</v>
      </c>
      <c r="AY1083" s="244" t="s">
        <v>141</v>
      </c>
    </row>
    <row r="1084" s="14" customFormat="1">
      <c r="A1084" s="14"/>
      <c r="B1084" s="245"/>
      <c r="C1084" s="246"/>
      <c r="D1084" s="235" t="s">
        <v>155</v>
      </c>
      <c r="E1084" s="247" t="s">
        <v>19</v>
      </c>
      <c r="F1084" s="248" t="s">
        <v>157</v>
      </c>
      <c r="G1084" s="246"/>
      <c r="H1084" s="249">
        <v>103.652</v>
      </c>
      <c r="I1084" s="250"/>
      <c r="J1084" s="246"/>
      <c r="K1084" s="246"/>
      <c r="L1084" s="251"/>
      <c r="M1084" s="252"/>
      <c r="N1084" s="253"/>
      <c r="O1084" s="253"/>
      <c r="P1084" s="253"/>
      <c r="Q1084" s="253"/>
      <c r="R1084" s="253"/>
      <c r="S1084" s="253"/>
      <c r="T1084" s="25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5" t="s">
        <v>155</v>
      </c>
      <c r="AU1084" s="255" t="s">
        <v>142</v>
      </c>
      <c r="AV1084" s="14" t="s">
        <v>151</v>
      </c>
      <c r="AW1084" s="14" t="s">
        <v>35</v>
      </c>
      <c r="AX1084" s="14" t="s">
        <v>83</v>
      </c>
      <c r="AY1084" s="255" t="s">
        <v>141</v>
      </c>
    </row>
    <row r="1085" s="2" customFormat="1" ht="16.5" customHeight="1">
      <c r="A1085" s="41"/>
      <c r="B1085" s="42"/>
      <c r="C1085" s="281" t="s">
        <v>1371</v>
      </c>
      <c r="D1085" s="281" t="s">
        <v>775</v>
      </c>
      <c r="E1085" s="282" t="s">
        <v>1372</v>
      </c>
      <c r="F1085" s="283" t="s">
        <v>1373</v>
      </c>
      <c r="G1085" s="284" t="s">
        <v>259</v>
      </c>
      <c r="H1085" s="285">
        <v>108.83499999999999</v>
      </c>
      <c r="I1085" s="286"/>
      <c r="J1085" s="287">
        <f>ROUND(I1085*H1085,2)</f>
        <v>0</v>
      </c>
      <c r="K1085" s="283" t="s">
        <v>150</v>
      </c>
      <c r="L1085" s="288"/>
      <c r="M1085" s="289" t="s">
        <v>19</v>
      </c>
      <c r="N1085" s="290" t="s">
        <v>47</v>
      </c>
      <c r="O1085" s="87"/>
      <c r="P1085" s="224">
        <f>O1085*H1085</f>
        <v>0</v>
      </c>
      <c r="Q1085" s="224">
        <v>0.0011999999999999999</v>
      </c>
      <c r="R1085" s="224">
        <f>Q1085*H1085</f>
        <v>0.13060199999999997</v>
      </c>
      <c r="S1085" s="224">
        <v>0</v>
      </c>
      <c r="T1085" s="225">
        <f>S1085*H1085</f>
        <v>0</v>
      </c>
      <c r="U1085" s="41"/>
      <c r="V1085" s="41"/>
      <c r="W1085" s="41"/>
      <c r="X1085" s="41"/>
      <c r="Y1085" s="41"/>
      <c r="Z1085" s="41"/>
      <c r="AA1085" s="41"/>
      <c r="AB1085" s="41"/>
      <c r="AC1085" s="41"/>
      <c r="AD1085" s="41"/>
      <c r="AE1085" s="41"/>
      <c r="AR1085" s="226" t="s">
        <v>460</v>
      </c>
      <c r="AT1085" s="226" t="s">
        <v>775</v>
      </c>
      <c r="AU1085" s="226" t="s">
        <v>142</v>
      </c>
      <c r="AY1085" s="20" t="s">
        <v>141</v>
      </c>
      <c r="BE1085" s="227">
        <f>IF(N1085="základní",J1085,0)</f>
        <v>0</v>
      </c>
      <c r="BF1085" s="227">
        <f>IF(N1085="snížená",J1085,0)</f>
        <v>0</v>
      </c>
      <c r="BG1085" s="227">
        <f>IF(N1085="zákl. přenesená",J1085,0)</f>
        <v>0</v>
      </c>
      <c r="BH1085" s="227">
        <f>IF(N1085="sníž. přenesená",J1085,0)</f>
        <v>0</v>
      </c>
      <c r="BI1085" s="227">
        <f>IF(N1085="nulová",J1085,0)</f>
        <v>0</v>
      </c>
      <c r="BJ1085" s="20" t="s">
        <v>94</v>
      </c>
      <c r="BK1085" s="227">
        <f>ROUND(I1085*H1085,2)</f>
        <v>0</v>
      </c>
      <c r="BL1085" s="20" t="s">
        <v>260</v>
      </c>
      <c r="BM1085" s="226" t="s">
        <v>1374</v>
      </c>
    </row>
    <row r="1086" s="13" customFormat="1">
      <c r="A1086" s="13"/>
      <c r="B1086" s="233"/>
      <c r="C1086" s="234"/>
      <c r="D1086" s="235" t="s">
        <v>155</v>
      </c>
      <c r="E1086" s="234"/>
      <c r="F1086" s="237" t="s">
        <v>1375</v>
      </c>
      <c r="G1086" s="234"/>
      <c r="H1086" s="238">
        <v>108.83499999999999</v>
      </c>
      <c r="I1086" s="239"/>
      <c r="J1086" s="234"/>
      <c r="K1086" s="234"/>
      <c r="L1086" s="240"/>
      <c r="M1086" s="241"/>
      <c r="N1086" s="242"/>
      <c r="O1086" s="242"/>
      <c r="P1086" s="242"/>
      <c r="Q1086" s="242"/>
      <c r="R1086" s="242"/>
      <c r="S1086" s="242"/>
      <c r="T1086" s="243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44" t="s">
        <v>155</v>
      </c>
      <c r="AU1086" s="244" t="s">
        <v>142</v>
      </c>
      <c r="AV1086" s="13" t="s">
        <v>94</v>
      </c>
      <c r="AW1086" s="13" t="s">
        <v>4</v>
      </c>
      <c r="AX1086" s="13" t="s">
        <v>83</v>
      </c>
      <c r="AY1086" s="244" t="s">
        <v>141</v>
      </c>
    </row>
    <row r="1087" s="2" customFormat="1" ht="21.75" customHeight="1">
      <c r="A1087" s="41"/>
      <c r="B1087" s="42"/>
      <c r="C1087" s="215" t="s">
        <v>1376</v>
      </c>
      <c r="D1087" s="215" t="s">
        <v>146</v>
      </c>
      <c r="E1087" s="216" t="s">
        <v>1377</v>
      </c>
      <c r="F1087" s="217" t="s">
        <v>1378</v>
      </c>
      <c r="G1087" s="218" t="s">
        <v>259</v>
      </c>
      <c r="H1087" s="219">
        <v>38.189999999999998</v>
      </c>
      <c r="I1087" s="220"/>
      <c r="J1087" s="221">
        <f>ROUND(I1087*H1087,2)</f>
        <v>0</v>
      </c>
      <c r="K1087" s="217" t="s">
        <v>150</v>
      </c>
      <c r="L1087" s="47"/>
      <c r="M1087" s="222" t="s">
        <v>19</v>
      </c>
      <c r="N1087" s="223" t="s">
        <v>47</v>
      </c>
      <c r="O1087" s="87"/>
      <c r="P1087" s="224">
        <f>O1087*H1087</f>
        <v>0</v>
      </c>
      <c r="Q1087" s="224">
        <v>0.0043800000000000002</v>
      </c>
      <c r="R1087" s="224">
        <f>Q1087*H1087</f>
        <v>0.16727220000000001</v>
      </c>
      <c r="S1087" s="224">
        <v>0</v>
      </c>
      <c r="T1087" s="225">
        <f>S1087*H1087</f>
        <v>0</v>
      </c>
      <c r="U1087" s="41"/>
      <c r="V1087" s="41"/>
      <c r="W1087" s="41"/>
      <c r="X1087" s="41"/>
      <c r="Y1087" s="41"/>
      <c r="Z1087" s="41"/>
      <c r="AA1087" s="41"/>
      <c r="AB1087" s="41"/>
      <c r="AC1087" s="41"/>
      <c r="AD1087" s="41"/>
      <c r="AE1087" s="41"/>
      <c r="AR1087" s="226" t="s">
        <v>260</v>
      </c>
      <c r="AT1087" s="226" t="s">
        <v>146</v>
      </c>
      <c r="AU1087" s="226" t="s">
        <v>142</v>
      </c>
      <c r="AY1087" s="20" t="s">
        <v>141</v>
      </c>
      <c r="BE1087" s="227">
        <f>IF(N1087="základní",J1087,0)</f>
        <v>0</v>
      </c>
      <c r="BF1087" s="227">
        <f>IF(N1087="snížená",J1087,0)</f>
        <v>0</v>
      </c>
      <c r="BG1087" s="227">
        <f>IF(N1087="zákl. přenesená",J1087,0)</f>
        <v>0</v>
      </c>
      <c r="BH1087" s="227">
        <f>IF(N1087="sníž. přenesená",J1087,0)</f>
        <v>0</v>
      </c>
      <c r="BI1087" s="227">
        <f>IF(N1087="nulová",J1087,0)</f>
        <v>0</v>
      </c>
      <c r="BJ1087" s="20" t="s">
        <v>94</v>
      </c>
      <c r="BK1087" s="227">
        <f>ROUND(I1087*H1087,2)</f>
        <v>0</v>
      </c>
      <c r="BL1087" s="20" t="s">
        <v>260</v>
      </c>
      <c r="BM1087" s="226" t="s">
        <v>1379</v>
      </c>
    </row>
    <row r="1088" s="2" customFormat="1">
      <c r="A1088" s="41"/>
      <c r="B1088" s="42"/>
      <c r="C1088" s="43"/>
      <c r="D1088" s="228" t="s">
        <v>153</v>
      </c>
      <c r="E1088" s="43"/>
      <c r="F1088" s="229" t="s">
        <v>1380</v>
      </c>
      <c r="G1088" s="43"/>
      <c r="H1088" s="43"/>
      <c r="I1088" s="230"/>
      <c r="J1088" s="43"/>
      <c r="K1088" s="43"/>
      <c r="L1088" s="47"/>
      <c r="M1088" s="231"/>
      <c r="N1088" s="232"/>
      <c r="O1088" s="87"/>
      <c r="P1088" s="87"/>
      <c r="Q1088" s="87"/>
      <c r="R1088" s="87"/>
      <c r="S1088" s="87"/>
      <c r="T1088" s="88"/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T1088" s="20" t="s">
        <v>153</v>
      </c>
      <c r="AU1088" s="20" t="s">
        <v>142</v>
      </c>
    </row>
    <row r="1089" s="15" customFormat="1">
      <c r="A1089" s="15"/>
      <c r="B1089" s="256"/>
      <c r="C1089" s="257"/>
      <c r="D1089" s="235" t="s">
        <v>155</v>
      </c>
      <c r="E1089" s="258" t="s">
        <v>19</v>
      </c>
      <c r="F1089" s="259" t="s">
        <v>789</v>
      </c>
      <c r="G1089" s="257"/>
      <c r="H1089" s="258" t="s">
        <v>19</v>
      </c>
      <c r="I1089" s="260"/>
      <c r="J1089" s="257"/>
      <c r="K1089" s="257"/>
      <c r="L1089" s="261"/>
      <c r="M1089" s="262"/>
      <c r="N1089" s="263"/>
      <c r="O1089" s="263"/>
      <c r="P1089" s="263"/>
      <c r="Q1089" s="263"/>
      <c r="R1089" s="263"/>
      <c r="S1089" s="263"/>
      <c r="T1089" s="264"/>
      <c r="U1089" s="15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T1089" s="265" t="s">
        <v>155</v>
      </c>
      <c r="AU1089" s="265" t="s">
        <v>142</v>
      </c>
      <c r="AV1089" s="15" t="s">
        <v>83</v>
      </c>
      <c r="AW1089" s="15" t="s">
        <v>35</v>
      </c>
      <c r="AX1089" s="15" t="s">
        <v>75</v>
      </c>
      <c r="AY1089" s="265" t="s">
        <v>141</v>
      </c>
    </row>
    <row r="1090" s="13" customFormat="1">
      <c r="A1090" s="13"/>
      <c r="B1090" s="233"/>
      <c r="C1090" s="234"/>
      <c r="D1090" s="235" t="s">
        <v>155</v>
      </c>
      <c r="E1090" s="236" t="s">
        <v>19</v>
      </c>
      <c r="F1090" s="237" t="s">
        <v>1381</v>
      </c>
      <c r="G1090" s="234"/>
      <c r="H1090" s="238">
        <v>38.189999999999998</v>
      </c>
      <c r="I1090" s="239"/>
      <c r="J1090" s="234"/>
      <c r="K1090" s="234"/>
      <c r="L1090" s="240"/>
      <c r="M1090" s="241"/>
      <c r="N1090" s="242"/>
      <c r="O1090" s="242"/>
      <c r="P1090" s="242"/>
      <c r="Q1090" s="242"/>
      <c r="R1090" s="242"/>
      <c r="S1090" s="242"/>
      <c r="T1090" s="24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44" t="s">
        <v>155</v>
      </c>
      <c r="AU1090" s="244" t="s">
        <v>142</v>
      </c>
      <c r="AV1090" s="13" t="s">
        <v>94</v>
      </c>
      <c r="AW1090" s="13" t="s">
        <v>35</v>
      </c>
      <c r="AX1090" s="13" t="s">
        <v>75</v>
      </c>
      <c r="AY1090" s="244" t="s">
        <v>141</v>
      </c>
    </row>
    <row r="1091" s="14" customFormat="1">
      <c r="A1091" s="14"/>
      <c r="B1091" s="245"/>
      <c r="C1091" s="246"/>
      <c r="D1091" s="235" t="s">
        <v>155</v>
      </c>
      <c r="E1091" s="247" t="s">
        <v>19</v>
      </c>
      <c r="F1091" s="248" t="s">
        <v>157</v>
      </c>
      <c r="G1091" s="246"/>
      <c r="H1091" s="249">
        <v>38.189999999999998</v>
      </c>
      <c r="I1091" s="250"/>
      <c r="J1091" s="246"/>
      <c r="K1091" s="246"/>
      <c r="L1091" s="251"/>
      <c r="M1091" s="252"/>
      <c r="N1091" s="253"/>
      <c r="O1091" s="253"/>
      <c r="P1091" s="253"/>
      <c r="Q1091" s="253"/>
      <c r="R1091" s="253"/>
      <c r="S1091" s="253"/>
      <c r="T1091" s="25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255" t="s">
        <v>155</v>
      </c>
      <c r="AU1091" s="255" t="s">
        <v>142</v>
      </c>
      <c r="AV1091" s="14" t="s">
        <v>151</v>
      </c>
      <c r="AW1091" s="14" t="s">
        <v>35</v>
      </c>
      <c r="AX1091" s="14" t="s">
        <v>83</v>
      </c>
      <c r="AY1091" s="255" t="s">
        <v>141</v>
      </c>
    </row>
    <row r="1092" s="2" customFormat="1" ht="16.5" customHeight="1">
      <c r="A1092" s="41"/>
      <c r="B1092" s="42"/>
      <c r="C1092" s="215" t="s">
        <v>1382</v>
      </c>
      <c r="D1092" s="215" t="s">
        <v>146</v>
      </c>
      <c r="E1092" s="216" t="s">
        <v>1383</v>
      </c>
      <c r="F1092" s="217" t="s">
        <v>1384</v>
      </c>
      <c r="G1092" s="218" t="s">
        <v>259</v>
      </c>
      <c r="H1092" s="219">
        <v>65.462000000000003</v>
      </c>
      <c r="I1092" s="220"/>
      <c r="J1092" s="221">
        <f>ROUND(I1092*H1092,2)</f>
        <v>0</v>
      </c>
      <c r="K1092" s="217" t="s">
        <v>150</v>
      </c>
      <c r="L1092" s="47"/>
      <c r="M1092" s="222" t="s">
        <v>19</v>
      </c>
      <c r="N1092" s="223" t="s">
        <v>47</v>
      </c>
      <c r="O1092" s="87"/>
      <c r="P1092" s="224">
        <f>O1092*H1092</f>
        <v>0</v>
      </c>
      <c r="Q1092" s="224">
        <v>5.0000000000000002E-05</v>
      </c>
      <c r="R1092" s="224">
        <f>Q1092*H1092</f>
        <v>0.0032731000000000001</v>
      </c>
      <c r="S1092" s="224">
        <v>0</v>
      </c>
      <c r="T1092" s="225">
        <f>S1092*H1092</f>
        <v>0</v>
      </c>
      <c r="U1092" s="41"/>
      <c r="V1092" s="41"/>
      <c r="W1092" s="41"/>
      <c r="X1092" s="41"/>
      <c r="Y1092" s="41"/>
      <c r="Z1092" s="41"/>
      <c r="AA1092" s="41"/>
      <c r="AB1092" s="41"/>
      <c r="AC1092" s="41"/>
      <c r="AD1092" s="41"/>
      <c r="AE1092" s="41"/>
      <c r="AR1092" s="226" t="s">
        <v>260</v>
      </c>
      <c r="AT1092" s="226" t="s">
        <v>146</v>
      </c>
      <c r="AU1092" s="226" t="s">
        <v>142</v>
      </c>
      <c r="AY1092" s="20" t="s">
        <v>141</v>
      </c>
      <c r="BE1092" s="227">
        <f>IF(N1092="základní",J1092,0)</f>
        <v>0</v>
      </c>
      <c r="BF1092" s="227">
        <f>IF(N1092="snížená",J1092,0)</f>
        <v>0</v>
      </c>
      <c r="BG1092" s="227">
        <f>IF(N1092="zákl. přenesená",J1092,0)</f>
        <v>0</v>
      </c>
      <c r="BH1092" s="227">
        <f>IF(N1092="sníž. přenesená",J1092,0)</f>
        <v>0</v>
      </c>
      <c r="BI1092" s="227">
        <f>IF(N1092="nulová",J1092,0)</f>
        <v>0</v>
      </c>
      <c r="BJ1092" s="20" t="s">
        <v>94</v>
      </c>
      <c r="BK1092" s="227">
        <f>ROUND(I1092*H1092,2)</f>
        <v>0</v>
      </c>
      <c r="BL1092" s="20" t="s">
        <v>260</v>
      </c>
      <c r="BM1092" s="226" t="s">
        <v>1385</v>
      </c>
    </row>
    <row r="1093" s="2" customFormat="1">
      <c r="A1093" s="41"/>
      <c r="B1093" s="42"/>
      <c r="C1093" s="43"/>
      <c r="D1093" s="228" t="s">
        <v>153</v>
      </c>
      <c r="E1093" s="43"/>
      <c r="F1093" s="229" t="s">
        <v>1386</v>
      </c>
      <c r="G1093" s="43"/>
      <c r="H1093" s="43"/>
      <c r="I1093" s="230"/>
      <c r="J1093" s="43"/>
      <c r="K1093" s="43"/>
      <c r="L1093" s="47"/>
      <c r="M1093" s="231"/>
      <c r="N1093" s="232"/>
      <c r="O1093" s="87"/>
      <c r="P1093" s="87"/>
      <c r="Q1093" s="87"/>
      <c r="R1093" s="87"/>
      <c r="S1093" s="87"/>
      <c r="T1093" s="88"/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T1093" s="20" t="s">
        <v>153</v>
      </c>
      <c r="AU1093" s="20" t="s">
        <v>142</v>
      </c>
    </row>
    <row r="1094" s="13" customFormat="1">
      <c r="A1094" s="13"/>
      <c r="B1094" s="233"/>
      <c r="C1094" s="234"/>
      <c r="D1094" s="235" t="s">
        <v>155</v>
      </c>
      <c r="E1094" s="236" t="s">
        <v>19</v>
      </c>
      <c r="F1094" s="237" t="s">
        <v>1387</v>
      </c>
      <c r="G1094" s="234"/>
      <c r="H1094" s="238">
        <v>65.462000000000003</v>
      </c>
      <c r="I1094" s="239"/>
      <c r="J1094" s="234"/>
      <c r="K1094" s="234"/>
      <c r="L1094" s="240"/>
      <c r="M1094" s="241"/>
      <c r="N1094" s="242"/>
      <c r="O1094" s="242"/>
      <c r="P1094" s="242"/>
      <c r="Q1094" s="242"/>
      <c r="R1094" s="242"/>
      <c r="S1094" s="242"/>
      <c r="T1094" s="243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44" t="s">
        <v>155</v>
      </c>
      <c r="AU1094" s="244" t="s">
        <v>142</v>
      </c>
      <c r="AV1094" s="13" t="s">
        <v>94</v>
      </c>
      <c r="AW1094" s="13" t="s">
        <v>35</v>
      </c>
      <c r="AX1094" s="13" t="s">
        <v>75</v>
      </c>
      <c r="AY1094" s="244" t="s">
        <v>141</v>
      </c>
    </row>
    <row r="1095" s="14" customFormat="1">
      <c r="A1095" s="14"/>
      <c r="B1095" s="245"/>
      <c r="C1095" s="246"/>
      <c r="D1095" s="235" t="s">
        <v>155</v>
      </c>
      <c r="E1095" s="247" t="s">
        <v>19</v>
      </c>
      <c r="F1095" s="248" t="s">
        <v>157</v>
      </c>
      <c r="G1095" s="246"/>
      <c r="H1095" s="249">
        <v>65.462000000000003</v>
      </c>
      <c r="I1095" s="250"/>
      <c r="J1095" s="246"/>
      <c r="K1095" s="246"/>
      <c r="L1095" s="251"/>
      <c r="M1095" s="252"/>
      <c r="N1095" s="253"/>
      <c r="O1095" s="253"/>
      <c r="P1095" s="253"/>
      <c r="Q1095" s="253"/>
      <c r="R1095" s="253"/>
      <c r="S1095" s="253"/>
      <c r="T1095" s="25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55" t="s">
        <v>155</v>
      </c>
      <c r="AU1095" s="255" t="s">
        <v>142</v>
      </c>
      <c r="AV1095" s="14" t="s">
        <v>151</v>
      </c>
      <c r="AW1095" s="14" t="s">
        <v>35</v>
      </c>
      <c r="AX1095" s="14" t="s">
        <v>83</v>
      </c>
      <c r="AY1095" s="255" t="s">
        <v>141</v>
      </c>
    </row>
    <row r="1096" s="2" customFormat="1" ht="16.5" customHeight="1">
      <c r="A1096" s="41"/>
      <c r="B1096" s="42"/>
      <c r="C1096" s="281" t="s">
        <v>1388</v>
      </c>
      <c r="D1096" s="281" t="s">
        <v>775</v>
      </c>
      <c r="E1096" s="282" t="s">
        <v>1389</v>
      </c>
      <c r="F1096" s="283" t="s">
        <v>1390</v>
      </c>
      <c r="G1096" s="284" t="s">
        <v>259</v>
      </c>
      <c r="H1096" s="285">
        <v>79.929000000000002</v>
      </c>
      <c r="I1096" s="286"/>
      <c r="J1096" s="287">
        <f>ROUND(I1096*H1096,2)</f>
        <v>0</v>
      </c>
      <c r="K1096" s="283" t="s">
        <v>150</v>
      </c>
      <c r="L1096" s="288"/>
      <c r="M1096" s="289" t="s">
        <v>19</v>
      </c>
      <c r="N1096" s="290" t="s">
        <v>47</v>
      </c>
      <c r="O1096" s="87"/>
      <c r="P1096" s="224">
        <f>O1096*H1096</f>
        <v>0</v>
      </c>
      <c r="Q1096" s="224">
        <v>0.00029999999999999997</v>
      </c>
      <c r="R1096" s="224">
        <f>Q1096*H1096</f>
        <v>0.023978699999999999</v>
      </c>
      <c r="S1096" s="224">
        <v>0</v>
      </c>
      <c r="T1096" s="225">
        <f>S1096*H1096</f>
        <v>0</v>
      </c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R1096" s="226" t="s">
        <v>460</v>
      </c>
      <c r="AT1096" s="226" t="s">
        <v>775</v>
      </c>
      <c r="AU1096" s="226" t="s">
        <v>142</v>
      </c>
      <c r="AY1096" s="20" t="s">
        <v>141</v>
      </c>
      <c r="BE1096" s="227">
        <f>IF(N1096="základní",J1096,0)</f>
        <v>0</v>
      </c>
      <c r="BF1096" s="227">
        <f>IF(N1096="snížená",J1096,0)</f>
        <v>0</v>
      </c>
      <c r="BG1096" s="227">
        <f>IF(N1096="zákl. přenesená",J1096,0)</f>
        <v>0</v>
      </c>
      <c r="BH1096" s="227">
        <f>IF(N1096="sníž. přenesená",J1096,0)</f>
        <v>0</v>
      </c>
      <c r="BI1096" s="227">
        <f>IF(N1096="nulová",J1096,0)</f>
        <v>0</v>
      </c>
      <c r="BJ1096" s="20" t="s">
        <v>94</v>
      </c>
      <c r="BK1096" s="227">
        <f>ROUND(I1096*H1096,2)</f>
        <v>0</v>
      </c>
      <c r="BL1096" s="20" t="s">
        <v>260</v>
      </c>
      <c r="BM1096" s="226" t="s">
        <v>1391</v>
      </c>
    </row>
    <row r="1097" s="13" customFormat="1">
      <c r="A1097" s="13"/>
      <c r="B1097" s="233"/>
      <c r="C1097" s="234"/>
      <c r="D1097" s="235" t="s">
        <v>155</v>
      </c>
      <c r="E1097" s="234"/>
      <c r="F1097" s="237" t="s">
        <v>1392</v>
      </c>
      <c r="G1097" s="234"/>
      <c r="H1097" s="238">
        <v>79.929000000000002</v>
      </c>
      <c r="I1097" s="239"/>
      <c r="J1097" s="234"/>
      <c r="K1097" s="234"/>
      <c r="L1097" s="240"/>
      <c r="M1097" s="241"/>
      <c r="N1097" s="242"/>
      <c r="O1097" s="242"/>
      <c r="P1097" s="242"/>
      <c r="Q1097" s="242"/>
      <c r="R1097" s="242"/>
      <c r="S1097" s="242"/>
      <c r="T1097" s="243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44" t="s">
        <v>155</v>
      </c>
      <c r="AU1097" s="244" t="s">
        <v>142</v>
      </c>
      <c r="AV1097" s="13" t="s">
        <v>94</v>
      </c>
      <c r="AW1097" s="13" t="s">
        <v>4</v>
      </c>
      <c r="AX1097" s="13" t="s">
        <v>83</v>
      </c>
      <c r="AY1097" s="244" t="s">
        <v>141</v>
      </c>
    </row>
    <row r="1098" s="2" customFormat="1" ht="16.5" customHeight="1">
      <c r="A1098" s="41"/>
      <c r="B1098" s="42"/>
      <c r="C1098" s="215" t="s">
        <v>1393</v>
      </c>
      <c r="D1098" s="215" t="s">
        <v>146</v>
      </c>
      <c r="E1098" s="216" t="s">
        <v>1394</v>
      </c>
      <c r="F1098" s="217" t="s">
        <v>1395</v>
      </c>
      <c r="G1098" s="218" t="s">
        <v>169</v>
      </c>
      <c r="H1098" s="219">
        <v>65.349999999999994</v>
      </c>
      <c r="I1098" s="220"/>
      <c r="J1098" s="221">
        <f>ROUND(I1098*H1098,2)</f>
        <v>0</v>
      </c>
      <c r="K1098" s="217" t="s">
        <v>150</v>
      </c>
      <c r="L1098" s="47"/>
      <c r="M1098" s="222" t="s">
        <v>19</v>
      </c>
      <c r="N1098" s="223" t="s">
        <v>47</v>
      </c>
      <c r="O1098" s="87"/>
      <c r="P1098" s="224">
        <f>O1098*H1098</f>
        <v>0</v>
      </c>
      <c r="Q1098" s="224">
        <v>0.00016000000000000001</v>
      </c>
      <c r="R1098" s="224">
        <f>Q1098*H1098</f>
        <v>0.010456</v>
      </c>
      <c r="S1098" s="224">
        <v>0</v>
      </c>
      <c r="T1098" s="225">
        <f>S1098*H1098</f>
        <v>0</v>
      </c>
      <c r="U1098" s="41"/>
      <c r="V1098" s="41"/>
      <c r="W1098" s="41"/>
      <c r="X1098" s="41"/>
      <c r="Y1098" s="41"/>
      <c r="Z1098" s="41"/>
      <c r="AA1098" s="41"/>
      <c r="AB1098" s="41"/>
      <c r="AC1098" s="41"/>
      <c r="AD1098" s="41"/>
      <c r="AE1098" s="41"/>
      <c r="AR1098" s="226" t="s">
        <v>260</v>
      </c>
      <c r="AT1098" s="226" t="s">
        <v>146</v>
      </c>
      <c r="AU1098" s="226" t="s">
        <v>142</v>
      </c>
      <c r="AY1098" s="20" t="s">
        <v>141</v>
      </c>
      <c r="BE1098" s="227">
        <f>IF(N1098="základní",J1098,0)</f>
        <v>0</v>
      </c>
      <c r="BF1098" s="227">
        <f>IF(N1098="snížená",J1098,0)</f>
        <v>0</v>
      </c>
      <c r="BG1098" s="227">
        <f>IF(N1098="zákl. přenesená",J1098,0)</f>
        <v>0</v>
      </c>
      <c r="BH1098" s="227">
        <f>IF(N1098="sníž. přenesená",J1098,0)</f>
        <v>0</v>
      </c>
      <c r="BI1098" s="227">
        <f>IF(N1098="nulová",J1098,0)</f>
        <v>0</v>
      </c>
      <c r="BJ1098" s="20" t="s">
        <v>94</v>
      </c>
      <c r="BK1098" s="227">
        <f>ROUND(I1098*H1098,2)</f>
        <v>0</v>
      </c>
      <c r="BL1098" s="20" t="s">
        <v>260</v>
      </c>
      <c r="BM1098" s="226" t="s">
        <v>1396</v>
      </c>
    </row>
    <row r="1099" s="2" customFormat="1">
      <c r="A1099" s="41"/>
      <c r="B1099" s="42"/>
      <c r="C1099" s="43"/>
      <c r="D1099" s="228" t="s">
        <v>153</v>
      </c>
      <c r="E1099" s="43"/>
      <c r="F1099" s="229" t="s">
        <v>1397</v>
      </c>
      <c r="G1099" s="43"/>
      <c r="H1099" s="43"/>
      <c r="I1099" s="230"/>
      <c r="J1099" s="43"/>
      <c r="K1099" s="43"/>
      <c r="L1099" s="47"/>
      <c r="M1099" s="231"/>
      <c r="N1099" s="232"/>
      <c r="O1099" s="87"/>
      <c r="P1099" s="87"/>
      <c r="Q1099" s="87"/>
      <c r="R1099" s="87"/>
      <c r="S1099" s="87"/>
      <c r="T1099" s="88"/>
      <c r="U1099" s="41"/>
      <c r="V1099" s="41"/>
      <c r="W1099" s="41"/>
      <c r="X1099" s="41"/>
      <c r="Y1099" s="41"/>
      <c r="Z1099" s="41"/>
      <c r="AA1099" s="41"/>
      <c r="AB1099" s="41"/>
      <c r="AC1099" s="41"/>
      <c r="AD1099" s="41"/>
      <c r="AE1099" s="41"/>
      <c r="AT1099" s="20" t="s">
        <v>153</v>
      </c>
      <c r="AU1099" s="20" t="s">
        <v>142</v>
      </c>
    </row>
    <row r="1100" s="13" customFormat="1">
      <c r="A1100" s="13"/>
      <c r="B1100" s="233"/>
      <c r="C1100" s="234"/>
      <c r="D1100" s="235" t="s">
        <v>155</v>
      </c>
      <c r="E1100" s="236" t="s">
        <v>19</v>
      </c>
      <c r="F1100" s="237" t="s">
        <v>1398</v>
      </c>
      <c r="G1100" s="234"/>
      <c r="H1100" s="238">
        <v>65.349999999999994</v>
      </c>
      <c r="I1100" s="239"/>
      <c r="J1100" s="234"/>
      <c r="K1100" s="234"/>
      <c r="L1100" s="240"/>
      <c r="M1100" s="241"/>
      <c r="N1100" s="242"/>
      <c r="O1100" s="242"/>
      <c r="P1100" s="242"/>
      <c r="Q1100" s="242"/>
      <c r="R1100" s="242"/>
      <c r="S1100" s="242"/>
      <c r="T1100" s="243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44" t="s">
        <v>155</v>
      </c>
      <c r="AU1100" s="244" t="s">
        <v>142</v>
      </c>
      <c r="AV1100" s="13" t="s">
        <v>94</v>
      </c>
      <c r="AW1100" s="13" t="s">
        <v>35</v>
      </c>
      <c r="AX1100" s="13" t="s">
        <v>75</v>
      </c>
      <c r="AY1100" s="244" t="s">
        <v>141</v>
      </c>
    </row>
    <row r="1101" s="14" customFormat="1">
      <c r="A1101" s="14"/>
      <c r="B1101" s="245"/>
      <c r="C1101" s="246"/>
      <c r="D1101" s="235" t="s">
        <v>155</v>
      </c>
      <c r="E1101" s="247" t="s">
        <v>19</v>
      </c>
      <c r="F1101" s="248" t="s">
        <v>157</v>
      </c>
      <c r="G1101" s="246"/>
      <c r="H1101" s="249">
        <v>65.349999999999994</v>
      </c>
      <c r="I1101" s="250"/>
      <c r="J1101" s="246"/>
      <c r="K1101" s="246"/>
      <c r="L1101" s="251"/>
      <c r="M1101" s="252"/>
      <c r="N1101" s="253"/>
      <c r="O1101" s="253"/>
      <c r="P1101" s="253"/>
      <c r="Q1101" s="253"/>
      <c r="R1101" s="253"/>
      <c r="S1101" s="253"/>
      <c r="T1101" s="254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5" t="s">
        <v>155</v>
      </c>
      <c r="AU1101" s="255" t="s">
        <v>142</v>
      </c>
      <c r="AV1101" s="14" t="s">
        <v>151</v>
      </c>
      <c r="AW1101" s="14" t="s">
        <v>35</v>
      </c>
      <c r="AX1101" s="14" t="s">
        <v>83</v>
      </c>
      <c r="AY1101" s="255" t="s">
        <v>141</v>
      </c>
    </row>
    <row r="1102" s="2" customFormat="1" ht="16.5" customHeight="1">
      <c r="A1102" s="41"/>
      <c r="B1102" s="42"/>
      <c r="C1102" s="215" t="s">
        <v>1399</v>
      </c>
      <c r="D1102" s="215" t="s">
        <v>146</v>
      </c>
      <c r="E1102" s="216" t="s">
        <v>1400</v>
      </c>
      <c r="F1102" s="217" t="s">
        <v>1401</v>
      </c>
      <c r="G1102" s="218" t="s">
        <v>259</v>
      </c>
      <c r="H1102" s="219">
        <v>65.462000000000003</v>
      </c>
      <c r="I1102" s="220"/>
      <c r="J1102" s="221">
        <f>ROUND(I1102*H1102,2)</f>
        <v>0</v>
      </c>
      <c r="K1102" s="217" t="s">
        <v>150</v>
      </c>
      <c r="L1102" s="47"/>
      <c r="M1102" s="222" t="s">
        <v>19</v>
      </c>
      <c r="N1102" s="223" t="s">
        <v>47</v>
      </c>
      <c r="O1102" s="87"/>
      <c r="P1102" s="224">
        <f>O1102*H1102</f>
        <v>0</v>
      </c>
      <c r="Q1102" s="224">
        <v>0</v>
      </c>
      <c r="R1102" s="224">
        <f>Q1102*H1102</f>
        <v>0</v>
      </c>
      <c r="S1102" s="224">
        <v>0</v>
      </c>
      <c r="T1102" s="225">
        <f>S1102*H1102</f>
        <v>0</v>
      </c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R1102" s="226" t="s">
        <v>260</v>
      </c>
      <c r="AT1102" s="226" t="s">
        <v>146</v>
      </c>
      <c r="AU1102" s="226" t="s">
        <v>142</v>
      </c>
      <c r="AY1102" s="20" t="s">
        <v>141</v>
      </c>
      <c r="BE1102" s="227">
        <f>IF(N1102="základní",J1102,0)</f>
        <v>0</v>
      </c>
      <c r="BF1102" s="227">
        <f>IF(N1102="snížená",J1102,0)</f>
        <v>0</v>
      </c>
      <c r="BG1102" s="227">
        <f>IF(N1102="zákl. přenesená",J1102,0)</f>
        <v>0</v>
      </c>
      <c r="BH1102" s="227">
        <f>IF(N1102="sníž. přenesená",J1102,0)</f>
        <v>0</v>
      </c>
      <c r="BI1102" s="227">
        <f>IF(N1102="nulová",J1102,0)</f>
        <v>0</v>
      </c>
      <c r="BJ1102" s="20" t="s">
        <v>94</v>
      </c>
      <c r="BK1102" s="227">
        <f>ROUND(I1102*H1102,2)</f>
        <v>0</v>
      </c>
      <c r="BL1102" s="20" t="s">
        <v>260</v>
      </c>
      <c r="BM1102" s="226" t="s">
        <v>1402</v>
      </c>
    </row>
    <row r="1103" s="2" customFormat="1">
      <c r="A1103" s="41"/>
      <c r="B1103" s="42"/>
      <c r="C1103" s="43"/>
      <c r="D1103" s="228" t="s">
        <v>153</v>
      </c>
      <c r="E1103" s="43"/>
      <c r="F1103" s="229" t="s">
        <v>1403</v>
      </c>
      <c r="G1103" s="43"/>
      <c r="H1103" s="43"/>
      <c r="I1103" s="230"/>
      <c r="J1103" s="43"/>
      <c r="K1103" s="43"/>
      <c r="L1103" s="47"/>
      <c r="M1103" s="231"/>
      <c r="N1103" s="232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20" t="s">
        <v>153</v>
      </c>
      <c r="AU1103" s="20" t="s">
        <v>142</v>
      </c>
    </row>
    <row r="1104" s="2" customFormat="1" ht="16.5" customHeight="1">
      <c r="A1104" s="41"/>
      <c r="B1104" s="42"/>
      <c r="C1104" s="281" t="s">
        <v>1404</v>
      </c>
      <c r="D1104" s="281" t="s">
        <v>775</v>
      </c>
      <c r="E1104" s="282" t="s">
        <v>1405</v>
      </c>
      <c r="F1104" s="283" t="s">
        <v>1406</v>
      </c>
      <c r="G1104" s="284" t="s">
        <v>259</v>
      </c>
      <c r="H1104" s="285">
        <v>68.734999999999999</v>
      </c>
      <c r="I1104" s="286"/>
      <c r="J1104" s="287">
        <f>ROUND(I1104*H1104,2)</f>
        <v>0</v>
      </c>
      <c r="K1104" s="283" t="s">
        <v>150</v>
      </c>
      <c r="L1104" s="288"/>
      <c r="M1104" s="289" t="s">
        <v>19</v>
      </c>
      <c r="N1104" s="290" t="s">
        <v>47</v>
      </c>
      <c r="O1104" s="87"/>
      <c r="P1104" s="224">
        <f>O1104*H1104</f>
        <v>0</v>
      </c>
      <c r="Q1104" s="224">
        <v>0.00050000000000000001</v>
      </c>
      <c r="R1104" s="224">
        <f>Q1104*H1104</f>
        <v>0.034367500000000002</v>
      </c>
      <c r="S1104" s="224">
        <v>0</v>
      </c>
      <c r="T1104" s="225">
        <f>S1104*H1104</f>
        <v>0</v>
      </c>
      <c r="U1104" s="41"/>
      <c r="V1104" s="41"/>
      <c r="W1104" s="41"/>
      <c r="X1104" s="41"/>
      <c r="Y1104" s="41"/>
      <c r="Z1104" s="41"/>
      <c r="AA1104" s="41"/>
      <c r="AB1104" s="41"/>
      <c r="AC1104" s="41"/>
      <c r="AD1104" s="41"/>
      <c r="AE1104" s="41"/>
      <c r="AR1104" s="226" t="s">
        <v>460</v>
      </c>
      <c r="AT1104" s="226" t="s">
        <v>775</v>
      </c>
      <c r="AU1104" s="226" t="s">
        <v>142</v>
      </c>
      <c r="AY1104" s="20" t="s">
        <v>141</v>
      </c>
      <c r="BE1104" s="227">
        <f>IF(N1104="základní",J1104,0)</f>
        <v>0</v>
      </c>
      <c r="BF1104" s="227">
        <f>IF(N1104="snížená",J1104,0)</f>
        <v>0</v>
      </c>
      <c r="BG1104" s="227">
        <f>IF(N1104="zákl. přenesená",J1104,0)</f>
        <v>0</v>
      </c>
      <c r="BH1104" s="227">
        <f>IF(N1104="sníž. přenesená",J1104,0)</f>
        <v>0</v>
      </c>
      <c r="BI1104" s="227">
        <f>IF(N1104="nulová",J1104,0)</f>
        <v>0</v>
      </c>
      <c r="BJ1104" s="20" t="s">
        <v>94</v>
      </c>
      <c r="BK1104" s="227">
        <f>ROUND(I1104*H1104,2)</f>
        <v>0</v>
      </c>
      <c r="BL1104" s="20" t="s">
        <v>260</v>
      </c>
      <c r="BM1104" s="226" t="s">
        <v>1407</v>
      </c>
    </row>
    <row r="1105" s="13" customFormat="1">
      <c r="A1105" s="13"/>
      <c r="B1105" s="233"/>
      <c r="C1105" s="234"/>
      <c r="D1105" s="235" t="s">
        <v>155</v>
      </c>
      <c r="E1105" s="234"/>
      <c r="F1105" s="237" t="s">
        <v>1408</v>
      </c>
      <c r="G1105" s="234"/>
      <c r="H1105" s="238">
        <v>68.734999999999999</v>
      </c>
      <c r="I1105" s="239"/>
      <c r="J1105" s="234"/>
      <c r="K1105" s="234"/>
      <c r="L1105" s="240"/>
      <c r="M1105" s="241"/>
      <c r="N1105" s="242"/>
      <c r="O1105" s="242"/>
      <c r="P1105" s="242"/>
      <c r="Q1105" s="242"/>
      <c r="R1105" s="242"/>
      <c r="S1105" s="242"/>
      <c r="T1105" s="243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4" t="s">
        <v>155</v>
      </c>
      <c r="AU1105" s="244" t="s">
        <v>142</v>
      </c>
      <c r="AV1105" s="13" t="s">
        <v>94</v>
      </c>
      <c r="AW1105" s="13" t="s">
        <v>4</v>
      </c>
      <c r="AX1105" s="13" t="s">
        <v>83</v>
      </c>
      <c r="AY1105" s="244" t="s">
        <v>141</v>
      </c>
    </row>
    <row r="1106" s="2" customFormat="1" ht="24.15" customHeight="1">
      <c r="A1106" s="41"/>
      <c r="B1106" s="42"/>
      <c r="C1106" s="215" t="s">
        <v>1409</v>
      </c>
      <c r="D1106" s="215" t="s">
        <v>146</v>
      </c>
      <c r="E1106" s="216" t="s">
        <v>1354</v>
      </c>
      <c r="F1106" s="217" t="s">
        <v>1355</v>
      </c>
      <c r="G1106" s="218" t="s">
        <v>160</v>
      </c>
      <c r="H1106" s="219">
        <v>0.99199999999999999</v>
      </c>
      <c r="I1106" s="220"/>
      <c r="J1106" s="221">
        <f>ROUND(I1106*H1106,2)</f>
        <v>0</v>
      </c>
      <c r="K1106" s="217" t="s">
        <v>150</v>
      </c>
      <c r="L1106" s="47"/>
      <c r="M1106" s="222" t="s">
        <v>19</v>
      </c>
      <c r="N1106" s="223" t="s">
        <v>47</v>
      </c>
      <c r="O1106" s="87"/>
      <c r="P1106" s="224">
        <f>O1106*H1106</f>
        <v>0</v>
      </c>
      <c r="Q1106" s="224">
        <v>0</v>
      </c>
      <c r="R1106" s="224">
        <f>Q1106*H1106</f>
        <v>0</v>
      </c>
      <c r="S1106" s="224">
        <v>0</v>
      </c>
      <c r="T1106" s="225">
        <f>S1106*H1106</f>
        <v>0</v>
      </c>
      <c r="U1106" s="41"/>
      <c r="V1106" s="41"/>
      <c r="W1106" s="41"/>
      <c r="X1106" s="41"/>
      <c r="Y1106" s="41"/>
      <c r="Z1106" s="41"/>
      <c r="AA1106" s="41"/>
      <c r="AB1106" s="41"/>
      <c r="AC1106" s="41"/>
      <c r="AD1106" s="41"/>
      <c r="AE1106" s="41"/>
      <c r="AR1106" s="226" t="s">
        <v>260</v>
      </c>
      <c r="AT1106" s="226" t="s">
        <v>146</v>
      </c>
      <c r="AU1106" s="226" t="s">
        <v>142</v>
      </c>
      <c r="AY1106" s="20" t="s">
        <v>141</v>
      </c>
      <c r="BE1106" s="227">
        <f>IF(N1106="základní",J1106,0)</f>
        <v>0</v>
      </c>
      <c r="BF1106" s="227">
        <f>IF(N1106="snížená",J1106,0)</f>
        <v>0</v>
      </c>
      <c r="BG1106" s="227">
        <f>IF(N1106="zákl. přenesená",J1106,0)</f>
        <v>0</v>
      </c>
      <c r="BH1106" s="227">
        <f>IF(N1106="sníž. přenesená",J1106,0)</f>
        <v>0</v>
      </c>
      <c r="BI1106" s="227">
        <f>IF(N1106="nulová",J1106,0)</f>
        <v>0</v>
      </c>
      <c r="BJ1106" s="20" t="s">
        <v>94</v>
      </c>
      <c r="BK1106" s="227">
        <f>ROUND(I1106*H1106,2)</f>
        <v>0</v>
      </c>
      <c r="BL1106" s="20" t="s">
        <v>260</v>
      </c>
      <c r="BM1106" s="226" t="s">
        <v>1410</v>
      </c>
    </row>
    <row r="1107" s="2" customFormat="1">
      <c r="A1107" s="41"/>
      <c r="B1107" s="42"/>
      <c r="C1107" s="43"/>
      <c r="D1107" s="228" t="s">
        <v>153</v>
      </c>
      <c r="E1107" s="43"/>
      <c r="F1107" s="229" t="s">
        <v>1357</v>
      </c>
      <c r="G1107" s="43"/>
      <c r="H1107" s="43"/>
      <c r="I1107" s="230"/>
      <c r="J1107" s="43"/>
      <c r="K1107" s="43"/>
      <c r="L1107" s="47"/>
      <c r="M1107" s="231"/>
      <c r="N1107" s="232"/>
      <c r="O1107" s="87"/>
      <c r="P1107" s="87"/>
      <c r="Q1107" s="87"/>
      <c r="R1107" s="87"/>
      <c r="S1107" s="87"/>
      <c r="T1107" s="88"/>
      <c r="U1107" s="41"/>
      <c r="V1107" s="41"/>
      <c r="W1107" s="41"/>
      <c r="X1107" s="41"/>
      <c r="Y1107" s="41"/>
      <c r="Z1107" s="41"/>
      <c r="AA1107" s="41"/>
      <c r="AB1107" s="41"/>
      <c r="AC1107" s="41"/>
      <c r="AD1107" s="41"/>
      <c r="AE1107" s="41"/>
      <c r="AT1107" s="20" t="s">
        <v>153</v>
      </c>
      <c r="AU1107" s="20" t="s">
        <v>142</v>
      </c>
    </row>
    <row r="1108" s="12" customFormat="1" ht="22.8" customHeight="1">
      <c r="A1108" s="12"/>
      <c r="B1108" s="199"/>
      <c r="C1108" s="200"/>
      <c r="D1108" s="201" t="s">
        <v>74</v>
      </c>
      <c r="E1108" s="213" t="s">
        <v>1411</v>
      </c>
      <c r="F1108" s="213" t="s">
        <v>1412</v>
      </c>
      <c r="G1108" s="200"/>
      <c r="H1108" s="200"/>
      <c r="I1108" s="203"/>
      <c r="J1108" s="214">
        <f>BK1108</f>
        <v>0</v>
      </c>
      <c r="K1108" s="200"/>
      <c r="L1108" s="205"/>
      <c r="M1108" s="206"/>
      <c r="N1108" s="207"/>
      <c r="O1108" s="207"/>
      <c r="P1108" s="208">
        <f>P1109</f>
        <v>0</v>
      </c>
      <c r="Q1108" s="207"/>
      <c r="R1108" s="208">
        <f>R1109</f>
        <v>0.075251999999999999</v>
      </c>
      <c r="S1108" s="207"/>
      <c r="T1108" s="209">
        <f>T1109</f>
        <v>0</v>
      </c>
      <c r="U1108" s="12"/>
      <c r="V1108" s="12"/>
      <c r="W1108" s="12"/>
      <c r="X1108" s="12"/>
      <c r="Y1108" s="12"/>
      <c r="Z1108" s="12"/>
      <c r="AA1108" s="12"/>
      <c r="AB1108" s="12"/>
      <c r="AC1108" s="12"/>
      <c r="AD1108" s="12"/>
      <c r="AE1108" s="12"/>
      <c r="AR1108" s="210" t="s">
        <v>94</v>
      </c>
      <c r="AT1108" s="211" t="s">
        <v>74</v>
      </c>
      <c r="AU1108" s="211" t="s">
        <v>83</v>
      </c>
      <c r="AY1108" s="210" t="s">
        <v>141</v>
      </c>
      <c r="BK1108" s="212">
        <f>BK1109</f>
        <v>0</v>
      </c>
    </row>
    <row r="1109" s="12" customFormat="1" ht="20.88" customHeight="1">
      <c r="A1109" s="12"/>
      <c r="B1109" s="199"/>
      <c r="C1109" s="200"/>
      <c r="D1109" s="201" t="s">
        <v>74</v>
      </c>
      <c r="E1109" s="213" t="s">
        <v>1413</v>
      </c>
      <c r="F1109" s="213" t="s">
        <v>1414</v>
      </c>
      <c r="G1109" s="200"/>
      <c r="H1109" s="200"/>
      <c r="I1109" s="203"/>
      <c r="J1109" s="214">
        <f>BK1109</f>
        <v>0</v>
      </c>
      <c r="K1109" s="200"/>
      <c r="L1109" s="205"/>
      <c r="M1109" s="206"/>
      <c r="N1109" s="207"/>
      <c r="O1109" s="207"/>
      <c r="P1109" s="208">
        <f>SUM(P1110:P1127)</f>
        <v>0</v>
      </c>
      <c r="Q1109" s="207"/>
      <c r="R1109" s="208">
        <f>SUM(R1110:R1127)</f>
        <v>0.075251999999999999</v>
      </c>
      <c r="S1109" s="207"/>
      <c r="T1109" s="209">
        <f>SUM(T1110:T1127)</f>
        <v>0</v>
      </c>
      <c r="U1109" s="12"/>
      <c r="V1109" s="12"/>
      <c r="W1109" s="12"/>
      <c r="X1109" s="12"/>
      <c r="Y1109" s="12"/>
      <c r="Z1109" s="12"/>
      <c r="AA1109" s="12"/>
      <c r="AB1109" s="12"/>
      <c r="AC1109" s="12"/>
      <c r="AD1109" s="12"/>
      <c r="AE1109" s="12"/>
      <c r="AR1109" s="210" t="s">
        <v>94</v>
      </c>
      <c r="AT1109" s="211" t="s">
        <v>74</v>
      </c>
      <c r="AU1109" s="211" t="s">
        <v>94</v>
      </c>
      <c r="AY1109" s="210" t="s">
        <v>141</v>
      </c>
      <c r="BK1109" s="212">
        <f>SUM(BK1110:BK1127)</f>
        <v>0</v>
      </c>
    </row>
    <row r="1110" s="2" customFormat="1" ht="16.5" customHeight="1">
      <c r="A1110" s="41"/>
      <c r="B1110" s="42"/>
      <c r="C1110" s="215" t="s">
        <v>1415</v>
      </c>
      <c r="D1110" s="215" t="s">
        <v>146</v>
      </c>
      <c r="E1110" s="216" t="s">
        <v>1416</v>
      </c>
      <c r="F1110" s="217" t="s">
        <v>1417</v>
      </c>
      <c r="G1110" s="218" t="s">
        <v>259</v>
      </c>
      <c r="H1110" s="219">
        <v>0.71999999999999997</v>
      </c>
      <c r="I1110" s="220"/>
      <c r="J1110" s="221">
        <f>ROUND(I1110*H1110,2)</f>
        <v>0</v>
      </c>
      <c r="K1110" s="217" t="s">
        <v>150</v>
      </c>
      <c r="L1110" s="47"/>
      <c r="M1110" s="222" t="s">
        <v>19</v>
      </c>
      <c r="N1110" s="223" t="s">
        <v>47</v>
      </c>
      <c r="O1110" s="87"/>
      <c r="P1110" s="224">
        <f>O1110*H1110</f>
        <v>0</v>
      </c>
      <c r="Q1110" s="224">
        <v>0.097850000000000006</v>
      </c>
      <c r="R1110" s="224">
        <f>Q1110*H1110</f>
        <v>0.070452000000000001</v>
      </c>
      <c r="S1110" s="224">
        <v>0</v>
      </c>
      <c r="T1110" s="225">
        <f>S1110*H1110</f>
        <v>0</v>
      </c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R1110" s="226" t="s">
        <v>260</v>
      </c>
      <c r="AT1110" s="226" t="s">
        <v>146</v>
      </c>
      <c r="AU1110" s="226" t="s">
        <v>142</v>
      </c>
      <c r="AY1110" s="20" t="s">
        <v>141</v>
      </c>
      <c r="BE1110" s="227">
        <f>IF(N1110="základní",J1110,0)</f>
        <v>0</v>
      </c>
      <c r="BF1110" s="227">
        <f>IF(N1110="snížená",J1110,0)</f>
        <v>0</v>
      </c>
      <c r="BG1110" s="227">
        <f>IF(N1110="zákl. přenesená",J1110,0)</f>
        <v>0</v>
      </c>
      <c r="BH1110" s="227">
        <f>IF(N1110="sníž. přenesená",J1110,0)</f>
        <v>0</v>
      </c>
      <c r="BI1110" s="227">
        <f>IF(N1110="nulová",J1110,0)</f>
        <v>0</v>
      </c>
      <c r="BJ1110" s="20" t="s">
        <v>94</v>
      </c>
      <c r="BK1110" s="227">
        <f>ROUND(I1110*H1110,2)</f>
        <v>0</v>
      </c>
      <c r="BL1110" s="20" t="s">
        <v>260</v>
      </c>
      <c r="BM1110" s="226" t="s">
        <v>1418</v>
      </c>
    </row>
    <row r="1111" s="2" customFormat="1">
      <c r="A1111" s="41"/>
      <c r="B1111" s="42"/>
      <c r="C1111" s="43"/>
      <c r="D1111" s="228" t="s">
        <v>153</v>
      </c>
      <c r="E1111" s="43"/>
      <c r="F1111" s="229" t="s">
        <v>1419</v>
      </c>
      <c r="G1111" s="43"/>
      <c r="H1111" s="43"/>
      <c r="I1111" s="230"/>
      <c r="J1111" s="43"/>
      <c r="K1111" s="43"/>
      <c r="L1111" s="47"/>
      <c r="M1111" s="231"/>
      <c r="N1111" s="232"/>
      <c r="O1111" s="87"/>
      <c r="P1111" s="87"/>
      <c r="Q1111" s="87"/>
      <c r="R1111" s="87"/>
      <c r="S1111" s="87"/>
      <c r="T1111" s="88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T1111" s="20" t="s">
        <v>153</v>
      </c>
      <c r="AU1111" s="20" t="s">
        <v>142</v>
      </c>
    </row>
    <row r="1112" s="15" customFormat="1">
      <c r="A1112" s="15"/>
      <c r="B1112" s="256"/>
      <c r="C1112" s="257"/>
      <c r="D1112" s="235" t="s">
        <v>155</v>
      </c>
      <c r="E1112" s="258" t="s">
        <v>19</v>
      </c>
      <c r="F1112" s="259" t="s">
        <v>789</v>
      </c>
      <c r="G1112" s="257"/>
      <c r="H1112" s="258" t="s">
        <v>19</v>
      </c>
      <c r="I1112" s="260"/>
      <c r="J1112" s="257"/>
      <c r="K1112" s="257"/>
      <c r="L1112" s="261"/>
      <c r="M1112" s="262"/>
      <c r="N1112" s="263"/>
      <c r="O1112" s="263"/>
      <c r="P1112" s="263"/>
      <c r="Q1112" s="263"/>
      <c r="R1112" s="263"/>
      <c r="S1112" s="263"/>
      <c r="T1112" s="264"/>
      <c r="U1112" s="15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T1112" s="265" t="s">
        <v>155</v>
      </c>
      <c r="AU1112" s="265" t="s">
        <v>142</v>
      </c>
      <c r="AV1112" s="15" t="s">
        <v>83</v>
      </c>
      <c r="AW1112" s="15" t="s">
        <v>35</v>
      </c>
      <c r="AX1112" s="15" t="s">
        <v>75</v>
      </c>
      <c r="AY1112" s="265" t="s">
        <v>141</v>
      </c>
    </row>
    <row r="1113" s="15" customFormat="1">
      <c r="A1113" s="15"/>
      <c r="B1113" s="256"/>
      <c r="C1113" s="257"/>
      <c r="D1113" s="235" t="s">
        <v>155</v>
      </c>
      <c r="E1113" s="258" t="s">
        <v>19</v>
      </c>
      <c r="F1113" s="259" t="s">
        <v>734</v>
      </c>
      <c r="G1113" s="257"/>
      <c r="H1113" s="258" t="s">
        <v>19</v>
      </c>
      <c r="I1113" s="260"/>
      <c r="J1113" s="257"/>
      <c r="K1113" s="257"/>
      <c r="L1113" s="261"/>
      <c r="M1113" s="262"/>
      <c r="N1113" s="263"/>
      <c r="O1113" s="263"/>
      <c r="P1113" s="263"/>
      <c r="Q1113" s="263"/>
      <c r="R1113" s="263"/>
      <c r="S1113" s="263"/>
      <c r="T1113" s="264"/>
      <c r="U1113" s="15"/>
      <c r="V1113" s="15"/>
      <c r="W1113" s="15"/>
      <c r="X1113" s="15"/>
      <c r="Y1113" s="15"/>
      <c r="Z1113" s="15"/>
      <c r="AA1113" s="15"/>
      <c r="AB1113" s="15"/>
      <c r="AC1113" s="15"/>
      <c r="AD1113" s="15"/>
      <c r="AE1113" s="15"/>
      <c r="AT1113" s="265" t="s">
        <v>155</v>
      </c>
      <c r="AU1113" s="265" t="s">
        <v>142</v>
      </c>
      <c r="AV1113" s="15" t="s">
        <v>83</v>
      </c>
      <c r="AW1113" s="15" t="s">
        <v>35</v>
      </c>
      <c r="AX1113" s="15" t="s">
        <v>75</v>
      </c>
      <c r="AY1113" s="265" t="s">
        <v>141</v>
      </c>
    </row>
    <row r="1114" s="15" customFormat="1">
      <c r="A1114" s="15"/>
      <c r="B1114" s="256"/>
      <c r="C1114" s="257"/>
      <c r="D1114" s="235" t="s">
        <v>155</v>
      </c>
      <c r="E1114" s="258" t="s">
        <v>19</v>
      </c>
      <c r="F1114" s="259" t="s">
        <v>1306</v>
      </c>
      <c r="G1114" s="257"/>
      <c r="H1114" s="258" t="s">
        <v>19</v>
      </c>
      <c r="I1114" s="260"/>
      <c r="J1114" s="257"/>
      <c r="K1114" s="257"/>
      <c r="L1114" s="261"/>
      <c r="M1114" s="262"/>
      <c r="N1114" s="263"/>
      <c r="O1114" s="263"/>
      <c r="P1114" s="263"/>
      <c r="Q1114" s="263"/>
      <c r="R1114" s="263"/>
      <c r="S1114" s="263"/>
      <c r="T1114" s="264"/>
      <c r="U1114" s="15"/>
      <c r="V1114" s="15"/>
      <c r="W1114" s="15"/>
      <c r="X1114" s="15"/>
      <c r="Y1114" s="15"/>
      <c r="Z1114" s="15"/>
      <c r="AA1114" s="15"/>
      <c r="AB1114" s="15"/>
      <c r="AC1114" s="15"/>
      <c r="AD1114" s="15"/>
      <c r="AE1114" s="15"/>
      <c r="AT1114" s="265" t="s">
        <v>155</v>
      </c>
      <c r="AU1114" s="265" t="s">
        <v>142</v>
      </c>
      <c r="AV1114" s="15" t="s">
        <v>83</v>
      </c>
      <c r="AW1114" s="15" t="s">
        <v>35</v>
      </c>
      <c r="AX1114" s="15" t="s">
        <v>75</v>
      </c>
      <c r="AY1114" s="265" t="s">
        <v>141</v>
      </c>
    </row>
    <row r="1115" s="13" customFormat="1">
      <c r="A1115" s="13"/>
      <c r="B1115" s="233"/>
      <c r="C1115" s="234"/>
      <c r="D1115" s="235" t="s">
        <v>155</v>
      </c>
      <c r="E1115" s="236" t="s">
        <v>19</v>
      </c>
      <c r="F1115" s="237" t="s">
        <v>359</v>
      </c>
      <c r="G1115" s="234"/>
      <c r="H1115" s="238">
        <v>0.35999999999999999</v>
      </c>
      <c r="I1115" s="239"/>
      <c r="J1115" s="234"/>
      <c r="K1115" s="234"/>
      <c r="L1115" s="240"/>
      <c r="M1115" s="241"/>
      <c r="N1115" s="242"/>
      <c r="O1115" s="242"/>
      <c r="P1115" s="242"/>
      <c r="Q1115" s="242"/>
      <c r="R1115" s="242"/>
      <c r="S1115" s="242"/>
      <c r="T1115" s="24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44" t="s">
        <v>155</v>
      </c>
      <c r="AU1115" s="244" t="s">
        <v>142</v>
      </c>
      <c r="AV1115" s="13" t="s">
        <v>94</v>
      </c>
      <c r="AW1115" s="13" t="s">
        <v>35</v>
      </c>
      <c r="AX1115" s="13" t="s">
        <v>75</v>
      </c>
      <c r="AY1115" s="244" t="s">
        <v>141</v>
      </c>
    </row>
    <row r="1116" s="15" customFormat="1">
      <c r="A1116" s="15"/>
      <c r="B1116" s="256"/>
      <c r="C1116" s="257"/>
      <c r="D1116" s="235" t="s">
        <v>155</v>
      </c>
      <c r="E1116" s="258" t="s">
        <v>19</v>
      </c>
      <c r="F1116" s="259" t="s">
        <v>185</v>
      </c>
      <c r="G1116" s="257"/>
      <c r="H1116" s="258" t="s">
        <v>19</v>
      </c>
      <c r="I1116" s="260"/>
      <c r="J1116" s="257"/>
      <c r="K1116" s="257"/>
      <c r="L1116" s="261"/>
      <c r="M1116" s="262"/>
      <c r="N1116" s="263"/>
      <c r="O1116" s="263"/>
      <c r="P1116" s="263"/>
      <c r="Q1116" s="263"/>
      <c r="R1116" s="263"/>
      <c r="S1116" s="263"/>
      <c r="T1116" s="264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265" t="s">
        <v>155</v>
      </c>
      <c r="AU1116" s="265" t="s">
        <v>142</v>
      </c>
      <c r="AV1116" s="15" t="s">
        <v>83</v>
      </c>
      <c r="AW1116" s="15" t="s">
        <v>35</v>
      </c>
      <c r="AX1116" s="15" t="s">
        <v>75</v>
      </c>
      <c r="AY1116" s="265" t="s">
        <v>141</v>
      </c>
    </row>
    <row r="1117" s="13" customFormat="1">
      <c r="A1117" s="13"/>
      <c r="B1117" s="233"/>
      <c r="C1117" s="234"/>
      <c r="D1117" s="235" t="s">
        <v>155</v>
      </c>
      <c r="E1117" s="236" t="s">
        <v>19</v>
      </c>
      <c r="F1117" s="237" t="s">
        <v>359</v>
      </c>
      <c r="G1117" s="234"/>
      <c r="H1117" s="238">
        <v>0.35999999999999999</v>
      </c>
      <c r="I1117" s="239"/>
      <c r="J1117" s="234"/>
      <c r="K1117" s="234"/>
      <c r="L1117" s="240"/>
      <c r="M1117" s="241"/>
      <c r="N1117" s="242"/>
      <c r="O1117" s="242"/>
      <c r="P1117" s="242"/>
      <c r="Q1117" s="242"/>
      <c r="R1117" s="242"/>
      <c r="S1117" s="242"/>
      <c r="T1117" s="243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44" t="s">
        <v>155</v>
      </c>
      <c r="AU1117" s="244" t="s">
        <v>142</v>
      </c>
      <c r="AV1117" s="13" t="s">
        <v>94</v>
      </c>
      <c r="AW1117" s="13" t="s">
        <v>35</v>
      </c>
      <c r="AX1117" s="13" t="s">
        <v>75</v>
      </c>
      <c r="AY1117" s="244" t="s">
        <v>141</v>
      </c>
    </row>
    <row r="1118" s="14" customFormat="1">
      <c r="A1118" s="14"/>
      <c r="B1118" s="245"/>
      <c r="C1118" s="246"/>
      <c r="D1118" s="235" t="s">
        <v>155</v>
      </c>
      <c r="E1118" s="247" t="s">
        <v>19</v>
      </c>
      <c r="F1118" s="248" t="s">
        <v>157</v>
      </c>
      <c r="G1118" s="246"/>
      <c r="H1118" s="249">
        <v>0.71999999999999997</v>
      </c>
      <c r="I1118" s="250"/>
      <c r="J1118" s="246"/>
      <c r="K1118" s="246"/>
      <c r="L1118" s="251"/>
      <c r="M1118" s="252"/>
      <c r="N1118" s="253"/>
      <c r="O1118" s="253"/>
      <c r="P1118" s="253"/>
      <c r="Q1118" s="253"/>
      <c r="R1118" s="253"/>
      <c r="S1118" s="253"/>
      <c r="T1118" s="254"/>
      <c r="U1118" s="14"/>
      <c r="V1118" s="14"/>
      <c r="W1118" s="14"/>
      <c r="X1118" s="14"/>
      <c r="Y1118" s="14"/>
      <c r="Z1118" s="14"/>
      <c r="AA1118" s="14"/>
      <c r="AB1118" s="14"/>
      <c r="AC1118" s="14"/>
      <c r="AD1118" s="14"/>
      <c r="AE1118" s="14"/>
      <c r="AT1118" s="255" t="s">
        <v>155</v>
      </c>
      <c r="AU1118" s="255" t="s">
        <v>142</v>
      </c>
      <c r="AV1118" s="14" t="s">
        <v>151</v>
      </c>
      <c r="AW1118" s="14" t="s">
        <v>35</v>
      </c>
      <c r="AX1118" s="14" t="s">
        <v>83</v>
      </c>
      <c r="AY1118" s="255" t="s">
        <v>141</v>
      </c>
    </row>
    <row r="1119" s="2" customFormat="1" ht="16.5" customHeight="1">
      <c r="A1119" s="41"/>
      <c r="B1119" s="42"/>
      <c r="C1119" s="215" t="s">
        <v>1420</v>
      </c>
      <c r="D1119" s="215" t="s">
        <v>146</v>
      </c>
      <c r="E1119" s="216" t="s">
        <v>1421</v>
      </c>
      <c r="F1119" s="217" t="s">
        <v>1422</v>
      </c>
      <c r="G1119" s="218" t="s">
        <v>259</v>
      </c>
      <c r="H1119" s="219">
        <v>0.71999999999999997</v>
      </c>
      <c r="I1119" s="220"/>
      <c r="J1119" s="221">
        <f>ROUND(I1119*H1119,2)</f>
        <v>0</v>
      </c>
      <c r="K1119" s="217" t="s">
        <v>150</v>
      </c>
      <c r="L1119" s="47"/>
      <c r="M1119" s="222" t="s">
        <v>19</v>
      </c>
      <c r="N1119" s="223" t="s">
        <v>47</v>
      </c>
      <c r="O1119" s="87"/>
      <c r="P1119" s="224">
        <f>O1119*H1119</f>
        <v>0</v>
      </c>
      <c r="Q1119" s="224">
        <v>0</v>
      </c>
      <c r="R1119" s="224">
        <f>Q1119*H1119</f>
        <v>0</v>
      </c>
      <c r="S1119" s="224">
        <v>0</v>
      </c>
      <c r="T1119" s="225">
        <f>S1119*H1119</f>
        <v>0</v>
      </c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R1119" s="226" t="s">
        <v>260</v>
      </c>
      <c r="AT1119" s="226" t="s">
        <v>146</v>
      </c>
      <c r="AU1119" s="226" t="s">
        <v>142</v>
      </c>
      <c r="AY1119" s="20" t="s">
        <v>141</v>
      </c>
      <c r="BE1119" s="227">
        <f>IF(N1119="základní",J1119,0)</f>
        <v>0</v>
      </c>
      <c r="BF1119" s="227">
        <f>IF(N1119="snížená",J1119,0)</f>
        <v>0</v>
      </c>
      <c r="BG1119" s="227">
        <f>IF(N1119="zákl. přenesená",J1119,0)</f>
        <v>0</v>
      </c>
      <c r="BH1119" s="227">
        <f>IF(N1119="sníž. přenesená",J1119,0)</f>
        <v>0</v>
      </c>
      <c r="BI1119" s="227">
        <f>IF(N1119="nulová",J1119,0)</f>
        <v>0</v>
      </c>
      <c r="BJ1119" s="20" t="s">
        <v>94</v>
      </c>
      <c r="BK1119" s="227">
        <f>ROUND(I1119*H1119,2)</f>
        <v>0</v>
      </c>
      <c r="BL1119" s="20" t="s">
        <v>260</v>
      </c>
      <c r="BM1119" s="226" t="s">
        <v>1423</v>
      </c>
    </row>
    <row r="1120" s="2" customFormat="1">
      <c r="A1120" s="41"/>
      <c r="B1120" s="42"/>
      <c r="C1120" s="43"/>
      <c r="D1120" s="228" t="s">
        <v>153</v>
      </c>
      <c r="E1120" s="43"/>
      <c r="F1120" s="229" t="s">
        <v>1424</v>
      </c>
      <c r="G1120" s="43"/>
      <c r="H1120" s="43"/>
      <c r="I1120" s="230"/>
      <c r="J1120" s="43"/>
      <c r="K1120" s="43"/>
      <c r="L1120" s="47"/>
      <c r="M1120" s="231"/>
      <c r="N1120" s="232"/>
      <c r="O1120" s="87"/>
      <c r="P1120" s="87"/>
      <c r="Q1120" s="87"/>
      <c r="R1120" s="87"/>
      <c r="S1120" s="87"/>
      <c r="T1120" s="88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T1120" s="20" t="s">
        <v>153</v>
      </c>
      <c r="AU1120" s="20" t="s">
        <v>142</v>
      </c>
    </row>
    <row r="1121" s="2" customFormat="1" ht="21.75" customHeight="1">
      <c r="A1121" s="41"/>
      <c r="B1121" s="42"/>
      <c r="C1121" s="215" t="s">
        <v>1425</v>
      </c>
      <c r="D1121" s="215" t="s">
        <v>146</v>
      </c>
      <c r="E1121" s="216" t="s">
        <v>1426</v>
      </c>
      <c r="F1121" s="217" t="s">
        <v>1427</v>
      </c>
      <c r="G1121" s="218" t="s">
        <v>169</v>
      </c>
      <c r="H1121" s="219">
        <v>1.2</v>
      </c>
      <c r="I1121" s="220"/>
      <c r="J1121" s="221">
        <f>ROUND(I1121*H1121,2)</f>
        <v>0</v>
      </c>
      <c r="K1121" s="217" t="s">
        <v>150</v>
      </c>
      <c r="L1121" s="47"/>
      <c r="M1121" s="222" t="s">
        <v>19</v>
      </c>
      <c r="N1121" s="223" t="s">
        <v>47</v>
      </c>
      <c r="O1121" s="87"/>
      <c r="P1121" s="224">
        <f>O1121*H1121</f>
        <v>0</v>
      </c>
      <c r="Q1121" s="224">
        <v>0</v>
      </c>
      <c r="R1121" s="224">
        <f>Q1121*H1121</f>
        <v>0</v>
      </c>
      <c r="S1121" s="224">
        <v>0</v>
      </c>
      <c r="T1121" s="225">
        <f>S1121*H1121</f>
        <v>0</v>
      </c>
      <c r="U1121" s="41"/>
      <c r="V1121" s="41"/>
      <c r="W1121" s="41"/>
      <c r="X1121" s="41"/>
      <c r="Y1121" s="41"/>
      <c r="Z1121" s="41"/>
      <c r="AA1121" s="41"/>
      <c r="AB1121" s="41"/>
      <c r="AC1121" s="41"/>
      <c r="AD1121" s="41"/>
      <c r="AE1121" s="41"/>
      <c r="AR1121" s="226" t="s">
        <v>260</v>
      </c>
      <c r="AT1121" s="226" t="s">
        <v>146</v>
      </c>
      <c r="AU1121" s="226" t="s">
        <v>142</v>
      </c>
      <c r="AY1121" s="20" t="s">
        <v>141</v>
      </c>
      <c r="BE1121" s="227">
        <f>IF(N1121="základní",J1121,0)</f>
        <v>0</v>
      </c>
      <c r="BF1121" s="227">
        <f>IF(N1121="snížená",J1121,0)</f>
        <v>0</v>
      </c>
      <c r="BG1121" s="227">
        <f>IF(N1121="zákl. přenesená",J1121,0)</f>
        <v>0</v>
      </c>
      <c r="BH1121" s="227">
        <f>IF(N1121="sníž. přenesená",J1121,0)</f>
        <v>0</v>
      </c>
      <c r="BI1121" s="227">
        <f>IF(N1121="nulová",J1121,0)</f>
        <v>0</v>
      </c>
      <c r="BJ1121" s="20" t="s">
        <v>94</v>
      </c>
      <c r="BK1121" s="227">
        <f>ROUND(I1121*H1121,2)</f>
        <v>0</v>
      </c>
      <c r="BL1121" s="20" t="s">
        <v>260</v>
      </c>
      <c r="BM1121" s="226" t="s">
        <v>1428</v>
      </c>
    </row>
    <row r="1122" s="2" customFormat="1">
      <c r="A1122" s="41"/>
      <c r="B1122" s="42"/>
      <c r="C1122" s="43"/>
      <c r="D1122" s="228" t="s">
        <v>153</v>
      </c>
      <c r="E1122" s="43"/>
      <c r="F1122" s="229" t="s">
        <v>1429</v>
      </c>
      <c r="G1122" s="43"/>
      <c r="H1122" s="43"/>
      <c r="I1122" s="230"/>
      <c r="J1122" s="43"/>
      <c r="K1122" s="43"/>
      <c r="L1122" s="47"/>
      <c r="M1122" s="231"/>
      <c r="N1122" s="232"/>
      <c r="O1122" s="87"/>
      <c r="P1122" s="87"/>
      <c r="Q1122" s="87"/>
      <c r="R1122" s="87"/>
      <c r="S1122" s="87"/>
      <c r="T1122" s="88"/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T1122" s="20" t="s">
        <v>153</v>
      </c>
      <c r="AU1122" s="20" t="s">
        <v>142</v>
      </c>
    </row>
    <row r="1123" s="13" customFormat="1">
      <c r="A1123" s="13"/>
      <c r="B1123" s="233"/>
      <c r="C1123" s="234"/>
      <c r="D1123" s="235" t="s">
        <v>155</v>
      </c>
      <c r="E1123" s="236" t="s">
        <v>19</v>
      </c>
      <c r="F1123" s="237" t="s">
        <v>429</v>
      </c>
      <c r="G1123" s="234"/>
      <c r="H1123" s="238">
        <v>1.2</v>
      </c>
      <c r="I1123" s="239"/>
      <c r="J1123" s="234"/>
      <c r="K1123" s="234"/>
      <c r="L1123" s="240"/>
      <c r="M1123" s="241"/>
      <c r="N1123" s="242"/>
      <c r="O1123" s="242"/>
      <c r="P1123" s="242"/>
      <c r="Q1123" s="242"/>
      <c r="R1123" s="242"/>
      <c r="S1123" s="242"/>
      <c r="T1123" s="24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44" t="s">
        <v>155</v>
      </c>
      <c r="AU1123" s="244" t="s">
        <v>142</v>
      </c>
      <c r="AV1123" s="13" t="s">
        <v>94</v>
      </c>
      <c r="AW1123" s="13" t="s">
        <v>35</v>
      </c>
      <c r="AX1123" s="13" t="s">
        <v>75</v>
      </c>
      <c r="AY1123" s="244" t="s">
        <v>141</v>
      </c>
    </row>
    <row r="1124" s="14" customFormat="1">
      <c r="A1124" s="14"/>
      <c r="B1124" s="245"/>
      <c r="C1124" s="246"/>
      <c r="D1124" s="235" t="s">
        <v>155</v>
      </c>
      <c r="E1124" s="247" t="s">
        <v>19</v>
      </c>
      <c r="F1124" s="248" t="s">
        <v>157</v>
      </c>
      <c r="G1124" s="246"/>
      <c r="H1124" s="249">
        <v>1.2</v>
      </c>
      <c r="I1124" s="250"/>
      <c r="J1124" s="246"/>
      <c r="K1124" s="246"/>
      <c r="L1124" s="251"/>
      <c r="M1124" s="252"/>
      <c r="N1124" s="253"/>
      <c r="O1124" s="253"/>
      <c r="P1124" s="253"/>
      <c r="Q1124" s="253"/>
      <c r="R1124" s="253"/>
      <c r="S1124" s="253"/>
      <c r="T1124" s="254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55" t="s">
        <v>155</v>
      </c>
      <c r="AU1124" s="255" t="s">
        <v>142</v>
      </c>
      <c r="AV1124" s="14" t="s">
        <v>151</v>
      </c>
      <c r="AW1124" s="14" t="s">
        <v>35</v>
      </c>
      <c r="AX1124" s="14" t="s">
        <v>83</v>
      </c>
      <c r="AY1124" s="255" t="s">
        <v>141</v>
      </c>
    </row>
    <row r="1125" s="2" customFormat="1" ht="16.5" customHeight="1">
      <c r="A1125" s="41"/>
      <c r="B1125" s="42"/>
      <c r="C1125" s="281" t="s">
        <v>1430</v>
      </c>
      <c r="D1125" s="281" t="s">
        <v>775</v>
      </c>
      <c r="E1125" s="282" t="s">
        <v>1431</v>
      </c>
      <c r="F1125" s="283" t="s">
        <v>1432</v>
      </c>
      <c r="G1125" s="284" t="s">
        <v>169</v>
      </c>
      <c r="H1125" s="285">
        <v>1.2</v>
      </c>
      <c r="I1125" s="286"/>
      <c r="J1125" s="287">
        <f>ROUND(I1125*H1125,2)</f>
        <v>0</v>
      </c>
      <c r="K1125" s="283" t="s">
        <v>150</v>
      </c>
      <c r="L1125" s="288"/>
      <c r="M1125" s="289" t="s">
        <v>19</v>
      </c>
      <c r="N1125" s="290" t="s">
        <v>47</v>
      </c>
      <c r="O1125" s="87"/>
      <c r="P1125" s="224">
        <f>O1125*H1125</f>
        <v>0</v>
      </c>
      <c r="Q1125" s="224">
        <v>0.0040000000000000001</v>
      </c>
      <c r="R1125" s="224">
        <f>Q1125*H1125</f>
        <v>0.0047999999999999996</v>
      </c>
      <c r="S1125" s="224">
        <v>0</v>
      </c>
      <c r="T1125" s="225">
        <f>S1125*H1125</f>
        <v>0</v>
      </c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R1125" s="226" t="s">
        <v>460</v>
      </c>
      <c r="AT1125" s="226" t="s">
        <v>775</v>
      </c>
      <c r="AU1125" s="226" t="s">
        <v>142</v>
      </c>
      <c r="AY1125" s="20" t="s">
        <v>141</v>
      </c>
      <c r="BE1125" s="227">
        <f>IF(N1125="základní",J1125,0)</f>
        <v>0</v>
      </c>
      <c r="BF1125" s="227">
        <f>IF(N1125="snížená",J1125,0)</f>
        <v>0</v>
      </c>
      <c r="BG1125" s="227">
        <f>IF(N1125="zákl. přenesená",J1125,0)</f>
        <v>0</v>
      </c>
      <c r="BH1125" s="227">
        <f>IF(N1125="sníž. přenesená",J1125,0)</f>
        <v>0</v>
      </c>
      <c r="BI1125" s="227">
        <f>IF(N1125="nulová",J1125,0)</f>
        <v>0</v>
      </c>
      <c r="BJ1125" s="20" t="s">
        <v>94</v>
      </c>
      <c r="BK1125" s="227">
        <f>ROUND(I1125*H1125,2)</f>
        <v>0</v>
      </c>
      <c r="BL1125" s="20" t="s">
        <v>260</v>
      </c>
      <c r="BM1125" s="226" t="s">
        <v>1433</v>
      </c>
    </row>
    <row r="1126" s="2" customFormat="1" ht="24.15" customHeight="1">
      <c r="A1126" s="41"/>
      <c r="B1126" s="42"/>
      <c r="C1126" s="215" t="s">
        <v>1434</v>
      </c>
      <c r="D1126" s="215" t="s">
        <v>146</v>
      </c>
      <c r="E1126" s="216" t="s">
        <v>1435</v>
      </c>
      <c r="F1126" s="217" t="s">
        <v>1436</v>
      </c>
      <c r="G1126" s="218" t="s">
        <v>160</v>
      </c>
      <c r="H1126" s="219">
        <v>0.074999999999999997</v>
      </c>
      <c r="I1126" s="220"/>
      <c r="J1126" s="221">
        <f>ROUND(I1126*H1126,2)</f>
        <v>0</v>
      </c>
      <c r="K1126" s="217" t="s">
        <v>150</v>
      </c>
      <c r="L1126" s="47"/>
      <c r="M1126" s="222" t="s">
        <v>19</v>
      </c>
      <c r="N1126" s="223" t="s">
        <v>47</v>
      </c>
      <c r="O1126" s="87"/>
      <c r="P1126" s="224">
        <f>O1126*H1126</f>
        <v>0</v>
      </c>
      <c r="Q1126" s="224">
        <v>0</v>
      </c>
      <c r="R1126" s="224">
        <f>Q1126*H1126</f>
        <v>0</v>
      </c>
      <c r="S1126" s="224">
        <v>0</v>
      </c>
      <c r="T1126" s="225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26" t="s">
        <v>260</v>
      </c>
      <c r="AT1126" s="226" t="s">
        <v>146</v>
      </c>
      <c r="AU1126" s="226" t="s">
        <v>142</v>
      </c>
      <c r="AY1126" s="20" t="s">
        <v>141</v>
      </c>
      <c r="BE1126" s="227">
        <f>IF(N1126="základní",J1126,0)</f>
        <v>0</v>
      </c>
      <c r="BF1126" s="227">
        <f>IF(N1126="snížená",J1126,0)</f>
        <v>0</v>
      </c>
      <c r="BG1126" s="227">
        <f>IF(N1126="zákl. přenesená",J1126,0)</f>
        <v>0</v>
      </c>
      <c r="BH1126" s="227">
        <f>IF(N1126="sníž. přenesená",J1126,0)</f>
        <v>0</v>
      </c>
      <c r="BI1126" s="227">
        <f>IF(N1126="nulová",J1126,0)</f>
        <v>0</v>
      </c>
      <c r="BJ1126" s="20" t="s">
        <v>94</v>
      </c>
      <c r="BK1126" s="227">
        <f>ROUND(I1126*H1126,2)</f>
        <v>0</v>
      </c>
      <c r="BL1126" s="20" t="s">
        <v>260</v>
      </c>
      <c r="BM1126" s="226" t="s">
        <v>1437</v>
      </c>
    </row>
    <row r="1127" s="2" customFormat="1">
      <c r="A1127" s="41"/>
      <c r="B1127" s="42"/>
      <c r="C1127" s="43"/>
      <c r="D1127" s="228" t="s">
        <v>153</v>
      </c>
      <c r="E1127" s="43"/>
      <c r="F1127" s="229" t="s">
        <v>1438</v>
      </c>
      <c r="G1127" s="43"/>
      <c r="H1127" s="43"/>
      <c r="I1127" s="230"/>
      <c r="J1127" s="43"/>
      <c r="K1127" s="43"/>
      <c r="L1127" s="47"/>
      <c r="M1127" s="231"/>
      <c r="N1127" s="232"/>
      <c r="O1127" s="87"/>
      <c r="P1127" s="87"/>
      <c r="Q1127" s="87"/>
      <c r="R1127" s="87"/>
      <c r="S1127" s="87"/>
      <c r="T1127" s="88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T1127" s="20" t="s">
        <v>153</v>
      </c>
      <c r="AU1127" s="20" t="s">
        <v>142</v>
      </c>
    </row>
    <row r="1128" s="12" customFormat="1" ht="22.8" customHeight="1">
      <c r="A1128" s="12"/>
      <c r="B1128" s="199"/>
      <c r="C1128" s="200"/>
      <c r="D1128" s="201" t="s">
        <v>74</v>
      </c>
      <c r="E1128" s="213" t="s">
        <v>1439</v>
      </c>
      <c r="F1128" s="213" t="s">
        <v>1440</v>
      </c>
      <c r="G1128" s="200"/>
      <c r="H1128" s="200"/>
      <c r="I1128" s="203"/>
      <c r="J1128" s="214">
        <f>BK1128</f>
        <v>0</v>
      </c>
      <c r="K1128" s="200"/>
      <c r="L1128" s="205"/>
      <c r="M1128" s="206"/>
      <c r="N1128" s="207"/>
      <c r="O1128" s="207"/>
      <c r="P1128" s="208">
        <f>P1129</f>
        <v>0</v>
      </c>
      <c r="Q1128" s="207"/>
      <c r="R1128" s="208">
        <f>R1129</f>
        <v>0.090036000000000005</v>
      </c>
      <c r="S1128" s="207"/>
      <c r="T1128" s="209">
        <f>T1129</f>
        <v>0</v>
      </c>
      <c r="U1128" s="12"/>
      <c r="V1128" s="12"/>
      <c r="W1128" s="12"/>
      <c r="X1128" s="12"/>
      <c r="Y1128" s="12"/>
      <c r="Z1128" s="12"/>
      <c r="AA1128" s="12"/>
      <c r="AB1128" s="12"/>
      <c r="AC1128" s="12"/>
      <c r="AD1128" s="12"/>
      <c r="AE1128" s="12"/>
      <c r="AR1128" s="210" t="s">
        <v>94</v>
      </c>
      <c r="AT1128" s="211" t="s">
        <v>74</v>
      </c>
      <c r="AU1128" s="211" t="s">
        <v>83</v>
      </c>
      <c r="AY1128" s="210" t="s">
        <v>141</v>
      </c>
      <c r="BK1128" s="212">
        <f>BK1129</f>
        <v>0</v>
      </c>
    </row>
    <row r="1129" s="12" customFormat="1" ht="20.88" customHeight="1">
      <c r="A1129" s="12"/>
      <c r="B1129" s="199"/>
      <c r="C1129" s="200"/>
      <c r="D1129" s="201" t="s">
        <v>74</v>
      </c>
      <c r="E1129" s="213" t="s">
        <v>1441</v>
      </c>
      <c r="F1129" s="213" t="s">
        <v>1442</v>
      </c>
      <c r="G1129" s="200"/>
      <c r="H1129" s="200"/>
      <c r="I1129" s="203"/>
      <c r="J1129" s="214">
        <f>BK1129</f>
        <v>0</v>
      </c>
      <c r="K1129" s="200"/>
      <c r="L1129" s="205"/>
      <c r="M1129" s="206"/>
      <c r="N1129" s="207"/>
      <c r="O1129" s="207"/>
      <c r="P1129" s="208">
        <f>SUM(P1130:P1134)</f>
        <v>0</v>
      </c>
      <c r="Q1129" s="207"/>
      <c r="R1129" s="208">
        <f>SUM(R1130:R1134)</f>
        <v>0.090036000000000005</v>
      </c>
      <c r="S1129" s="207"/>
      <c r="T1129" s="209">
        <f>SUM(T1130:T1134)</f>
        <v>0</v>
      </c>
      <c r="U1129" s="12"/>
      <c r="V1129" s="12"/>
      <c r="W1129" s="12"/>
      <c r="X1129" s="12"/>
      <c r="Y1129" s="12"/>
      <c r="Z1129" s="12"/>
      <c r="AA1129" s="12"/>
      <c r="AB1129" s="12"/>
      <c r="AC1129" s="12"/>
      <c r="AD1129" s="12"/>
      <c r="AE1129" s="12"/>
      <c r="AR1129" s="210" t="s">
        <v>94</v>
      </c>
      <c r="AT1129" s="211" t="s">
        <v>74</v>
      </c>
      <c r="AU1129" s="211" t="s">
        <v>94</v>
      </c>
      <c r="AY1129" s="210" t="s">
        <v>141</v>
      </c>
      <c r="BK1129" s="212">
        <f>SUM(BK1130:BK1134)</f>
        <v>0</v>
      </c>
    </row>
    <row r="1130" s="2" customFormat="1" ht="16.5" customHeight="1">
      <c r="A1130" s="41"/>
      <c r="B1130" s="42"/>
      <c r="C1130" s="215" t="s">
        <v>1443</v>
      </c>
      <c r="D1130" s="215" t="s">
        <v>146</v>
      </c>
      <c r="E1130" s="216" t="s">
        <v>1444</v>
      </c>
      <c r="F1130" s="217" t="s">
        <v>1445</v>
      </c>
      <c r="G1130" s="218" t="s">
        <v>169</v>
      </c>
      <c r="H1130" s="219">
        <v>12.300000000000001</v>
      </c>
      <c r="I1130" s="220"/>
      <c r="J1130" s="221">
        <f>ROUND(I1130*H1130,2)</f>
        <v>0</v>
      </c>
      <c r="K1130" s="217" t="s">
        <v>150</v>
      </c>
      <c r="L1130" s="47"/>
      <c r="M1130" s="222" t="s">
        <v>19</v>
      </c>
      <c r="N1130" s="223" t="s">
        <v>47</v>
      </c>
      <c r="O1130" s="87"/>
      <c r="P1130" s="224">
        <f>O1130*H1130</f>
        <v>0</v>
      </c>
      <c r="Q1130" s="224">
        <v>0.0073200000000000001</v>
      </c>
      <c r="R1130" s="224">
        <f>Q1130*H1130</f>
        <v>0.090036000000000005</v>
      </c>
      <c r="S1130" s="224">
        <v>0</v>
      </c>
      <c r="T1130" s="225">
        <f>S1130*H1130</f>
        <v>0</v>
      </c>
      <c r="U1130" s="41"/>
      <c r="V1130" s="41"/>
      <c r="W1130" s="41"/>
      <c r="X1130" s="41"/>
      <c r="Y1130" s="41"/>
      <c r="Z1130" s="41"/>
      <c r="AA1130" s="41"/>
      <c r="AB1130" s="41"/>
      <c r="AC1130" s="41"/>
      <c r="AD1130" s="41"/>
      <c r="AE1130" s="41"/>
      <c r="AR1130" s="226" t="s">
        <v>260</v>
      </c>
      <c r="AT1130" s="226" t="s">
        <v>146</v>
      </c>
      <c r="AU1130" s="226" t="s">
        <v>142</v>
      </c>
      <c r="AY1130" s="20" t="s">
        <v>141</v>
      </c>
      <c r="BE1130" s="227">
        <f>IF(N1130="základní",J1130,0)</f>
        <v>0</v>
      </c>
      <c r="BF1130" s="227">
        <f>IF(N1130="snížená",J1130,0)</f>
        <v>0</v>
      </c>
      <c r="BG1130" s="227">
        <f>IF(N1130="zákl. přenesená",J1130,0)</f>
        <v>0</v>
      </c>
      <c r="BH1130" s="227">
        <f>IF(N1130="sníž. přenesená",J1130,0)</f>
        <v>0</v>
      </c>
      <c r="BI1130" s="227">
        <f>IF(N1130="nulová",J1130,0)</f>
        <v>0</v>
      </c>
      <c r="BJ1130" s="20" t="s">
        <v>94</v>
      </c>
      <c r="BK1130" s="227">
        <f>ROUND(I1130*H1130,2)</f>
        <v>0</v>
      </c>
      <c r="BL1130" s="20" t="s">
        <v>260</v>
      </c>
      <c r="BM1130" s="226" t="s">
        <v>1446</v>
      </c>
    </row>
    <row r="1131" s="2" customFormat="1">
      <c r="A1131" s="41"/>
      <c r="B1131" s="42"/>
      <c r="C1131" s="43"/>
      <c r="D1131" s="228" t="s">
        <v>153</v>
      </c>
      <c r="E1131" s="43"/>
      <c r="F1131" s="229" t="s">
        <v>1447</v>
      </c>
      <c r="G1131" s="43"/>
      <c r="H1131" s="43"/>
      <c r="I1131" s="230"/>
      <c r="J1131" s="43"/>
      <c r="K1131" s="43"/>
      <c r="L1131" s="47"/>
      <c r="M1131" s="231"/>
      <c r="N1131" s="232"/>
      <c r="O1131" s="87"/>
      <c r="P1131" s="87"/>
      <c r="Q1131" s="87"/>
      <c r="R1131" s="87"/>
      <c r="S1131" s="87"/>
      <c r="T1131" s="88"/>
      <c r="U1131" s="41"/>
      <c r="V1131" s="41"/>
      <c r="W1131" s="41"/>
      <c r="X1131" s="41"/>
      <c r="Y1131" s="41"/>
      <c r="Z1131" s="41"/>
      <c r="AA1131" s="41"/>
      <c r="AB1131" s="41"/>
      <c r="AC1131" s="41"/>
      <c r="AD1131" s="41"/>
      <c r="AE1131" s="41"/>
      <c r="AT1131" s="20" t="s">
        <v>153</v>
      </c>
      <c r="AU1131" s="20" t="s">
        <v>142</v>
      </c>
    </row>
    <row r="1132" s="15" customFormat="1">
      <c r="A1132" s="15"/>
      <c r="B1132" s="256"/>
      <c r="C1132" s="257"/>
      <c r="D1132" s="235" t="s">
        <v>155</v>
      </c>
      <c r="E1132" s="258" t="s">
        <v>19</v>
      </c>
      <c r="F1132" s="259" t="s">
        <v>1448</v>
      </c>
      <c r="G1132" s="257"/>
      <c r="H1132" s="258" t="s">
        <v>19</v>
      </c>
      <c r="I1132" s="260"/>
      <c r="J1132" s="257"/>
      <c r="K1132" s="257"/>
      <c r="L1132" s="261"/>
      <c r="M1132" s="262"/>
      <c r="N1132" s="263"/>
      <c r="O1132" s="263"/>
      <c r="P1132" s="263"/>
      <c r="Q1132" s="263"/>
      <c r="R1132" s="263"/>
      <c r="S1132" s="263"/>
      <c r="T1132" s="264"/>
      <c r="U1132" s="15"/>
      <c r="V1132" s="15"/>
      <c r="W1132" s="15"/>
      <c r="X1132" s="15"/>
      <c r="Y1132" s="15"/>
      <c r="Z1132" s="15"/>
      <c r="AA1132" s="15"/>
      <c r="AB1132" s="15"/>
      <c r="AC1132" s="15"/>
      <c r="AD1132" s="15"/>
      <c r="AE1132" s="15"/>
      <c r="AT1132" s="265" t="s">
        <v>155</v>
      </c>
      <c r="AU1132" s="265" t="s">
        <v>142</v>
      </c>
      <c r="AV1132" s="15" t="s">
        <v>83</v>
      </c>
      <c r="AW1132" s="15" t="s">
        <v>35</v>
      </c>
      <c r="AX1132" s="15" t="s">
        <v>75</v>
      </c>
      <c r="AY1132" s="265" t="s">
        <v>141</v>
      </c>
    </row>
    <row r="1133" s="13" customFormat="1">
      <c r="A1133" s="13"/>
      <c r="B1133" s="233"/>
      <c r="C1133" s="234"/>
      <c r="D1133" s="235" t="s">
        <v>155</v>
      </c>
      <c r="E1133" s="236" t="s">
        <v>19</v>
      </c>
      <c r="F1133" s="237" t="s">
        <v>1449</v>
      </c>
      <c r="G1133" s="234"/>
      <c r="H1133" s="238">
        <v>12.300000000000001</v>
      </c>
      <c r="I1133" s="239"/>
      <c r="J1133" s="234"/>
      <c r="K1133" s="234"/>
      <c r="L1133" s="240"/>
      <c r="M1133" s="241"/>
      <c r="N1133" s="242"/>
      <c r="O1133" s="242"/>
      <c r="P1133" s="242"/>
      <c r="Q1133" s="242"/>
      <c r="R1133" s="242"/>
      <c r="S1133" s="242"/>
      <c r="T1133" s="243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44" t="s">
        <v>155</v>
      </c>
      <c r="AU1133" s="244" t="s">
        <v>142</v>
      </c>
      <c r="AV1133" s="13" t="s">
        <v>94</v>
      </c>
      <c r="AW1133" s="13" t="s">
        <v>35</v>
      </c>
      <c r="AX1133" s="13" t="s">
        <v>75</v>
      </c>
      <c r="AY1133" s="244" t="s">
        <v>141</v>
      </c>
    </row>
    <row r="1134" s="14" customFormat="1">
      <c r="A1134" s="14"/>
      <c r="B1134" s="245"/>
      <c r="C1134" s="246"/>
      <c r="D1134" s="235" t="s">
        <v>155</v>
      </c>
      <c r="E1134" s="247" t="s">
        <v>19</v>
      </c>
      <c r="F1134" s="248" t="s">
        <v>157</v>
      </c>
      <c r="G1134" s="246"/>
      <c r="H1134" s="249">
        <v>12.300000000000001</v>
      </c>
      <c r="I1134" s="250"/>
      <c r="J1134" s="246"/>
      <c r="K1134" s="246"/>
      <c r="L1134" s="251"/>
      <c r="M1134" s="252"/>
      <c r="N1134" s="253"/>
      <c r="O1134" s="253"/>
      <c r="P1134" s="253"/>
      <c r="Q1134" s="253"/>
      <c r="R1134" s="253"/>
      <c r="S1134" s="253"/>
      <c r="T1134" s="254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5" t="s">
        <v>155</v>
      </c>
      <c r="AU1134" s="255" t="s">
        <v>142</v>
      </c>
      <c r="AV1134" s="14" t="s">
        <v>151</v>
      </c>
      <c r="AW1134" s="14" t="s">
        <v>35</v>
      </c>
      <c r="AX1134" s="14" t="s">
        <v>83</v>
      </c>
      <c r="AY1134" s="255" t="s">
        <v>141</v>
      </c>
    </row>
    <row r="1135" s="12" customFormat="1" ht="22.8" customHeight="1">
      <c r="A1135" s="12"/>
      <c r="B1135" s="199"/>
      <c r="C1135" s="200"/>
      <c r="D1135" s="201" t="s">
        <v>74</v>
      </c>
      <c r="E1135" s="213" t="s">
        <v>1450</v>
      </c>
      <c r="F1135" s="213" t="s">
        <v>1451</v>
      </c>
      <c r="G1135" s="200"/>
      <c r="H1135" s="200"/>
      <c r="I1135" s="203"/>
      <c r="J1135" s="214">
        <f>BK1135</f>
        <v>0</v>
      </c>
      <c r="K1135" s="200"/>
      <c r="L1135" s="205"/>
      <c r="M1135" s="206"/>
      <c r="N1135" s="207"/>
      <c r="O1135" s="207"/>
      <c r="P1135" s="208">
        <f>P1136+P1218</f>
        <v>0</v>
      </c>
      <c r="Q1135" s="207"/>
      <c r="R1135" s="208">
        <f>R1136+R1218</f>
        <v>7.2585672496565001</v>
      </c>
      <c r="S1135" s="207"/>
      <c r="T1135" s="209">
        <f>T1136+T1218</f>
        <v>0</v>
      </c>
      <c r="U1135" s="12"/>
      <c r="V1135" s="12"/>
      <c r="W1135" s="12"/>
      <c r="X1135" s="12"/>
      <c r="Y1135" s="12"/>
      <c r="Z1135" s="12"/>
      <c r="AA1135" s="12"/>
      <c r="AB1135" s="12"/>
      <c r="AC1135" s="12"/>
      <c r="AD1135" s="12"/>
      <c r="AE1135" s="12"/>
      <c r="AR1135" s="210" t="s">
        <v>94</v>
      </c>
      <c r="AT1135" s="211" t="s">
        <v>74</v>
      </c>
      <c r="AU1135" s="211" t="s">
        <v>83</v>
      </c>
      <c r="AY1135" s="210" t="s">
        <v>141</v>
      </c>
      <c r="BK1135" s="212">
        <f>BK1136+BK1218</f>
        <v>0</v>
      </c>
    </row>
    <row r="1136" s="12" customFormat="1" ht="20.88" customHeight="1">
      <c r="A1136" s="12"/>
      <c r="B1136" s="199"/>
      <c r="C1136" s="200"/>
      <c r="D1136" s="201" t="s">
        <v>74</v>
      </c>
      <c r="E1136" s="213" t="s">
        <v>1452</v>
      </c>
      <c r="F1136" s="213" t="s">
        <v>1453</v>
      </c>
      <c r="G1136" s="200"/>
      <c r="H1136" s="200"/>
      <c r="I1136" s="203"/>
      <c r="J1136" s="214">
        <f>BK1136</f>
        <v>0</v>
      </c>
      <c r="K1136" s="200"/>
      <c r="L1136" s="205"/>
      <c r="M1136" s="206"/>
      <c r="N1136" s="207"/>
      <c r="O1136" s="207"/>
      <c r="P1136" s="208">
        <f>SUM(P1137:P1217)</f>
        <v>0</v>
      </c>
      <c r="Q1136" s="207"/>
      <c r="R1136" s="208">
        <f>SUM(R1137:R1217)</f>
        <v>2.9250237700000001</v>
      </c>
      <c r="S1136" s="207"/>
      <c r="T1136" s="209">
        <f>SUM(T1137:T1217)</f>
        <v>0</v>
      </c>
      <c r="U1136" s="12"/>
      <c r="V1136" s="12"/>
      <c r="W1136" s="12"/>
      <c r="X1136" s="12"/>
      <c r="Y1136" s="12"/>
      <c r="Z1136" s="12"/>
      <c r="AA1136" s="12"/>
      <c r="AB1136" s="12"/>
      <c r="AC1136" s="12"/>
      <c r="AD1136" s="12"/>
      <c r="AE1136" s="12"/>
      <c r="AR1136" s="210" t="s">
        <v>94</v>
      </c>
      <c r="AT1136" s="211" t="s">
        <v>74</v>
      </c>
      <c r="AU1136" s="211" t="s">
        <v>94</v>
      </c>
      <c r="AY1136" s="210" t="s">
        <v>141</v>
      </c>
      <c r="BK1136" s="212">
        <f>SUM(BK1137:BK1217)</f>
        <v>0</v>
      </c>
    </row>
    <row r="1137" s="2" customFormat="1" ht="24.15" customHeight="1">
      <c r="A1137" s="41"/>
      <c r="B1137" s="42"/>
      <c r="C1137" s="215" t="s">
        <v>1454</v>
      </c>
      <c r="D1137" s="215" t="s">
        <v>146</v>
      </c>
      <c r="E1137" s="216" t="s">
        <v>1455</v>
      </c>
      <c r="F1137" s="217" t="s">
        <v>1456</v>
      </c>
      <c r="G1137" s="218" t="s">
        <v>259</v>
      </c>
      <c r="H1137" s="219">
        <v>158.02000000000001</v>
      </c>
      <c r="I1137" s="220"/>
      <c r="J1137" s="221">
        <f>ROUND(I1137*H1137,2)</f>
        <v>0</v>
      </c>
      <c r="K1137" s="217" t="s">
        <v>150</v>
      </c>
      <c r="L1137" s="47"/>
      <c r="M1137" s="222" t="s">
        <v>19</v>
      </c>
      <c r="N1137" s="223" t="s">
        <v>47</v>
      </c>
      <c r="O1137" s="87"/>
      <c r="P1137" s="224">
        <f>O1137*H1137</f>
        <v>0</v>
      </c>
      <c r="Q1137" s="224">
        <v>0.012200000000000001</v>
      </c>
      <c r="R1137" s="224">
        <f>Q1137*H1137</f>
        <v>1.9278440000000003</v>
      </c>
      <c r="S1137" s="224">
        <v>0</v>
      </c>
      <c r="T1137" s="225">
        <f>S1137*H1137</f>
        <v>0</v>
      </c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R1137" s="226" t="s">
        <v>260</v>
      </c>
      <c r="AT1137" s="226" t="s">
        <v>146</v>
      </c>
      <c r="AU1137" s="226" t="s">
        <v>142</v>
      </c>
      <c r="AY1137" s="20" t="s">
        <v>141</v>
      </c>
      <c r="BE1137" s="227">
        <f>IF(N1137="základní",J1137,0)</f>
        <v>0</v>
      </c>
      <c r="BF1137" s="227">
        <f>IF(N1137="snížená",J1137,0)</f>
        <v>0</v>
      </c>
      <c r="BG1137" s="227">
        <f>IF(N1137="zákl. přenesená",J1137,0)</f>
        <v>0</v>
      </c>
      <c r="BH1137" s="227">
        <f>IF(N1137="sníž. přenesená",J1137,0)</f>
        <v>0</v>
      </c>
      <c r="BI1137" s="227">
        <f>IF(N1137="nulová",J1137,0)</f>
        <v>0</v>
      </c>
      <c r="BJ1137" s="20" t="s">
        <v>94</v>
      </c>
      <c r="BK1137" s="227">
        <f>ROUND(I1137*H1137,2)</f>
        <v>0</v>
      </c>
      <c r="BL1137" s="20" t="s">
        <v>260</v>
      </c>
      <c r="BM1137" s="226" t="s">
        <v>1457</v>
      </c>
    </row>
    <row r="1138" s="2" customFormat="1">
      <c r="A1138" s="41"/>
      <c r="B1138" s="42"/>
      <c r="C1138" s="43"/>
      <c r="D1138" s="228" t="s">
        <v>153</v>
      </c>
      <c r="E1138" s="43"/>
      <c r="F1138" s="229" t="s">
        <v>1458</v>
      </c>
      <c r="G1138" s="43"/>
      <c r="H1138" s="43"/>
      <c r="I1138" s="230"/>
      <c r="J1138" s="43"/>
      <c r="K1138" s="43"/>
      <c r="L1138" s="47"/>
      <c r="M1138" s="231"/>
      <c r="N1138" s="232"/>
      <c r="O1138" s="87"/>
      <c r="P1138" s="87"/>
      <c r="Q1138" s="87"/>
      <c r="R1138" s="87"/>
      <c r="S1138" s="87"/>
      <c r="T1138" s="88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T1138" s="20" t="s">
        <v>153</v>
      </c>
      <c r="AU1138" s="20" t="s">
        <v>142</v>
      </c>
    </row>
    <row r="1139" s="15" customFormat="1">
      <c r="A1139" s="15"/>
      <c r="B1139" s="256"/>
      <c r="C1139" s="257"/>
      <c r="D1139" s="235" t="s">
        <v>155</v>
      </c>
      <c r="E1139" s="258" t="s">
        <v>19</v>
      </c>
      <c r="F1139" s="259" t="s">
        <v>789</v>
      </c>
      <c r="G1139" s="257"/>
      <c r="H1139" s="258" t="s">
        <v>19</v>
      </c>
      <c r="I1139" s="260"/>
      <c r="J1139" s="257"/>
      <c r="K1139" s="257"/>
      <c r="L1139" s="261"/>
      <c r="M1139" s="262"/>
      <c r="N1139" s="263"/>
      <c r="O1139" s="263"/>
      <c r="P1139" s="263"/>
      <c r="Q1139" s="263"/>
      <c r="R1139" s="263"/>
      <c r="S1139" s="263"/>
      <c r="T1139" s="264"/>
      <c r="U1139" s="15"/>
      <c r="V1139" s="15"/>
      <c r="W1139" s="15"/>
      <c r="X1139" s="15"/>
      <c r="Y1139" s="15"/>
      <c r="Z1139" s="15"/>
      <c r="AA1139" s="15"/>
      <c r="AB1139" s="15"/>
      <c r="AC1139" s="15"/>
      <c r="AD1139" s="15"/>
      <c r="AE1139" s="15"/>
      <c r="AT1139" s="265" t="s">
        <v>155</v>
      </c>
      <c r="AU1139" s="265" t="s">
        <v>142</v>
      </c>
      <c r="AV1139" s="15" t="s">
        <v>83</v>
      </c>
      <c r="AW1139" s="15" t="s">
        <v>35</v>
      </c>
      <c r="AX1139" s="15" t="s">
        <v>75</v>
      </c>
      <c r="AY1139" s="265" t="s">
        <v>141</v>
      </c>
    </row>
    <row r="1140" s="15" customFormat="1">
      <c r="A1140" s="15"/>
      <c r="B1140" s="256"/>
      <c r="C1140" s="257"/>
      <c r="D1140" s="235" t="s">
        <v>155</v>
      </c>
      <c r="E1140" s="258" t="s">
        <v>19</v>
      </c>
      <c r="F1140" s="259" t="s">
        <v>194</v>
      </c>
      <c r="G1140" s="257"/>
      <c r="H1140" s="258" t="s">
        <v>19</v>
      </c>
      <c r="I1140" s="260"/>
      <c r="J1140" s="257"/>
      <c r="K1140" s="257"/>
      <c r="L1140" s="261"/>
      <c r="M1140" s="262"/>
      <c r="N1140" s="263"/>
      <c r="O1140" s="263"/>
      <c r="P1140" s="263"/>
      <c r="Q1140" s="263"/>
      <c r="R1140" s="263"/>
      <c r="S1140" s="263"/>
      <c r="T1140" s="264"/>
      <c r="U1140" s="15"/>
      <c r="V1140" s="15"/>
      <c r="W1140" s="15"/>
      <c r="X1140" s="15"/>
      <c r="Y1140" s="15"/>
      <c r="Z1140" s="15"/>
      <c r="AA1140" s="15"/>
      <c r="AB1140" s="15"/>
      <c r="AC1140" s="15"/>
      <c r="AD1140" s="15"/>
      <c r="AE1140" s="15"/>
      <c r="AT1140" s="265" t="s">
        <v>155</v>
      </c>
      <c r="AU1140" s="265" t="s">
        <v>142</v>
      </c>
      <c r="AV1140" s="15" t="s">
        <v>83</v>
      </c>
      <c r="AW1140" s="15" t="s">
        <v>35</v>
      </c>
      <c r="AX1140" s="15" t="s">
        <v>75</v>
      </c>
      <c r="AY1140" s="265" t="s">
        <v>141</v>
      </c>
    </row>
    <row r="1141" s="15" customFormat="1">
      <c r="A1141" s="15"/>
      <c r="B1141" s="256"/>
      <c r="C1141" s="257"/>
      <c r="D1141" s="235" t="s">
        <v>155</v>
      </c>
      <c r="E1141" s="258" t="s">
        <v>19</v>
      </c>
      <c r="F1141" s="259" t="s">
        <v>195</v>
      </c>
      <c r="G1141" s="257"/>
      <c r="H1141" s="258" t="s">
        <v>19</v>
      </c>
      <c r="I1141" s="260"/>
      <c r="J1141" s="257"/>
      <c r="K1141" s="257"/>
      <c r="L1141" s="261"/>
      <c r="M1141" s="262"/>
      <c r="N1141" s="263"/>
      <c r="O1141" s="263"/>
      <c r="P1141" s="263"/>
      <c r="Q1141" s="263"/>
      <c r="R1141" s="263"/>
      <c r="S1141" s="263"/>
      <c r="T1141" s="264"/>
      <c r="U1141" s="15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65" t="s">
        <v>155</v>
      </c>
      <c r="AU1141" s="265" t="s">
        <v>142</v>
      </c>
      <c r="AV1141" s="15" t="s">
        <v>83</v>
      </c>
      <c r="AW1141" s="15" t="s">
        <v>35</v>
      </c>
      <c r="AX1141" s="15" t="s">
        <v>75</v>
      </c>
      <c r="AY1141" s="265" t="s">
        <v>141</v>
      </c>
    </row>
    <row r="1142" s="13" customFormat="1">
      <c r="A1142" s="13"/>
      <c r="B1142" s="233"/>
      <c r="C1142" s="234"/>
      <c r="D1142" s="235" t="s">
        <v>155</v>
      </c>
      <c r="E1142" s="236" t="s">
        <v>19</v>
      </c>
      <c r="F1142" s="237" t="s">
        <v>1459</v>
      </c>
      <c r="G1142" s="234"/>
      <c r="H1142" s="238">
        <v>49.539999999999999</v>
      </c>
      <c r="I1142" s="239"/>
      <c r="J1142" s="234"/>
      <c r="K1142" s="234"/>
      <c r="L1142" s="240"/>
      <c r="M1142" s="241"/>
      <c r="N1142" s="242"/>
      <c r="O1142" s="242"/>
      <c r="P1142" s="242"/>
      <c r="Q1142" s="242"/>
      <c r="R1142" s="242"/>
      <c r="S1142" s="242"/>
      <c r="T1142" s="24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44" t="s">
        <v>155</v>
      </c>
      <c r="AU1142" s="244" t="s">
        <v>142</v>
      </c>
      <c r="AV1142" s="13" t="s">
        <v>94</v>
      </c>
      <c r="AW1142" s="13" t="s">
        <v>35</v>
      </c>
      <c r="AX1142" s="13" t="s">
        <v>75</v>
      </c>
      <c r="AY1142" s="244" t="s">
        <v>141</v>
      </c>
    </row>
    <row r="1143" s="15" customFormat="1">
      <c r="A1143" s="15"/>
      <c r="B1143" s="256"/>
      <c r="C1143" s="257"/>
      <c r="D1143" s="235" t="s">
        <v>155</v>
      </c>
      <c r="E1143" s="258" t="s">
        <v>19</v>
      </c>
      <c r="F1143" s="259" t="s">
        <v>197</v>
      </c>
      <c r="G1143" s="257"/>
      <c r="H1143" s="258" t="s">
        <v>19</v>
      </c>
      <c r="I1143" s="260"/>
      <c r="J1143" s="257"/>
      <c r="K1143" s="257"/>
      <c r="L1143" s="261"/>
      <c r="M1143" s="262"/>
      <c r="N1143" s="263"/>
      <c r="O1143" s="263"/>
      <c r="P1143" s="263"/>
      <c r="Q1143" s="263"/>
      <c r="R1143" s="263"/>
      <c r="S1143" s="263"/>
      <c r="T1143" s="264"/>
      <c r="U1143" s="15"/>
      <c r="V1143" s="15"/>
      <c r="W1143" s="15"/>
      <c r="X1143" s="15"/>
      <c r="Y1143" s="15"/>
      <c r="Z1143" s="15"/>
      <c r="AA1143" s="15"/>
      <c r="AB1143" s="15"/>
      <c r="AC1143" s="15"/>
      <c r="AD1143" s="15"/>
      <c r="AE1143" s="15"/>
      <c r="AT1143" s="265" t="s">
        <v>155</v>
      </c>
      <c r="AU1143" s="265" t="s">
        <v>142</v>
      </c>
      <c r="AV1143" s="15" t="s">
        <v>83</v>
      </c>
      <c r="AW1143" s="15" t="s">
        <v>35</v>
      </c>
      <c r="AX1143" s="15" t="s">
        <v>75</v>
      </c>
      <c r="AY1143" s="265" t="s">
        <v>141</v>
      </c>
    </row>
    <row r="1144" s="13" customFormat="1">
      <c r="A1144" s="13"/>
      <c r="B1144" s="233"/>
      <c r="C1144" s="234"/>
      <c r="D1144" s="235" t="s">
        <v>155</v>
      </c>
      <c r="E1144" s="236" t="s">
        <v>19</v>
      </c>
      <c r="F1144" s="237" t="s">
        <v>1308</v>
      </c>
      <c r="G1144" s="234"/>
      <c r="H1144" s="238">
        <v>13.1</v>
      </c>
      <c r="I1144" s="239"/>
      <c r="J1144" s="234"/>
      <c r="K1144" s="234"/>
      <c r="L1144" s="240"/>
      <c r="M1144" s="241"/>
      <c r="N1144" s="242"/>
      <c r="O1144" s="242"/>
      <c r="P1144" s="242"/>
      <c r="Q1144" s="242"/>
      <c r="R1144" s="242"/>
      <c r="S1144" s="242"/>
      <c r="T1144" s="243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44" t="s">
        <v>155</v>
      </c>
      <c r="AU1144" s="244" t="s">
        <v>142</v>
      </c>
      <c r="AV1144" s="13" t="s">
        <v>94</v>
      </c>
      <c r="AW1144" s="13" t="s">
        <v>35</v>
      </c>
      <c r="AX1144" s="13" t="s">
        <v>75</v>
      </c>
      <c r="AY1144" s="244" t="s">
        <v>141</v>
      </c>
    </row>
    <row r="1145" s="15" customFormat="1">
      <c r="A1145" s="15"/>
      <c r="B1145" s="256"/>
      <c r="C1145" s="257"/>
      <c r="D1145" s="235" t="s">
        <v>155</v>
      </c>
      <c r="E1145" s="258" t="s">
        <v>19</v>
      </c>
      <c r="F1145" s="259" t="s">
        <v>199</v>
      </c>
      <c r="G1145" s="257"/>
      <c r="H1145" s="258" t="s">
        <v>19</v>
      </c>
      <c r="I1145" s="260"/>
      <c r="J1145" s="257"/>
      <c r="K1145" s="257"/>
      <c r="L1145" s="261"/>
      <c r="M1145" s="262"/>
      <c r="N1145" s="263"/>
      <c r="O1145" s="263"/>
      <c r="P1145" s="263"/>
      <c r="Q1145" s="263"/>
      <c r="R1145" s="263"/>
      <c r="S1145" s="263"/>
      <c r="T1145" s="264"/>
      <c r="U1145" s="15"/>
      <c r="V1145" s="15"/>
      <c r="W1145" s="15"/>
      <c r="X1145" s="15"/>
      <c r="Y1145" s="15"/>
      <c r="Z1145" s="15"/>
      <c r="AA1145" s="15"/>
      <c r="AB1145" s="15"/>
      <c r="AC1145" s="15"/>
      <c r="AD1145" s="15"/>
      <c r="AE1145" s="15"/>
      <c r="AT1145" s="265" t="s">
        <v>155</v>
      </c>
      <c r="AU1145" s="265" t="s">
        <v>142</v>
      </c>
      <c r="AV1145" s="15" t="s">
        <v>83</v>
      </c>
      <c r="AW1145" s="15" t="s">
        <v>35</v>
      </c>
      <c r="AX1145" s="15" t="s">
        <v>75</v>
      </c>
      <c r="AY1145" s="265" t="s">
        <v>141</v>
      </c>
    </row>
    <row r="1146" s="13" customFormat="1">
      <c r="A1146" s="13"/>
      <c r="B1146" s="233"/>
      <c r="C1146" s="234"/>
      <c r="D1146" s="235" t="s">
        <v>155</v>
      </c>
      <c r="E1146" s="236" t="s">
        <v>19</v>
      </c>
      <c r="F1146" s="237" t="s">
        <v>1460</v>
      </c>
      <c r="G1146" s="234"/>
      <c r="H1146" s="238">
        <v>8.2400000000000002</v>
      </c>
      <c r="I1146" s="239"/>
      <c r="J1146" s="234"/>
      <c r="K1146" s="234"/>
      <c r="L1146" s="240"/>
      <c r="M1146" s="241"/>
      <c r="N1146" s="242"/>
      <c r="O1146" s="242"/>
      <c r="P1146" s="242"/>
      <c r="Q1146" s="242"/>
      <c r="R1146" s="242"/>
      <c r="S1146" s="242"/>
      <c r="T1146" s="243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44" t="s">
        <v>155</v>
      </c>
      <c r="AU1146" s="244" t="s">
        <v>142</v>
      </c>
      <c r="AV1146" s="13" t="s">
        <v>94</v>
      </c>
      <c r="AW1146" s="13" t="s">
        <v>35</v>
      </c>
      <c r="AX1146" s="13" t="s">
        <v>75</v>
      </c>
      <c r="AY1146" s="244" t="s">
        <v>141</v>
      </c>
    </row>
    <row r="1147" s="16" customFormat="1">
      <c r="A1147" s="16"/>
      <c r="B1147" s="266"/>
      <c r="C1147" s="267"/>
      <c r="D1147" s="235" t="s">
        <v>155</v>
      </c>
      <c r="E1147" s="268" t="s">
        <v>19</v>
      </c>
      <c r="F1147" s="269" t="s">
        <v>190</v>
      </c>
      <c r="G1147" s="267"/>
      <c r="H1147" s="270">
        <v>70.879999999999995</v>
      </c>
      <c r="I1147" s="271"/>
      <c r="J1147" s="267"/>
      <c r="K1147" s="267"/>
      <c r="L1147" s="272"/>
      <c r="M1147" s="273"/>
      <c r="N1147" s="274"/>
      <c r="O1147" s="274"/>
      <c r="P1147" s="274"/>
      <c r="Q1147" s="274"/>
      <c r="R1147" s="274"/>
      <c r="S1147" s="274"/>
      <c r="T1147" s="275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T1147" s="276" t="s">
        <v>155</v>
      </c>
      <c r="AU1147" s="276" t="s">
        <v>142</v>
      </c>
      <c r="AV1147" s="16" t="s">
        <v>142</v>
      </c>
      <c r="AW1147" s="16" t="s">
        <v>35</v>
      </c>
      <c r="AX1147" s="16" t="s">
        <v>75</v>
      </c>
      <c r="AY1147" s="276" t="s">
        <v>141</v>
      </c>
    </row>
    <row r="1148" s="15" customFormat="1">
      <c r="A1148" s="15"/>
      <c r="B1148" s="256"/>
      <c r="C1148" s="257"/>
      <c r="D1148" s="235" t="s">
        <v>155</v>
      </c>
      <c r="E1148" s="258" t="s">
        <v>19</v>
      </c>
      <c r="F1148" s="259" t="s">
        <v>201</v>
      </c>
      <c r="G1148" s="257"/>
      <c r="H1148" s="258" t="s">
        <v>19</v>
      </c>
      <c r="I1148" s="260"/>
      <c r="J1148" s="257"/>
      <c r="K1148" s="257"/>
      <c r="L1148" s="261"/>
      <c r="M1148" s="262"/>
      <c r="N1148" s="263"/>
      <c r="O1148" s="263"/>
      <c r="P1148" s="263"/>
      <c r="Q1148" s="263"/>
      <c r="R1148" s="263"/>
      <c r="S1148" s="263"/>
      <c r="T1148" s="264"/>
      <c r="U1148" s="15"/>
      <c r="V1148" s="15"/>
      <c r="W1148" s="15"/>
      <c r="X1148" s="15"/>
      <c r="Y1148" s="15"/>
      <c r="Z1148" s="15"/>
      <c r="AA1148" s="15"/>
      <c r="AB1148" s="15"/>
      <c r="AC1148" s="15"/>
      <c r="AD1148" s="15"/>
      <c r="AE1148" s="15"/>
      <c r="AT1148" s="265" t="s">
        <v>155</v>
      </c>
      <c r="AU1148" s="265" t="s">
        <v>142</v>
      </c>
      <c r="AV1148" s="15" t="s">
        <v>83</v>
      </c>
      <c r="AW1148" s="15" t="s">
        <v>35</v>
      </c>
      <c r="AX1148" s="15" t="s">
        <v>75</v>
      </c>
      <c r="AY1148" s="265" t="s">
        <v>141</v>
      </c>
    </row>
    <row r="1149" s="15" customFormat="1">
      <c r="A1149" s="15"/>
      <c r="B1149" s="256"/>
      <c r="C1149" s="257"/>
      <c r="D1149" s="235" t="s">
        <v>155</v>
      </c>
      <c r="E1149" s="258" t="s">
        <v>19</v>
      </c>
      <c r="F1149" s="259" t="s">
        <v>942</v>
      </c>
      <c r="G1149" s="257"/>
      <c r="H1149" s="258" t="s">
        <v>19</v>
      </c>
      <c r="I1149" s="260"/>
      <c r="J1149" s="257"/>
      <c r="K1149" s="257"/>
      <c r="L1149" s="261"/>
      <c r="M1149" s="262"/>
      <c r="N1149" s="263"/>
      <c r="O1149" s="263"/>
      <c r="P1149" s="263"/>
      <c r="Q1149" s="263"/>
      <c r="R1149" s="263"/>
      <c r="S1149" s="263"/>
      <c r="T1149" s="264"/>
      <c r="U1149" s="15"/>
      <c r="V1149" s="15"/>
      <c r="W1149" s="15"/>
      <c r="X1149" s="15"/>
      <c r="Y1149" s="15"/>
      <c r="Z1149" s="15"/>
      <c r="AA1149" s="15"/>
      <c r="AB1149" s="15"/>
      <c r="AC1149" s="15"/>
      <c r="AD1149" s="15"/>
      <c r="AE1149" s="15"/>
      <c r="AT1149" s="265" t="s">
        <v>155</v>
      </c>
      <c r="AU1149" s="265" t="s">
        <v>142</v>
      </c>
      <c r="AV1149" s="15" t="s">
        <v>83</v>
      </c>
      <c r="AW1149" s="15" t="s">
        <v>35</v>
      </c>
      <c r="AX1149" s="15" t="s">
        <v>75</v>
      </c>
      <c r="AY1149" s="265" t="s">
        <v>141</v>
      </c>
    </row>
    <row r="1150" s="13" customFormat="1">
      <c r="A1150" s="13"/>
      <c r="B1150" s="233"/>
      <c r="C1150" s="234"/>
      <c r="D1150" s="235" t="s">
        <v>155</v>
      </c>
      <c r="E1150" s="236" t="s">
        <v>19</v>
      </c>
      <c r="F1150" s="237" t="s">
        <v>1461</v>
      </c>
      <c r="G1150" s="234"/>
      <c r="H1150" s="238">
        <v>5.3700000000000001</v>
      </c>
      <c r="I1150" s="239"/>
      <c r="J1150" s="234"/>
      <c r="K1150" s="234"/>
      <c r="L1150" s="240"/>
      <c r="M1150" s="241"/>
      <c r="N1150" s="242"/>
      <c r="O1150" s="242"/>
      <c r="P1150" s="242"/>
      <c r="Q1150" s="242"/>
      <c r="R1150" s="242"/>
      <c r="S1150" s="242"/>
      <c r="T1150" s="243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44" t="s">
        <v>155</v>
      </c>
      <c r="AU1150" s="244" t="s">
        <v>142</v>
      </c>
      <c r="AV1150" s="13" t="s">
        <v>94</v>
      </c>
      <c r="AW1150" s="13" t="s">
        <v>35</v>
      </c>
      <c r="AX1150" s="13" t="s">
        <v>75</v>
      </c>
      <c r="AY1150" s="244" t="s">
        <v>141</v>
      </c>
    </row>
    <row r="1151" s="15" customFormat="1">
      <c r="A1151" s="15"/>
      <c r="B1151" s="256"/>
      <c r="C1151" s="257"/>
      <c r="D1151" s="235" t="s">
        <v>155</v>
      </c>
      <c r="E1151" s="258" t="s">
        <v>19</v>
      </c>
      <c r="F1151" s="259" t="s">
        <v>882</v>
      </c>
      <c r="G1151" s="257"/>
      <c r="H1151" s="258" t="s">
        <v>19</v>
      </c>
      <c r="I1151" s="260"/>
      <c r="J1151" s="257"/>
      <c r="K1151" s="257"/>
      <c r="L1151" s="261"/>
      <c r="M1151" s="262"/>
      <c r="N1151" s="263"/>
      <c r="O1151" s="263"/>
      <c r="P1151" s="263"/>
      <c r="Q1151" s="263"/>
      <c r="R1151" s="263"/>
      <c r="S1151" s="263"/>
      <c r="T1151" s="264"/>
      <c r="U1151" s="15"/>
      <c r="V1151" s="15"/>
      <c r="W1151" s="15"/>
      <c r="X1151" s="15"/>
      <c r="Y1151" s="15"/>
      <c r="Z1151" s="15"/>
      <c r="AA1151" s="15"/>
      <c r="AB1151" s="15"/>
      <c r="AC1151" s="15"/>
      <c r="AD1151" s="15"/>
      <c r="AE1151" s="15"/>
      <c r="AT1151" s="265" t="s">
        <v>155</v>
      </c>
      <c r="AU1151" s="265" t="s">
        <v>142</v>
      </c>
      <c r="AV1151" s="15" t="s">
        <v>83</v>
      </c>
      <c r="AW1151" s="15" t="s">
        <v>35</v>
      </c>
      <c r="AX1151" s="15" t="s">
        <v>75</v>
      </c>
      <c r="AY1151" s="265" t="s">
        <v>141</v>
      </c>
    </row>
    <row r="1152" s="13" customFormat="1">
      <c r="A1152" s="13"/>
      <c r="B1152" s="233"/>
      <c r="C1152" s="234"/>
      <c r="D1152" s="235" t="s">
        <v>155</v>
      </c>
      <c r="E1152" s="236" t="s">
        <v>19</v>
      </c>
      <c r="F1152" s="237" t="s">
        <v>422</v>
      </c>
      <c r="G1152" s="234"/>
      <c r="H1152" s="238">
        <v>8</v>
      </c>
      <c r="I1152" s="239"/>
      <c r="J1152" s="234"/>
      <c r="K1152" s="234"/>
      <c r="L1152" s="240"/>
      <c r="M1152" s="241"/>
      <c r="N1152" s="242"/>
      <c r="O1152" s="242"/>
      <c r="P1152" s="242"/>
      <c r="Q1152" s="242"/>
      <c r="R1152" s="242"/>
      <c r="S1152" s="242"/>
      <c r="T1152" s="243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44" t="s">
        <v>155</v>
      </c>
      <c r="AU1152" s="244" t="s">
        <v>142</v>
      </c>
      <c r="AV1152" s="13" t="s">
        <v>94</v>
      </c>
      <c r="AW1152" s="13" t="s">
        <v>35</v>
      </c>
      <c r="AX1152" s="13" t="s">
        <v>75</v>
      </c>
      <c r="AY1152" s="244" t="s">
        <v>141</v>
      </c>
    </row>
    <row r="1153" s="15" customFormat="1">
      <c r="A1153" s="15"/>
      <c r="B1153" s="256"/>
      <c r="C1153" s="257"/>
      <c r="D1153" s="235" t="s">
        <v>155</v>
      </c>
      <c r="E1153" s="258" t="s">
        <v>19</v>
      </c>
      <c r="F1153" s="259" t="s">
        <v>947</v>
      </c>
      <c r="G1153" s="257"/>
      <c r="H1153" s="258" t="s">
        <v>19</v>
      </c>
      <c r="I1153" s="260"/>
      <c r="J1153" s="257"/>
      <c r="K1153" s="257"/>
      <c r="L1153" s="261"/>
      <c r="M1153" s="262"/>
      <c r="N1153" s="263"/>
      <c r="O1153" s="263"/>
      <c r="P1153" s="263"/>
      <c r="Q1153" s="263"/>
      <c r="R1153" s="263"/>
      <c r="S1153" s="263"/>
      <c r="T1153" s="264"/>
      <c r="U1153" s="15"/>
      <c r="V1153" s="15"/>
      <c r="W1153" s="15"/>
      <c r="X1153" s="15"/>
      <c r="Y1153" s="15"/>
      <c r="Z1153" s="15"/>
      <c r="AA1153" s="15"/>
      <c r="AB1153" s="15"/>
      <c r="AC1153" s="15"/>
      <c r="AD1153" s="15"/>
      <c r="AE1153" s="15"/>
      <c r="AT1153" s="265" t="s">
        <v>155</v>
      </c>
      <c r="AU1153" s="265" t="s">
        <v>142</v>
      </c>
      <c r="AV1153" s="15" t="s">
        <v>83</v>
      </c>
      <c r="AW1153" s="15" t="s">
        <v>35</v>
      </c>
      <c r="AX1153" s="15" t="s">
        <v>75</v>
      </c>
      <c r="AY1153" s="265" t="s">
        <v>141</v>
      </c>
    </row>
    <row r="1154" s="13" customFormat="1">
      <c r="A1154" s="13"/>
      <c r="B1154" s="233"/>
      <c r="C1154" s="234"/>
      <c r="D1154" s="235" t="s">
        <v>155</v>
      </c>
      <c r="E1154" s="236" t="s">
        <v>19</v>
      </c>
      <c r="F1154" s="237" t="s">
        <v>1462</v>
      </c>
      <c r="G1154" s="234"/>
      <c r="H1154" s="238">
        <v>4.3300000000000001</v>
      </c>
      <c r="I1154" s="239"/>
      <c r="J1154" s="234"/>
      <c r="K1154" s="234"/>
      <c r="L1154" s="240"/>
      <c r="M1154" s="241"/>
      <c r="N1154" s="242"/>
      <c r="O1154" s="242"/>
      <c r="P1154" s="242"/>
      <c r="Q1154" s="242"/>
      <c r="R1154" s="242"/>
      <c r="S1154" s="242"/>
      <c r="T1154" s="243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44" t="s">
        <v>155</v>
      </c>
      <c r="AU1154" s="244" t="s">
        <v>142</v>
      </c>
      <c r="AV1154" s="13" t="s">
        <v>94</v>
      </c>
      <c r="AW1154" s="13" t="s">
        <v>35</v>
      </c>
      <c r="AX1154" s="13" t="s">
        <v>75</v>
      </c>
      <c r="AY1154" s="244" t="s">
        <v>141</v>
      </c>
    </row>
    <row r="1155" s="15" customFormat="1">
      <c r="A1155" s="15"/>
      <c r="B1155" s="256"/>
      <c r="C1155" s="257"/>
      <c r="D1155" s="235" t="s">
        <v>155</v>
      </c>
      <c r="E1155" s="258" t="s">
        <v>19</v>
      </c>
      <c r="F1155" s="259" t="s">
        <v>953</v>
      </c>
      <c r="G1155" s="257"/>
      <c r="H1155" s="258" t="s">
        <v>19</v>
      </c>
      <c r="I1155" s="260"/>
      <c r="J1155" s="257"/>
      <c r="K1155" s="257"/>
      <c r="L1155" s="261"/>
      <c r="M1155" s="262"/>
      <c r="N1155" s="263"/>
      <c r="O1155" s="263"/>
      <c r="P1155" s="263"/>
      <c r="Q1155" s="263"/>
      <c r="R1155" s="263"/>
      <c r="S1155" s="263"/>
      <c r="T1155" s="264"/>
      <c r="U1155" s="15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65" t="s">
        <v>155</v>
      </c>
      <c r="AU1155" s="265" t="s">
        <v>142</v>
      </c>
      <c r="AV1155" s="15" t="s">
        <v>83</v>
      </c>
      <c r="AW1155" s="15" t="s">
        <v>35</v>
      </c>
      <c r="AX1155" s="15" t="s">
        <v>75</v>
      </c>
      <c r="AY1155" s="265" t="s">
        <v>141</v>
      </c>
    </row>
    <row r="1156" s="13" customFormat="1">
      <c r="A1156" s="13"/>
      <c r="B1156" s="233"/>
      <c r="C1156" s="234"/>
      <c r="D1156" s="235" t="s">
        <v>155</v>
      </c>
      <c r="E1156" s="236" t="s">
        <v>19</v>
      </c>
      <c r="F1156" s="237" t="s">
        <v>1463</v>
      </c>
      <c r="G1156" s="234"/>
      <c r="H1156" s="238">
        <v>19.030000000000001</v>
      </c>
      <c r="I1156" s="239"/>
      <c r="J1156" s="234"/>
      <c r="K1156" s="234"/>
      <c r="L1156" s="240"/>
      <c r="M1156" s="241"/>
      <c r="N1156" s="242"/>
      <c r="O1156" s="242"/>
      <c r="P1156" s="242"/>
      <c r="Q1156" s="242"/>
      <c r="R1156" s="242"/>
      <c r="S1156" s="242"/>
      <c r="T1156" s="24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44" t="s">
        <v>155</v>
      </c>
      <c r="AU1156" s="244" t="s">
        <v>142</v>
      </c>
      <c r="AV1156" s="13" t="s">
        <v>94</v>
      </c>
      <c r="AW1156" s="13" t="s">
        <v>35</v>
      </c>
      <c r="AX1156" s="13" t="s">
        <v>75</v>
      </c>
      <c r="AY1156" s="244" t="s">
        <v>141</v>
      </c>
    </row>
    <row r="1157" s="15" customFormat="1">
      <c r="A1157" s="15"/>
      <c r="B1157" s="256"/>
      <c r="C1157" s="257"/>
      <c r="D1157" s="235" t="s">
        <v>155</v>
      </c>
      <c r="E1157" s="258" t="s">
        <v>19</v>
      </c>
      <c r="F1157" s="259" t="s">
        <v>957</v>
      </c>
      <c r="G1157" s="257"/>
      <c r="H1157" s="258" t="s">
        <v>19</v>
      </c>
      <c r="I1157" s="260"/>
      <c r="J1157" s="257"/>
      <c r="K1157" s="257"/>
      <c r="L1157" s="261"/>
      <c r="M1157" s="262"/>
      <c r="N1157" s="263"/>
      <c r="O1157" s="263"/>
      <c r="P1157" s="263"/>
      <c r="Q1157" s="263"/>
      <c r="R1157" s="263"/>
      <c r="S1157" s="263"/>
      <c r="T1157" s="264"/>
      <c r="U1157" s="15"/>
      <c r="V1157" s="15"/>
      <c r="W1157" s="15"/>
      <c r="X1157" s="15"/>
      <c r="Y1157" s="15"/>
      <c r="Z1157" s="15"/>
      <c r="AA1157" s="15"/>
      <c r="AB1157" s="15"/>
      <c r="AC1157" s="15"/>
      <c r="AD1157" s="15"/>
      <c r="AE1157" s="15"/>
      <c r="AT1157" s="265" t="s">
        <v>155</v>
      </c>
      <c r="AU1157" s="265" t="s">
        <v>142</v>
      </c>
      <c r="AV1157" s="15" t="s">
        <v>83</v>
      </c>
      <c r="AW1157" s="15" t="s">
        <v>35</v>
      </c>
      <c r="AX1157" s="15" t="s">
        <v>75</v>
      </c>
      <c r="AY1157" s="265" t="s">
        <v>141</v>
      </c>
    </row>
    <row r="1158" s="13" customFormat="1">
      <c r="A1158" s="13"/>
      <c r="B1158" s="233"/>
      <c r="C1158" s="234"/>
      <c r="D1158" s="235" t="s">
        <v>155</v>
      </c>
      <c r="E1158" s="236" t="s">
        <v>19</v>
      </c>
      <c r="F1158" s="237" t="s">
        <v>1464</v>
      </c>
      <c r="G1158" s="234"/>
      <c r="H1158" s="238">
        <v>0.96999999999999997</v>
      </c>
      <c r="I1158" s="239"/>
      <c r="J1158" s="234"/>
      <c r="K1158" s="234"/>
      <c r="L1158" s="240"/>
      <c r="M1158" s="241"/>
      <c r="N1158" s="242"/>
      <c r="O1158" s="242"/>
      <c r="P1158" s="242"/>
      <c r="Q1158" s="242"/>
      <c r="R1158" s="242"/>
      <c r="S1158" s="242"/>
      <c r="T1158" s="243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44" t="s">
        <v>155</v>
      </c>
      <c r="AU1158" s="244" t="s">
        <v>142</v>
      </c>
      <c r="AV1158" s="13" t="s">
        <v>94</v>
      </c>
      <c r="AW1158" s="13" t="s">
        <v>35</v>
      </c>
      <c r="AX1158" s="13" t="s">
        <v>75</v>
      </c>
      <c r="AY1158" s="244" t="s">
        <v>141</v>
      </c>
    </row>
    <row r="1159" s="15" customFormat="1">
      <c r="A1159" s="15"/>
      <c r="B1159" s="256"/>
      <c r="C1159" s="257"/>
      <c r="D1159" s="235" t="s">
        <v>155</v>
      </c>
      <c r="E1159" s="258" t="s">
        <v>19</v>
      </c>
      <c r="F1159" s="259" t="s">
        <v>428</v>
      </c>
      <c r="G1159" s="257"/>
      <c r="H1159" s="258" t="s">
        <v>19</v>
      </c>
      <c r="I1159" s="260"/>
      <c r="J1159" s="257"/>
      <c r="K1159" s="257"/>
      <c r="L1159" s="261"/>
      <c r="M1159" s="262"/>
      <c r="N1159" s="263"/>
      <c r="O1159" s="263"/>
      <c r="P1159" s="263"/>
      <c r="Q1159" s="263"/>
      <c r="R1159" s="263"/>
      <c r="S1159" s="263"/>
      <c r="T1159" s="264"/>
      <c r="U1159" s="15"/>
      <c r="V1159" s="15"/>
      <c r="W1159" s="15"/>
      <c r="X1159" s="15"/>
      <c r="Y1159" s="15"/>
      <c r="Z1159" s="15"/>
      <c r="AA1159" s="15"/>
      <c r="AB1159" s="15"/>
      <c r="AC1159" s="15"/>
      <c r="AD1159" s="15"/>
      <c r="AE1159" s="15"/>
      <c r="AT1159" s="265" t="s">
        <v>155</v>
      </c>
      <c r="AU1159" s="265" t="s">
        <v>142</v>
      </c>
      <c r="AV1159" s="15" t="s">
        <v>83</v>
      </c>
      <c r="AW1159" s="15" t="s">
        <v>35</v>
      </c>
      <c r="AX1159" s="15" t="s">
        <v>75</v>
      </c>
      <c r="AY1159" s="265" t="s">
        <v>141</v>
      </c>
    </row>
    <row r="1160" s="13" customFormat="1">
      <c r="A1160" s="13"/>
      <c r="B1160" s="233"/>
      <c r="C1160" s="234"/>
      <c r="D1160" s="235" t="s">
        <v>155</v>
      </c>
      <c r="E1160" s="236" t="s">
        <v>19</v>
      </c>
      <c r="F1160" s="237" t="s">
        <v>1464</v>
      </c>
      <c r="G1160" s="234"/>
      <c r="H1160" s="238">
        <v>0.96999999999999997</v>
      </c>
      <c r="I1160" s="239"/>
      <c r="J1160" s="234"/>
      <c r="K1160" s="234"/>
      <c r="L1160" s="240"/>
      <c r="M1160" s="241"/>
      <c r="N1160" s="242"/>
      <c r="O1160" s="242"/>
      <c r="P1160" s="242"/>
      <c r="Q1160" s="242"/>
      <c r="R1160" s="242"/>
      <c r="S1160" s="242"/>
      <c r="T1160" s="243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44" t="s">
        <v>155</v>
      </c>
      <c r="AU1160" s="244" t="s">
        <v>142</v>
      </c>
      <c r="AV1160" s="13" t="s">
        <v>94</v>
      </c>
      <c r="AW1160" s="13" t="s">
        <v>35</v>
      </c>
      <c r="AX1160" s="13" t="s">
        <v>75</v>
      </c>
      <c r="AY1160" s="244" t="s">
        <v>141</v>
      </c>
    </row>
    <row r="1161" s="15" customFormat="1">
      <c r="A1161" s="15"/>
      <c r="B1161" s="256"/>
      <c r="C1161" s="257"/>
      <c r="D1161" s="235" t="s">
        <v>155</v>
      </c>
      <c r="E1161" s="258" t="s">
        <v>19</v>
      </c>
      <c r="F1161" s="259" t="s">
        <v>960</v>
      </c>
      <c r="G1161" s="257"/>
      <c r="H1161" s="258" t="s">
        <v>19</v>
      </c>
      <c r="I1161" s="260"/>
      <c r="J1161" s="257"/>
      <c r="K1161" s="257"/>
      <c r="L1161" s="261"/>
      <c r="M1161" s="262"/>
      <c r="N1161" s="263"/>
      <c r="O1161" s="263"/>
      <c r="P1161" s="263"/>
      <c r="Q1161" s="263"/>
      <c r="R1161" s="263"/>
      <c r="S1161" s="263"/>
      <c r="T1161" s="264"/>
      <c r="U1161" s="15"/>
      <c r="V1161" s="15"/>
      <c r="W1161" s="15"/>
      <c r="X1161" s="15"/>
      <c r="Y1161" s="15"/>
      <c r="Z1161" s="15"/>
      <c r="AA1161" s="15"/>
      <c r="AB1161" s="15"/>
      <c r="AC1161" s="15"/>
      <c r="AD1161" s="15"/>
      <c r="AE1161" s="15"/>
      <c r="AT1161" s="265" t="s">
        <v>155</v>
      </c>
      <c r="AU1161" s="265" t="s">
        <v>142</v>
      </c>
      <c r="AV1161" s="15" t="s">
        <v>83</v>
      </c>
      <c r="AW1161" s="15" t="s">
        <v>35</v>
      </c>
      <c r="AX1161" s="15" t="s">
        <v>75</v>
      </c>
      <c r="AY1161" s="265" t="s">
        <v>141</v>
      </c>
    </row>
    <row r="1162" s="13" customFormat="1">
      <c r="A1162" s="13"/>
      <c r="B1162" s="233"/>
      <c r="C1162" s="234"/>
      <c r="D1162" s="235" t="s">
        <v>155</v>
      </c>
      <c r="E1162" s="236" t="s">
        <v>19</v>
      </c>
      <c r="F1162" s="237" t="s">
        <v>1316</v>
      </c>
      <c r="G1162" s="234"/>
      <c r="H1162" s="238">
        <v>28.859999999999999</v>
      </c>
      <c r="I1162" s="239"/>
      <c r="J1162" s="234"/>
      <c r="K1162" s="234"/>
      <c r="L1162" s="240"/>
      <c r="M1162" s="241"/>
      <c r="N1162" s="242"/>
      <c r="O1162" s="242"/>
      <c r="P1162" s="242"/>
      <c r="Q1162" s="242"/>
      <c r="R1162" s="242"/>
      <c r="S1162" s="242"/>
      <c r="T1162" s="243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44" t="s">
        <v>155</v>
      </c>
      <c r="AU1162" s="244" t="s">
        <v>142</v>
      </c>
      <c r="AV1162" s="13" t="s">
        <v>94</v>
      </c>
      <c r="AW1162" s="13" t="s">
        <v>35</v>
      </c>
      <c r="AX1162" s="13" t="s">
        <v>75</v>
      </c>
      <c r="AY1162" s="244" t="s">
        <v>141</v>
      </c>
    </row>
    <row r="1163" s="15" customFormat="1">
      <c r="A1163" s="15"/>
      <c r="B1163" s="256"/>
      <c r="C1163" s="257"/>
      <c r="D1163" s="235" t="s">
        <v>155</v>
      </c>
      <c r="E1163" s="258" t="s">
        <v>19</v>
      </c>
      <c r="F1163" s="259" t="s">
        <v>963</v>
      </c>
      <c r="G1163" s="257"/>
      <c r="H1163" s="258" t="s">
        <v>19</v>
      </c>
      <c r="I1163" s="260"/>
      <c r="J1163" s="257"/>
      <c r="K1163" s="257"/>
      <c r="L1163" s="261"/>
      <c r="M1163" s="262"/>
      <c r="N1163" s="263"/>
      <c r="O1163" s="263"/>
      <c r="P1163" s="263"/>
      <c r="Q1163" s="263"/>
      <c r="R1163" s="263"/>
      <c r="S1163" s="263"/>
      <c r="T1163" s="264"/>
      <c r="U1163" s="15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5" t="s">
        <v>155</v>
      </c>
      <c r="AU1163" s="265" t="s">
        <v>142</v>
      </c>
      <c r="AV1163" s="15" t="s">
        <v>83</v>
      </c>
      <c r="AW1163" s="15" t="s">
        <v>35</v>
      </c>
      <c r="AX1163" s="15" t="s">
        <v>75</v>
      </c>
      <c r="AY1163" s="265" t="s">
        <v>141</v>
      </c>
    </row>
    <row r="1164" s="13" customFormat="1">
      <c r="A1164" s="13"/>
      <c r="B1164" s="233"/>
      <c r="C1164" s="234"/>
      <c r="D1164" s="235" t="s">
        <v>155</v>
      </c>
      <c r="E1164" s="236" t="s">
        <v>19</v>
      </c>
      <c r="F1164" s="237" t="s">
        <v>1465</v>
      </c>
      <c r="G1164" s="234"/>
      <c r="H1164" s="238">
        <v>19.609999999999999</v>
      </c>
      <c r="I1164" s="239"/>
      <c r="J1164" s="234"/>
      <c r="K1164" s="234"/>
      <c r="L1164" s="240"/>
      <c r="M1164" s="241"/>
      <c r="N1164" s="242"/>
      <c r="O1164" s="242"/>
      <c r="P1164" s="242"/>
      <c r="Q1164" s="242"/>
      <c r="R1164" s="242"/>
      <c r="S1164" s="242"/>
      <c r="T1164" s="24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44" t="s">
        <v>155</v>
      </c>
      <c r="AU1164" s="244" t="s">
        <v>142</v>
      </c>
      <c r="AV1164" s="13" t="s">
        <v>94</v>
      </c>
      <c r="AW1164" s="13" t="s">
        <v>35</v>
      </c>
      <c r="AX1164" s="13" t="s">
        <v>75</v>
      </c>
      <c r="AY1164" s="244" t="s">
        <v>141</v>
      </c>
    </row>
    <row r="1165" s="16" customFormat="1">
      <c r="A1165" s="16"/>
      <c r="B1165" s="266"/>
      <c r="C1165" s="267"/>
      <c r="D1165" s="235" t="s">
        <v>155</v>
      </c>
      <c r="E1165" s="268" t="s">
        <v>19</v>
      </c>
      <c r="F1165" s="269" t="s">
        <v>190</v>
      </c>
      <c r="G1165" s="267"/>
      <c r="H1165" s="270">
        <v>87.140000000000001</v>
      </c>
      <c r="I1165" s="271"/>
      <c r="J1165" s="267"/>
      <c r="K1165" s="267"/>
      <c r="L1165" s="272"/>
      <c r="M1165" s="273"/>
      <c r="N1165" s="274"/>
      <c r="O1165" s="274"/>
      <c r="P1165" s="274"/>
      <c r="Q1165" s="274"/>
      <c r="R1165" s="274"/>
      <c r="S1165" s="274"/>
      <c r="T1165" s="275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T1165" s="276" t="s">
        <v>155</v>
      </c>
      <c r="AU1165" s="276" t="s">
        <v>142</v>
      </c>
      <c r="AV1165" s="16" t="s">
        <v>142</v>
      </c>
      <c r="AW1165" s="16" t="s">
        <v>35</v>
      </c>
      <c r="AX1165" s="16" t="s">
        <v>75</v>
      </c>
      <c r="AY1165" s="276" t="s">
        <v>141</v>
      </c>
    </row>
    <row r="1166" s="14" customFormat="1">
      <c r="A1166" s="14"/>
      <c r="B1166" s="245"/>
      <c r="C1166" s="246"/>
      <c r="D1166" s="235" t="s">
        <v>155</v>
      </c>
      <c r="E1166" s="247" t="s">
        <v>19</v>
      </c>
      <c r="F1166" s="248" t="s">
        <v>157</v>
      </c>
      <c r="G1166" s="246"/>
      <c r="H1166" s="249">
        <v>158.02000000000001</v>
      </c>
      <c r="I1166" s="250"/>
      <c r="J1166" s="246"/>
      <c r="K1166" s="246"/>
      <c r="L1166" s="251"/>
      <c r="M1166" s="252"/>
      <c r="N1166" s="253"/>
      <c r="O1166" s="253"/>
      <c r="P1166" s="253"/>
      <c r="Q1166" s="253"/>
      <c r="R1166" s="253"/>
      <c r="S1166" s="253"/>
      <c r="T1166" s="254"/>
      <c r="U1166" s="14"/>
      <c r="V1166" s="14"/>
      <c r="W1166" s="14"/>
      <c r="X1166" s="14"/>
      <c r="Y1166" s="14"/>
      <c r="Z1166" s="14"/>
      <c r="AA1166" s="14"/>
      <c r="AB1166" s="14"/>
      <c r="AC1166" s="14"/>
      <c r="AD1166" s="14"/>
      <c r="AE1166" s="14"/>
      <c r="AT1166" s="255" t="s">
        <v>155</v>
      </c>
      <c r="AU1166" s="255" t="s">
        <v>142</v>
      </c>
      <c r="AV1166" s="14" t="s">
        <v>151</v>
      </c>
      <c r="AW1166" s="14" t="s">
        <v>35</v>
      </c>
      <c r="AX1166" s="14" t="s">
        <v>83</v>
      </c>
      <c r="AY1166" s="255" t="s">
        <v>141</v>
      </c>
    </row>
    <row r="1167" s="2" customFormat="1" ht="24.15" customHeight="1">
      <c r="A1167" s="41"/>
      <c r="B1167" s="42"/>
      <c r="C1167" s="215" t="s">
        <v>1466</v>
      </c>
      <c r="D1167" s="215" t="s">
        <v>146</v>
      </c>
      <c r="E1167" s="216" t="s">
        <v>1467</v>
      </c>
      <c r="F1167" s="217" t="s">
        <v>1468</v>
      </c>
      <c r="G1167" s="218" t="s">
        <v>259</v>
      </c>
      <c r="H1167" s="219">
        <v>10.619999999999999</v>
      </c>
      <c r="I1167" s="220"/>
      <c r="J1167" s="221">
        <f>ROUND(I1167*H1167,2)</f>
        <v>0</v>
      </c>
      <c r="K1167" s="217" t="s">
        <v>150</v>
      </c>
      <c r="L1167" s="47"/>
      <c r="M1167" s="222" t="s">
        <v>19</v>
      </c>
      <c r="N1167" s="223" t="s">
        <v>47</v>
      </c>
      <c r="O1167" s="87"/>
      <c r="P1167" s="224">
        <f>O1167*H1167</f>
        <v>0</v>
      </c>
      <c r="Q1167" s="224">
        <v>0.0126</v>
      </c>
      <c r="R1167" s="224">
        <f>Q1167*H1167</f>
        <v>0.13381199999999999</v>
      </c>
      <c r="S1167" s="224">
        <v>0</v>
      </c>
      <c r="T1167" s="225">
        <f>S1167*H1167</f>
        <v>0</v>
      </c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R1167" s="226" t="s">
        <v>260</v>
      </c>
      <c r="AT1167" s="226" t="s">
        <v>146</v>
      </c>
      <c r="AU1167" s="226" t="s">
        <v>142</v>
      </c>
      <c r="AY1167" s="20" t="s">
        <v>141</v>
      </c>
      <c r="BE1167" s="227">
        <f>IF(N1167="základní",J1167,0)</f>
        <v>0</v>
      </c>
      <c r="BF1167" s="227">
        <f>IF(N1167="snížená",J1167,0)</f>
        <v>0</v>
      </c>
      <c r="BG1167" s="227">
        <f>IF(N1167="zákl. přenesená",J1167,0)</f>
        <v>0</v>
      </c>
      <c r="BH1167" s="227">
        <f>IF(N1167="sníž. přenesená",J1167,0)</f>
        <v>0</v>
      </c>
      <c r="BI1167" s="227">
        <f>IF(N1167="nulová",J1167,0)</f>
        <v>0</v>
      </c>
      <c r="BJ1167" s="20" t="s">
        <v>94</v>
      </c>
      <c r="BK1167" s="227">
        <f>ROUND(I1167*H1167,2)</f>
        <v>0</v>
      </c>
      <c r="BL1167" s="20" t="s">
        <v>260</v>
      </c>
      <c r="BM1167" s="226" t="s">
        <v>1469</v>
      </c>
    </row>
    <row r="1168" s="2" customFormat="1">
      <c r="A1168" s="41"/>
      <c r="B1168" s="42"/>
      <c r="C1168" s="43"/>
      <c r="D1168" s="228" t="s">
        <v>153</v>
      </c>
      <c r="E1168" s="43"/>
      <c r="F1168" s="229" t="s">
        <v>1470</v>
      </c>
      <c r="G1168" s="43"/>
      <c r="H1168" s="43"/>
      <c r="I1168" s="230"/>
      <c r="J1168" s="43"/>
      <c r="K1168" s="43"/>
      <c r="L1168" s="47"/>
      <c r="M1168" s="231"/>
      <c r="N1168" s="232"/>
      <c r="O1168" s="87"/>
      <c r="P1168" s="87"/>
      <c r="Q1168" s="87"/>
      <c r="R1168" s="87"/>
      <c r="S1168" s="87"/>
      <c r="T1168" s="88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T1168" s="20" t="s">
        <v>153</v>
      </c>
      <c r="AU1168" s="20" t="s">
        <v>142</v>
      </c>
    </row>
    <row r="1169" s="15" customFormat="1">
      <c r="A1169" s="15"/>
      <c r="B1169" s="256"/>
      <c r="C1169" s="257"/>
      <c r="D1169" s="235" t="s">
        <v>155</v>
      </c>
      <c r="E1169" s="258" t="s">
        <v>19</v>
      </c>
      <c r="F1169" s="259" t="s">
        <v>789</v>
      </c>
      <c r="G1169" s="257"/>
      <c r="H1169" s="258" t="s">
        <v>19</v>
      </c>
      <c r="I1169" s="260"/>
      <c r="J1169" s="257"/>
      <c r="K1169" s="257"/>
      <c r="L1169" s="261"/>
      <c r="M1169" s="262"/>
      <c r="N1169" s="263"/>
      <c r="O1169" s="263"/>
      <c r="P1169" s="263"/>
      <c r="Q1169" s="263"/>
      <c r="R1169" s="263"/>
      <c r="S1169" s="263"/>
      <c r="T1169" s="264"/>
      <c r="U1169" s="15"/>
      <c r="V1169" s="15"/>
      <c r="W1169" s="15"/>
      <c r="X1169" s="15"/>
      <c r="Y1169" s="15"/>
      <c r="Z1169" s="15"/>
      <c r="AA1169" s="15"/>
      <c r="AB1169" s="15"/>
      <c r="AC1169" s="15"/>
      <c r="AD1169" s="15"/>
      <c r="AE1169" s="15"/>
      <c r="AT1169" s="265" t="s">
        <v>155</v>
      </c>
      <c r="AU1169" s="265" t="s">
        <v>142</v>
      </c>
      <c r="AV1169" s="15" t="s">
        <v>83</v>
      </c>
      <c r="AW1169" s="15" t="s">
        <v>35</v>
      </c>
      <c r="AX1169" s="15" t="s">
        <v>75</v>
      </c>
      <c r="AY1169" s="265" t="s">
        <v>141</v>
      </c>
    </row>
    <row r="1170" s="15" customFormat="1">
      <c r="A1170" s="15"/>
      <c r="B1170" s="256"/>
      <c r="C1170" s="257"/>
      <c r="D1170" s="235" t="s">
        <v>155</v>
      </c>
      <c r="E1170" s="258" t="s">
        <v>19</v>
      </c>
      <c r="F1170" s="259" t="s">
        <v>194</v>
      </c>
      <c r="G1170" s="257"/>
      <c r="H1170" s="258" t="s">
        <v>19</v>
      </c>
      <c r="I1170" s="260"/>
      <c r="J1170" s="257"/>
      <c r="K1170" s="257"/>
      <c r="L1170" s="261"/>
      <c r="M1170" s="262"/>
      <c r="N1170" s="263"/>
      <c r="O1170" s="263"/>
      <c r="P1170" s="263"/>
      <c r="Q1170" s="263"/>
      <c r="R1170" s="263"/>
      <c r="S1170" s="263"/>
      <c r="T1170" s="264"/>
      <c r="U1170" s="15"/>
      <c r="V1170" s="15"/>
      <c r="W1170" s="15"/>
      <c r="X1170" s="15"/>
      <c r="Y1170" s="15"/>
      <c r="Z1170" s="15"/>
      <c r="AA1170" s="15"/>
      <c r="AB1170" s="15"/>
      <c r="AC1170" s="15"/>
      <c r="AD1170" s="15"/>
      <c r="AE1170" s="15"/>
      <c r="AT1170" s="265" t="s">
        <v>155</v>
      </c>
      <c r="AU1170" s="265" t="s">
        <v>142</v>
      </c>
      <c r="AV1170" s="15" t="s">
        <v>83</v>
      </c>
      <c r="AW1170" s="15" t="s">
        <v>35</v>
      </c>
      <c r="AX1170" s="15" t="s">
        <v>75</v>
      </c>
      <c r="AY1170" s="265" t="s">
        <v>141</v>
      </c>
    </row>
    <row r="1171" s="15" customFormat="1">
      <c r="A1171" s="15"/>
      <c r="B1171" s="256"/>
      <c r="C1171" s="257"/>
      <c r="D1171" s="235" t="s">
        <v>155</v>
      </c>
      <c r="E1171" s="258" t="s">
        <v>19</v>
      </c>
      <c r="F1171" s="259" t="s">
        <v>869</v>
      </c>
      <c r="G1171" s="257"/>
      <c r="H1171" s="258" t="s">
        <v>19</v>
      </c>
      <c r="I1171" s="260"/>
      <c r="J1171" s="257"/>
      <c r="K1171" s="257"/>
      <c r="L1171" s="261"/>
      <c r="M1171" s="262"/>
      <c r="N1171" s="263"/>
      <c r="O1171" s="263"/>
      <c r="P1171" s="263"/>
      <c r="Q1171" s="263"/>
      <c r="R1171" s="263"/>
      <c r="S1171" s="263"/>
      <c r="T1171" s="264"/>
      <c r="U1171" s="15"/>
      <c r="V1171" s="15"/>
      <c r="W1171" s="15"/>
      <c r="X1171" s="15"/>
      <c r="Y1171" s="15"/>
      <c r="Z1171" s="15"/>
      <c r="AA1171" s="15"/>
      <c r="AB1171" s="15"/>
      <c r="AC1171" s="15"/>
      <c r="AD1171" s="15"/>
      <c r="AE1171" s="15"/>
      <c r="AT1171" s="265" t="s">
        <v>155</v>
      </c>
      <c r="AU1171" s="265" t="s">
        <v>142</v>
      </c>
      <c r="AV1171" s="15" t="s">
        <v>83</v>
      </c>
      <c r="AW1171" s="15" t="s">
        <v>35</v>
      </c>
      <c r="AX1171" s="15" t="s">
        <v>75</v>
      </c>
      <c r="AY1171" s="265" t="s">
        <v>141</v>
      </c>
    </row>
    <row r="1172" s="13" customFormat="1">
      <c r="A1172" s="13"/>
      <c r="B1172" s="233"/>
      <c r="C1172" s="234"/>
      <c r="D1172" s="235" t="s">
        <v>155</v>
      </c>
      <c r="E1172" s="236" t="s">
        <v>19</v>
      </c>
      <c r="F1172" s="237" t="s">
        <v>1471</v>
      </c>
      <c r="G1172" s="234"/>
      <c r="H1172" s="238">
        <v>1.3899999999999999</v>
      </c>
      <c r="I1172" s="239"/>
      <c r="J1172" s="234"/>
      <c r="K1172" s="234"/>
      <c r="L1172" s="240"/>
      <c r="M1172" s="241"/>
      <c r="N1172" s="242"/>
      <c r="O1172" s="242"/>
      <c r="P1172" s="242"/>
      <c r="Q1172" s="242"/>
      <c r="R1172" s="242"/>
      <c r="S1172" s="242"/>
      <c r="T1172" s="243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44" t="s">
        <v>155</v>
      </c>
      <c r="AU1172" s="244" t="s">
        <v>142</v>
      </c>
      <c r="AV1172" s="13" t="s">
        <v>94</v>
      </c>
      <c r="AW1172" s="13" t="s">
        <v>35</v>
      </c>
      <c r="AX1172" s="13" t="s">
        <v>75</v>
      </c>
      <c r="AY1172" s="244" t="s">
        <v>141</v>
      </c>
    </row>
    <row r="1173" s="15" customFormat="1">
      <c r="A1173" s="15"/>
      <c r="B1173" s="256"/>
      <c r="C1173" s="257"/>
      <c r="D1173" s="235" t="s">
        <v>155</v>
      </c>
      <c r="E1173" s="258" t="s">
        <v>19</v>
      </c>
      <c r="F1173" s="259" t="s">
        <v>872</v>
      </c>
      <c r="G1173" s="257"/>
      <c r="H1173" s="258" t="s">
        <v>19</v>
      </c>
      <c r="I1173" s="260"/>
      <c r="J1173" s="257"/>
      <c r="K1173" s="257"/>
      <c r="L1173" s="261"/>
      <c r="M1173" s="262"/>
      <c r="N1173" s="263"/>
      <c r="O1173" s="263"/>
      <c r="P1173" s="263"/>
      <c r="Q1173" s="263"/>
      <c r="R1173" s="263"/>
      <c r="S1173" s="263"/>
      <c r="T1173" s="264"/>
      <c r="U1173" s="15"/>
      <c r="V1173" s="15"/>
      <c r="W1173" s="15"/>
      <c r="X1173" s="15"/>
      <c r="Y1173" s="15"/>
      <c r="Z1173" s="15"/>
      <c r="AA1173" s="15"/>
      <c r="AB1173" s="15"/>
      <c r="AC1173" s="15"/>
      <c r="AD1173" s="15"/>
      <c r="AE1173" s="15"/>
      <c r="AT1173" s="265" t="s">
        <v>155</v>
      </c>
      <c r="AU1173" s="265" t="s">
        <v>142</v>
      </c>
      <c r="AV1173" s="15" t="s">
        <v>83</v>
      </c>
      <c r="AW1173" s="15" t="s">
        <v>35</v>
      </c>
      <c r="AX1173" s="15" t="s">
        <v>75</v>
      </c>
      <c r="AY1173" s="265" t="s">
        <v>141</v>
      </c>
    </row>
    <row r="1174" s="13" customFormat="1">
      <c r="A1174" s="13"/>
      <c r="B1174" s="233"/>
      <c r="C1174" s="234"/>
      <c r="D1174" s="235" t="s">
        <v>155</v>
      </c>
      <c r="E1174" s="236" t="s">
        <v>19</v>
      </c>
      <c r="F1174" s="237" t="s">
        <v>1471</v>
      </c>
      <c r="G1174" s="234"/>
      <c r="H1174" s="238">
        <v>1.3899999999999999</v>
      </c>
      <c r="I1174" s="239"/>
      <c r="J1174" s="234"/>
      <c r="K1174" s="234"/>
      <c r="L1174" s="240"/>
      <c r="M1174" s="241"/>
      <c r="N1174" s="242"/>
      <c r="O1174" s="242"/>
      <c r="P1174" s="242"/>
      <c r="Q1174" s="242"/>
      <c r="R1174" s="242"/>
      <c r="S1174" s="242"/>
      <c r="T1174" s="243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44" t="s">
        <v>155</v>
      </c>
      <c r="AU1174" s="244" t="s">
        <v>142</v>
      </c>
      <c r="AV1174" s="13" t="s">
        <v>94</v>
      </c>
      <c r="AW1174" s="13" t="s">
        <v>35</v>
      </c>
      <c r="AX1174" s="13" t="s">
        <v>75</v>
      </c>
      <c r="AY1174" s="244" t="s">
        <v>141</v>
      </c>
    </row>
    <row r="1175" s="15" customFormat="1">
      <c r="A1175" s="15"/>
      <c r="B1175" s="256"/>
      <c r="C1175" s="257"/>
      <c r="D1175" s="235" t="s">
        <v>155</v>
      </c>
      <c r="E1175" s="258" t="s">
        <v>19</v>
      </c>
      <c r="F1175" s="259" t="s">
        <v>873</v>
      </c>
      <c r="G1175" s="257"/>
      <c r="H1175" s="258" t="s">
        <v>19</v>
      </c>
      <c r="I1175" s="260"/>
      <c r="J1175" s="257"/>
      <c r="K1175" s="257"/>
      <c r="L1175" s="261"/>
      <c r="M1175" s="262"/>
      <c r="N1175" s="263"/>
      <c r="O1175" s="263"/>
      <c r="P1175" s="263"/>
      <c r="Q1175" s="263"/>
      <c r="R1175" s="263"/>
      <c r="S1175" s="263"/>
      <c r="T1175" s="264"/>
      <c r="U1175" s="15"/>
      <c r="V1175" s="15"/>
      <c r="W1175" s="15"/>
      <c r="X1175" s="15"/>
      <c r="Y1175" s="15"/>
      <c r="Z1175" s="15"/>
      <c r="AA1175" s="15"/>
      <c r="AB1175" s="15"/>
      <c r="AC1175" s="15"/>
      <c r="AD1175" s="15"/>
      <c r="AE1175" s="15"/>
      <c r="AT1175" s="265" t="s">
        <v>155</v>
      </c>
      <c r="AU1175" s="265" t="s">
        <v>142</v>
      </c>
      <c r="AV1175" s="15" t="s">
        <v>83</v>
      </c>
      <c r="AW1175" s="15" t="s">
        <v>35</v>
      </c>
      <c r="AX1175" s="15" t="s">
        <v>75</v>
      </c>
      <c r="AY1175" s="265" t="s">
        <v>141</v>
      </c>
    </row>
    <row r="1176" s="13" customFormat="1">
      <c r="A1176" s="13"/>
      <c r="B1176" s="233"/>
      <c r="C1176" s="234"/>
      <c r="D1176" s="235" t="s">
        <v>155</v>
      </c>
      <c r="E1176" s="236" t="s">
        <v>19</v>
      </c>
      <c r="F1176" s="237" t="s">
        <v>1472</v>
      </c>
      <c r="G1176" s="234"/>
      <c r="H1176" s="238">
        <v>2.1800000000000002</v>
      </c>
      <c r="I1176" s="239"/>
      <c r="J1176" s="234"/>
      <c r="K1176" s="234"/>
      <c r="L1176" s="240"/>
      <c r="M1176" s="241"/>
      <c r="N1176" s="242"/>
      <c r="O1176" s="242"/>
      <c r="P1176" s="242"/>
      <c r="Q1176" s="242"/>
      <c r="R1176" s="242"/>
      <c r="S1176" s="242"/>
      <c r="T1176" s="24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44" t="s">
        <v>155</v>
      </c>
      <c r="AU1176" s="244" t="s">
        <v>142</v>
      </c>
      <c r="AV1176" s="13" t="s">
        <v>94</v>
      </c>
      <c r="AW1176" s="13" t="s">
        <v>35</v>
      </c>
      <c r="AX1176" s="13" t="s">
        <v>75</v>
      </c>
      <c r="AY1176" s="244" t="s">
        <v>141</v>
      </c>
    </row>
    <row r="1177" s="15" customFormat="1">
      <c r="A1177" s="15"/>
      <c r="B1177" s="256"/>
      <c r="C1177" s="257"/>
      <c r="D1177" s="235" t="s">
        <v>155</v>
      </c>
      <c r="E1177" s="258" t="s">
        <v>19</v>
      </c>
      <c r="F1177" s="259" t="s">
        <v>876</v>
      </c>
      <c r="G1177" s="257"/>
      <c r="H1177" s="258" t="s">
        <v>19</v>
      </c>
      <c r="I1177" s="260"/>
      <c r="J1177" s="257"/>
      <c r="K1177" s="257"/>
      <c r="L1177" s="261"/>
      <c r="M1177" s="262"/>
      <c r="N1177" s="263"/>
      <c r="O1177" s="263"/>
      <c r="P1177" s="263"/>
      <c r="Q1177" s="263"/>
      <c r="R1177" s="263"/>
      <c r="S1177" s="263"/>
      <c r="T1177" s="264"/>
      <c r="U1177" s="15"/>
      <c r="V1177" s="15"/>
      <c r="W1177" s="15"/>
      <c r="X1177" s="15"/>
      <c r="Y1177" s="15"/>
      <c r="Z1177" s="15"/>
      <c r="AA1177" s="15"/>
      <c r="AB1177" s="15"/>
      <c r="AC1177" s="15"/>
      <c r="AD1177" s="15"/>
      <c r="AE1177" s="15"/>
      <c r="AT1177" s="265" t="s">
        <v>155</v>
      </c>
      <c r="AU1177" s="265" t="s">
        <v>142</v>
      </c>
      <c r="AV1177" s="15" t="s">
        <v>83</v>
      </c>
      <c r="AW1177" s="15" t="s">
        <v>35</v>
      </c>
      <c r="AX1177" s="15" t="s">
        <v>75</v>
      </c>
      <c r="AY1177" s="265" t="s">
        <v>141</v>
      </c>
    </row>
    <row r="1178" s="13" customFormat="1">
      <c r="A1178" s="13"/>
      <c r="B1178" s="233"/>
      <c r="C1178" s="234"/>
      <c r="D1178" s="235" t="s">
        <v>155</v>
      </c>
      <c r="E1178" s="236" t="s">
        <v>19</v>
      </c>
      <c r="F1178" s="237" t="s">
        <v>1311</v>
      </c>
      <c r="G1178" s="234"/>
      <c r="H1178" s="238">
        <v>1.71</v>
      </c>
      <c r="I1178" s="239"/>
      <c r="J1178" s="234"/>
      <c r="K1178" s="234"/>
      <c r="L1178" s="240"/>
      <c r="M1178" s="241"/>
      <c r="N1178" s="242"/>
      <c r="O1178" s="242"/>
      <c r="P1178" s="242"/>
      <c r="Q1178" s="242"/>
      <c r="R1178" s="242"/>
      <c r="S1178" s="242"/>
      <c r="T1178" s="24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44" t="s">
        <v>155</v>
      </c>
      <c r="AU1178" s="244" t="s">
        <v>142</v>
      </c>
      <c r="AV1178" s="13" t="s">
        <v>94</v>
      </c>
      <c r="AW1178" s="13" t="s">
        <v>35</v>
      </c>
      <c r="AX1178" s="13" t="s">
        <v>75</v>
      </c>
      <c r="AY1178" s="244" t="s">
        <v>141</v>
      </c>
    </row>
    <row r="1179" s="16" customFormat="1">
      <c r="A1179" s="16"/>
      <c r="B1179" s="266"/>
      <c r="C1179" s="267"/>
      <c r="D1179" s="235" t="s">
        <v>155</v>
      </c>
      <c r="E1179" s="268" t="s">
        <v>19</v>
      </c>
      <c r="F1179" s="269" t="s">
        <v>190</v>
      </c>
      <c r="G1179" s="267"/>
      <c r="H1179" s="270">
        <v>6.6699999999999999</v>
      </c>
      <c r="I1179" s="271"/>
      <c r="J1179" s="267"/>
      <c r="K1179" s="267"/>
      <c r="L1179" s="272"/>
      <c r="M1179" s="273"/>
      <c r="N1179" s="274"/>
      <c r="O1179" s="274"/>
      <c r="P1179" s="274"/>
      <c r="Q1179" s="274"/>
      <c r="R1179" s="274"/>
      <c r="S1179" s="274"/>
      <c r="T1179" s="275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T1179" s="276" t="s">
        <v>155</v>
      </c>
      <c r="AU1179" s="276" t="s">
        <v>142</v>
      </c>
      <c r="AV1179" s="16" t="s">
        <v>142</v>
      </c>
      <c r="AW1179" s="16" t="s">
        <v>35</v>
      </c>
      <c r="AX1179" s="16" t="s">
        <v>75</v>
      </c>
      <c r="AY1179" s="276" t="s">
        <v>141</v>
      </c>
    </row>
    <row r="1180" s="15" customFormat="1">
      <c r="A1180" s="15"/>
      <c r="B1180" s="256"/>
      <c r="C1180" s="257"/>
      <c r="D1180" s="235" t="s">
        <v>155</v>
      </c>
      <c r="E1180" s="258" t="s">
        <v>19</v>
      </c>
      <c r="F1180" s="259" t="s">
        <v>201</v>
      </c>
      <c r="G1180" s="257"/>
      <c r="H1180" s="258" t="s">
        <v>19</v>
      </c>
      <c r="I1180" s="260"/>
      <c r="J1180" s="257"/>
      <c r="K1180" s="257"/>
      <c r="L1180" s="261"/>
      <c r="M1180" s="262"/>
      <c r="N1180" s="263"/>
      <c r="O1180" s="263"/>
      <c r="P1180" s="263"/>
      <c r="Q1180" s="263"/>
      <c r="R1180" s="263"/>
      <c r="S1180" s="263"/>
      <c r="T1180" s="264"/>
      <c r="U1180" s="15"/>
      <c r="V1180" s="15"/>
      <c r="W1180" s="15"/>
      <c r="X1180" s="15"/>
      <c r="Y1180" s="15"/>
      <c r="Z1180" s="15"/>
      <c r="AA1180" s="15"/>
      <c r="AB1180" s="15"/>
      <c r="AC1180" s="15"/>
      <c r="AD1180" s="15"/>
      <c r="AE1180" s="15"/>
      <c r="AT1180" s="265" t="s">
        <v>155</v>
      </c>
      <c r="AU1180" s="265" t="s">
        <v>142</v>
      </c>
      <c r="AV1180" s="15" t="s">
        <v>83</v>
      </c>
      <c r="AW1180" s="15" t="s">
        <v>35</v>
      </c>
      <c r="AX1180" s="15" t="s">
        <v>75</v>
      </c>
      <c r="AY1180" s="265" t="s">
        <v>141</v>
      </c>
    </row>
    <row r="1181" s="15" customFormat="1">
      <c r="A1181" s="15"/>
      <c r="B1181" s="256"/>
      <c r="C1181" s="257"/>
      <c r="D1181" s="235" t="s">
        <v>155</v>
      </c>
      <c r="E1181" s="258" t="s">
        <v>19</v>
      </c>
      <c r="F1181" s="259" t="s">
        <v>951</v>
      </c>
      <c r="G1181" s="257"/>
      <c r="H1181" s="258" t="s">
        <v>19</v>
      </c>
      <c r="I1181" s="260"/>
      <c r="J1181" s="257"/>
      <c r="K1181" s="257"/>
      <c r="L1181" s="261"/>
      <c r="M1181" s="262"/>
      <c r="N1181" s="263"/>
      <c r="O1181" s="263"/>
      <c r="P1181" s="263"/>
      <c r="Q1181" s="263"/>
      <c r="R1181" s="263"/>
      <c r="S1181" s="263"/>
      <c r="T1181" s="264"/>
      <c r="U1181" s="15"/>
      <c r="V1181" s="15"/>
      <c r="W1181" s="15"/>
      <c r="X1181" s="15"/>
      <c r="Y1181" s="15"/>
      <c r="Z1181" s="15"/>
      <c r="AA1181" s="15"/>
      <c r="AB1181" s="15"/>
      <c r="AC1181" s="15"/>
      <c r="AD1181" s="15"/>
      <c r="AE1181" s="15"/>
      <c r="AT1181" s="265" t="s">
        <v>155</v>
      </c>
      <c r="AU1181" s="265" t="s">
        <v>142</v>
      </c>
      <c r="AV1181" s="15" t="s">
        <v>83</v>
      </c>
      <c r="AW1181" s="15" t="s">
        <v>35</v>
      </c>
      <c r="AX1181" s="15" t="s">
        <v>75</v>
      </c>
      <c r="AY1181" s="265" t="s">
        <v>141</v>
      </c>
    </row>
    <row r="1182" s="13" customFormat="1">
      <c r="A1182" s="13"/>
      <c r="B1182" s="233"/>
      <c r="C1182" s="234"/>
      <c r="D1182" s="235" t="s">
        <v>155</v>
      </c>
      <c r="E1182" s="236" t="s">
        <v>19</v>
      </c>
      <c r="F1182" s="237" t="s">
        <v>273</v>
      </c>
      <c r="G1182" s="234"/>
      <c r="H1182" s="238">
        <v>3.9500000000000002</v>
      </c>
      <c r="I1182" s="239"/>
      <c r="J1182" s="234"/>
      <c r="K1182" s="234"/>
      <c r="L1182" s="240"/>
      <c r="M1182" s="241"/>
      <c r="N1182" s="242"/>
      <c r="O1182" s="242"/>
      <c r="P1182" s="242"/>
      <c r="Q1182" s="242"/>
      <c r="R1182" s="242"/>
      <c r="S1182" s="242"/>
      <c r="T1182" s="243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44" t="s">
        <v>155</v>
      </c>
      <c r="AU1182" s="244" t="s">
        <v>142</v>
      </c>
      <c r="AV1182" s="13" t="s">
        <v>94</v>
      </c>
      <c r="AW1182" s="13" t="s">
        <v>35</v>
      </c>
      <c r="AX1182" s="13" t="s">
        <v>75</v>
      </c>
      <c r="AY1182" s="244" t="s">
        <v>141</v>
      </c>
    </row>
    <row r="1183" s="16" customFormat="1">
      <c r="A1183" s="16"/>
      <c r="B1183" s="266"/>
      <c r="C1183" s="267"/>
      <c r="D1183" s="235" t="s">
        <v>155</v>
      </c>
      <c r="E1183" s="268" t="s">
        <v>19</v>
      </c>
      <c r="F1183" s="269" t="s">
        <v>190</v>
      </c>
      <c r="G1183" s="267"/>
      <c r="H1183" s="270">
        <v>3.9500000000000002</v>
      </c>
      <c r="I1183" s="271"/>
      <c r="J1183" s="267"/>
      <c r="K1183" s="267"/>
      <c r="L1183" s="272"/>
      <c r="M1183" s="273"/>
      <c r="N1183" s="274"/>
      <c r="O1183" s="274"/>
      <c r="P1183" s="274"/>
      <c r="Q1183" s="274"/>
      <c r="R1183" s="274"/>
      <c r="S1183" s="274"/>
      <c r="T1183" s="275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T1183" s="276" t="s">
        <v>155</v>
      </c>
      <c r="AU1183" s="276" t="s">
        <v>142</v>
      </c>
      <c r="AV1183" s="16" t="s">
        <v>142</v>
      </c>
      <c r="AW1183" s="16" t="s">
        <v>35</v>
      </c>
      <c r="AX1183" s="16" t="s">
        <v>75</v>
      </c>
      <c r="AY1183" s="276" t="s">
        <v>141</v>
      </c>
    </row>
    <row r="1184" s="14" customFormat="1">
      <c r="A1184" s="14"/>
      <c r="B1184" s="245"/>
      <c r="C1184" s="246"/>
      <c r="D1184" s="235" t="s">
        <v>155</v>
      </c>
      <c r="E1184" s="247" t="s">
        <v>19</v>
      </c>
      <c r="F1184" s="248" t="s">
        <v>157</v>
      </c>
      <c r="G1184" s="246"/>
      <c r="H1184" s="249">
        <v>10.619999999999999</v>
      </c>
      <c r="I1184" s="250"/>
      <c r="J1184" s="246"/>
      <c r="K1184" s="246"/>
      <c r="L1184" s="251"/>
      <c r="M1184" s="252"/>
      <c r="N1184" s="253"/>
      <c r="O1184" s="253"/>
      <c r="P1184" s="253"/>
      <c r="Q1184" s="253"/>
      <c r="R1184" s="253"/>
      <c r="S1184" s="253"/>
      <c r="T1184" s="254"/>
      <c r="U1184" s="14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5" t="s">
        <v>155</v>
      </c>
      <c r="AU1184" s="255" t="s">
        <v>142</v>
      </c>
      <c r="AV1184" s="14" t="s">
        <v>151</v>
      </c>
      <c r="AW1184" s="14" t="s">
        <v>35</v>
      </c>
      <c r="AX1184" s="14" t="s">
        <v>83</v>
      </c>
      <c r="AY1184" s="255" t="s">
        <v>141</v>
      </c>
    </row>
    <row r="1185" s="2" customFormat="1" ht="24.15" customHeight="1">
      <c r="A1185" s="41"/>
      <c r="B1185" s="42"/>
      <c r="C1185" s="215" t="s">
        <v>1473</v>
      </c>
      <c r="D1185" s="215" t="s">
        <v>146</v>
      </c>
      <c r="E1185" s="216" t="s">
        <v>1474</v>
      </c>
      <c r="F1185" s="217" t="s">
        <v>1475</v>
      </c>
      <c r="G1185" s="218" t="s">
        <v>259</v>
      </c>
      <c r="H1185" s="219">
        <v>168.63999999999999</v>
      </c>
      <c r="I1185" s="220"/>
      <c r="J1185" s="221">
        <f>ROUND(I1185*H1185,2)</f>
        <v>0</v>
      </c>
      <c r="K1185" s="217" t="s">
        <v>150</v>
      </c>
      <c r="L1185" s="47"/>
      <c r="M1185" s="222" t="s">
        <v>19</v>
      </c>
      <c r="N1185" s="223" t="s">
        <v>47</v>
      </c>
      <c r="O1185" s="87"/>
      <c r="P1185" s="224">
        <f>O1185*H1185</f>
        <v>0</v>
      </c>
      <c r="Q1185" s="224">
        <v>0.00010000000000000001</v>
      </c>
      <c r="R1185" s="224">
        <f>Q1185*H1185</f>
        <v>0.016864000000000001</v>
      </c>
      <c r="S1185" s="224">
        <v>0</v>
      </c>
      <c r="T1185" s="225">
        <f>S1185*H1185</f>
        <v>0</v>
      </c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R1185" s="226" t="s">
        <v>260</v>
      </c>
      <c r="AT1185" s="226" t="s">
        <v>146</v>
      </c>
      <c r="AU1185" s="226" t="s">
        <v>142</v>
      </c>
      <c r="AY1185" s="20" t="s">
        <v>141</v>
      </c>
      <c r="BE1185" s="227">
        <f>IF(N1185="základní",J1185,0)</f>
        <v>0</v>
      </c>
      <c r="BF1185" s="227">
        <f>IF(N1185="snížená",J1185,0)</f>
        <v>0</v>
      </c>
      <c r="BG1185" s="227">
        <f>IF(N1185="zákl. přenesená",J1185,0)</f>
        <v>0</v>
      </c>
      <c r="BH1185" s="227">
        <f>IF(N1185="sníž. přenesená",J1185,0)</f>
        <v>0</v>
      </c>
      <c r="BI1185" s="227">
        <f>IF(N1185="nulová",J1185,0)</f>
        <v>0</v>
      </c>
      <c r="BJ1185" s="20" t="s">
        <v>94</v>
      </c>
      <c r="BK1185" s="227">
        <f>ROUND(I1185*H1185,2)</f>
        <v>0</v>
      </c>
      <c r="BL1185" s="20" t="s">
        <v>260</v>
      </c>
      <c r="BM1185" s="226" t="s">
        <v>1476</v>
      </c>
    </row>
    <row r="1186" s="2" customFormat="1">
      <c r="A1186" s="41"/>
      <c r="B1186" s="42"/>
      <c r="C1186" s="43"/>
      <c r="D1186" s="228" t="s">
        <v>153</v>
      </c>
      <c r="E1186" s="43"/>
      <c r="F1186" s="229" t="s">
        <v>1477</v>
      </c>
      <c r="G1186" s="43"/>
      <c r="H1186" s="43"/>
      <c r="I1186" s="230"/>
      <c r="J1186" s="43"/>
      <c r="K1186" s="43"/>
      <c r="L1186" s="47"/>
      <c r="M1186" s="231"/>
      <c r="N1186" s="232"/>
      <c r="O1186" s="87"/>
      <c r="P1186" s="87"/>
      <c r="Q1186" s="87"/>
      <c r="R1186" s="87"/>
      <c r="S1186" s="87"/>
      <c r="T1186" s="88"/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T1186" s="20" t="s">
        <v>153</v>
      </c>
      <c r="AU1186" s="20" t="s">
        <v>142</v>
      </c>
    </row>
    <row r="1187" s="13" customFormat="1">
      <c r="A1187" s="13"/>
      <c r="B1187" s="233"/>
      <c r="C1187" s="234"/>
      <c r="D1187" s="235" t="s">
        <v>155</v>
      </c>
      <c r="E1187" s="236" t="s">
        <v>19</v>
      </c>
      <c r="F1187" s="237" t="s">
        <v>1478</v>
      </c>
      <c r="G1187" s="234"/>
      <c r="H1187" s="238">
        <v>168.63999999999999</v>
      </c>
      <c r="I1187" s="239"/>
      <c r="J1187" s="234"/>
      <c r="K1187" s="234"/>
      <c r="L1187" s="240"/>
      <c r="M1187" s="241"/>
      <c r="N1187" s="242"/>
      <c r="O1187" s="242"/>
      <c r="P1187" s="242"/>
      <c r="Q1187" s="242"/>
      <c r="R1187" s="242"/>
      <c r="S1187" s="242"/>
      <c r="T1187" s="243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44" t="s">
        <v>155</v>
      </c>
      <c r="AU1187" s="244" t="s">
        <v>142</v>
      </c>
      <c r="AV1187" s="13" t="s">
        <v>94</v>
      </c>
      <c r="AW1187" s="13" t="s">
        <v>35</v>
      </c>
      <c r="AX1187" s="13" t="s">
        <v>75</v>
      </c>
      <c r="AY1187" s="244" t="s">
        <v>141</v>
      </c>
    </row>
    <row r="1188" s="14" customFormat="1">
      <c r="A1188" s="14"/>
      <c r="B1188" s="245"/>
      <c r="C1188" s="246"/>
      <c r="D1188" s="235" t="s">
        <v>155</v>
      </c>
      <c r="E1188" s="247" t="s">
        <v>19</v>
      </c>
      <c r="F1188" s="248" t="s">
        <v>157</v>
      </c>
      <c r="G1188" s="246"/>
      <c r="H1188" s="249">
        <v>168.63999999999999</v>
      </c>
      <c r="I1188" s="250"/>
      <c r="J1188" s="246"/>
      <c r="K1188" s="246"/>
      <c r="L1188" s="251"/>
      <c r="M1188" s="252"/>
      <c r="N1188" s="253"/>
      <c r="O1188" s="253"/>
      <c r="P1188" s="253"/>
      <c r="Q1188" s="253"/>
      <c r="R1188" s="253"/>
      <c r="S1188" s="253"/>
      <c r="T1188" s="254"/>
      <c r="U1188" s="14"/>
      <c r="V1188" s="14"/>
      <c r="W1188" s="14"/>
      <c r="X1188" s="14"/>
      <c r="Y1188" s="14"/>
      <c r="Z1188" s="14"/>
      <c r="AA1188" s="14"/>
      <c r="AB1188" s="14"/>
      <c r="AC1188" s="14"/>
      <c r="AD1188" s="14"/>
      <c r="AE1188" s="14"/>
      <c r="AT1188" s="255" t="s">
        <v>155</v>
      </c>
      <c r="AU1188" s="255" t="s">
        <v>142</v>
      </c>
      <c r="AV1188" s="14" t="s">
        <v>151</v>
      </c>
      <c r="AW1188" s="14" t="s">
        <v>35</v>
      </c>
      <c r="AX1188" s="14" t="s">
        <v>83</v>
      </c>
      <c r="AY1188" s="255" t="s">
        <v>141</v>
      </c>
    </row>
    <row r="1189" s="2" customFormat="1" ht="24.15" customHeight="1">
      <c r="A1189" s="41"/>
      <c r="B1189" s="42"/>
      <c r="C1189" s="215" t="s">
        <v>1479</v>
      </c>
      <c r="D1189" s="215" t="s">
        <v>146</v>
      </c>
      <c r="E1189" s="216" t="s">
        <v>1480</v>
      </c>
      <c r="F1189" s="217" t="s">
        <v>1481</v>
      </c>
      <c r="G1189" s="218" t="s">
        <v>259</v>
      </c>
      <c r="H1189" s="219">
        <v>168.63999999999999</v>
      </c>
      <c r="I1189" s="220"/>
      <c r="J1189" s="221">
        <f>ROUND(I1189*H1189,2)</f>
        <v>0</v>
      </c>
      <c r="K1189" s="217" t="s">
        <v>150</v>
      </c>
      <c r="L1189" s="47"/>
      <c r="M1189" s="222" t="s">
        <v>19</v>
      </c>
      <c r="N1189" s="223" t="s">
        <v>47</v>
      </c>
      <c r="O1189" s="87"/>
      <c r="P1189" s="224">
        <f>O1189*H1189</f>
        <v>0</v>
      </c>
      <c r="Q1189" s="224">
        <v>0</v>
      </c>
      <c r="R1189" s="224">
        <f>Q1189*H1189</f>
        <v>0</v>
      </c>
      <c r="S1189" s="224">
        <v>0</v>
      </c>
      <c r="T1189" s="225">
        <f>S1189*H1189</f>
        <v>0</v>
      </c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R1189" s="226" t="s">
        <v>260</v>
      </c>
      <c r="AT1189" s="226" t="s">
        <v>146</v>
      </c>
      <c r="AU1189" s="226" t="s">
        <v>142</v>
      </c>
      <c r="AY1189" s="20" t="s">
        <v>141</v>
      </c>
      <c r="BE1189" s="227">
        <f>IF(N1189="základní",J1189,0)</f>
        <v>0</v>
      </c>
      <c r="BF1189" s="227">
        <f>IF(N1189="snížená",J1189,0)</f>
        <v>0</v>
      </c>
      <c r="BG1189" s="227">
        <f>IF(N1189="zákl. přenesená",J1189,0)</f>
        <v>0</v>
      </c>
      <c r="BH1189" s="227">
        <f>IF(N1189="sníž. přenesená",J1189,0)</f>
        <v>0</v>
      </c>
      <c r="BI1189" s="227">
        <f>IF(N1189="nulová",J1189,0)</f>
        <v>0</v>
      </c>
      <c r="BJ1189" s="20" t="s">
        <v>94</v>
      </c>
      <c r="BK1189" s="227">
        <f>ROUND(I1189*H1189,2)</f>
        <v>0</v>
      </c>
      <c r="BL1189" s="20" t="s">
        <v>260</v>
      </c>
      <c r="BM1189" s="226" t="s">
        <v>1482</v>
      </c>
    </row>
    <row r="1190" s="2" customFormat="1">
      <c r="A1190" s="41"/>
      <c r="B1190" s="42"/>
      <c r="C1190" s="43"/>
      <c r="D1190" s="228" t="s">
        <v>153</v>
      </c>
      <c r="E1190" s="43"/>
      <c r="F1190" s="229" t="s">
        <v>1483</v>
      </c>
      <c r="G1190" s="43"/>
      <c r="H1190" s="43"/>
      <c r="I1190" s="230"/>
      <c r="J1190" s="43"/>
      <c r="K1190" s="43"/>
      <c r="L1190" s="47"/>
      <c r="M1190" s="231"/>
      <c r="N1190" s="232"/>
      <c r="O1190" s="87"/>
      <c r="P1190" s="87"/>
      <c r="Q1190" s="87"/>
      <c r="R1190" s="87"/>
      <c r="S1190" s="87"/>
      <c r="T1190" s="88"/>
      <c r="U1190" s="41"/>
      <c r="V1190" s="41"/>
      <c r="W1190" s="41"/>
      <c r="X1190" s="41"/>
      <c r="Y1190" s="41"/>
      <c r="Z1190" s="41"/>
      <c r="AA1190" s="41"/>
      <c r="AB1190" s="41"/>
      <c r="AC1190" s="41"/>
      <c r="AD1190" s="41"/>
      <c r="AE1190" s="41"/>
      <c r="AT1190" s="20" t="s">
        <v>153</v>
      </c>
      <c r="AU1190" s="20" t="s">
        <v>142</v>
      </c>
    </row>
    <row r="1191" s="2" customFormat="1" ht="16.5" customHeight="1">
      <c r="A1191" s="41"/>
      <c r="B1191" s="42"/>
      <c r="C1191" s="281" t="s">
        <v>1484</v>
      </c>
      <c r="D1191" s="281" t="s">
        <v>775</v>
      </c>
      <c r="E1191" s="282" t="s">
        <v>1485</v>
      </c>
      <c r="F1191" s="283" t="s">
        <v>1486</v>
      </c>
      <c r="G1191" s="284" t="s">
        <v>259</v>
      </c>
      <c r="H1191" s="285">
        <v>189.46700000000001</v>
      </c>
      <c r="I1191" s="286"/>
      <c r="J1191" s="287">
        <f>ROUND(I1191*H1191,2)</f>
        <v>0</v>
      </c>
      <c r="K1191" s="283" t="s">
        <v>150</v>
      </c>
      <c r="L1191" s="288"/>
      <c r="M1191" s="289" t="s">
        <v>19</v>
      </c>
      <c r="N1191" s="290" t="s">
        <v>47</v>
      </c>
      <c r="O1191" s="87"/>
      <c r="P1191" s="224">
        <f>O1191*H1191</f>
        <v>0</v>
      </c>
      <c r="Q1191" s="224">
        <v>0.00011</v>
      </c>
      <c r="R1191" s="224">
        <f>Q1191*H1191</f>
        <v>0.020841370000000001</v>
      </c>
      <c r="S1191" s="224">
        <v>0</v>
      </c>
      <c r="T1191" s="225">
        <f>S1191*H1191</f>
        <v>0</v>
      </c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R1191" s="226" t="s">
        <v>460</v>
      </c>
      <c r="AT1191" s="226" t="s">
        <v>775</v>
      </c>
      <c r="AU1191" s="226" t="s">
        <v>142</v>
      </c>
      <c r="AY1191" s="20" t="s">
        <v>141</v>
      </c>
      <c r="BE1191" s="227">
        <f>IF(N1191="základní",J1191,0)</f>
        <v>0</v>
      </c>
      <c r="BF1191" s="227">
        <f>IF(N1191="snížená",J1191,0)</f>
        <v>0</v>
      </c>
      <c r="BG1191" s="227">
        <f>IF(N1191="zákl. přenesená",J1191,0)</f>
        <v>0</v>
      </c>
      <c r="BH1191" s="227">
        <f>IF(N1191="sníž. přenesená",J1191,0)</f>
        <v>0</v>
      </c>
      <c r="BI1191" s="227">
        <f>IF(N1191="nulová",J1191,0)</f>
        <v>0</v>
      </c>
      <c r="BJ1191" s="20" t="s">
        <v>94</v>
      </c>
      <c r="BK1191" s="227">
        <f>ROUND(I1191*H1191,2)</f>
        <v>0</v>
      </c>
      <c r="BL1191" s="20" t="s">
        <v>260</v>
      </c>
      <c r="BM1191" s="226" t="s">
        <v>1487</v>
      </c>
    </row>
    <row r="1192" s="13" customFormat="1">
      <c r="A1192" s="13"/>
      <c r="B1192" s="233"/>
      <c r="C1192" s="234"/>
      <c r="D1192" s="235" t="s">
        <v>155</v>
      </c>
      <c r="E1192" s="234"/>
      <c r="F1192" s="237" t="s">
        <v>1488</v>
      </c>
      <c r="G1192" s="234"/>
      <c r="H1192" s="238">
        <v>189.46700000000001</v>
      </c>
      <c r="I1192" s="239"/>
      <c r="J1192" s="234"/>
      <c r="K1192" s="234"/>
      <c r="L1192" s="240"/>
      <c r="M1192" s="241"/>
      <c r="N1192" s="242"/>
      <c r="O1192" s="242"/>
      <c r="P1192" s="242"/>
      <c r="Q1192" s="242"/>
      <c r="R1192" s="242"/>
      <c r="S1192" s="242"/>
      <c r="T1192" s="243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44" t="s">
        <v>155</v>
      </c>
      <c r="AU1192" s="244" t="s">
        <v>142</v>
      </c>
      <c r="AV1192" s="13" t="s">
        <v>94</v>
      </c>
      <c r="AW1192" s="13" t="s">
        <v>4</v>
      </c>
      <c r="AX1192" s="13" t="s">
        <v>83</v>
      </c>
      <c r="AY1192" s="244" t="s">
        <v>141</v>
      </c>
    </row>
    <row r="1193" s="2" customFormat="1" ht="24.15" customHeight="1">
      <c r="A1193" s="41"/>
      <c r="B1193" s="42"/>
      <c r="C1193" s="215" t="s">
        <v>1489</v>
      </c>
      <c r="D1193" s="215" t="s">
        <v>146</v>
      </c>
      <c r="E1193" s="216" t="s">
        <v>1490</v>
      </c>
      <c r="F1193" s="217" t="s">
        <v>1491</v>
      </c>
      <c r="G1193" s="218" t="s">
        <v>259</v>
      </c>
      <c r="H1193" s="219">
        <v>168.63999999999999</v>
      </c>
      <c r="I1193" s="220"/>
      <c r="J1193" s="221">
        <f>ROUND(I1193*H1193,2)</f>
        <v>0</v>
      </c>
      <c r="K1193" s="217" t="s">
        <v>150</v>
      </c>
      <c r="L1193" s="47"/>
      <c r="M1193" s="222" t="s">
        <v>19</v>
      </c>
      <c r="N1193" s="223" t="s">
        <v>47</v>
      </c>
      <c r="O1193" s="87"/>
      <c r="P1193" s="224">
        <f>O1193*H1193</f>
        <v>0</v>
      </c>
      <c r="Q1193" s="224">
        <v>0</v>
      </c>
      <c r="R1193" s="224">
        <f>Q1193*H1193</f>
        <v>0</v>
      </c>
      <c r="S1193" s="224">
        <v>0</v>
      </c>
      <c r="T1193" s="225">
        <f>S1193*H1193</f>
        <v>0</v>
      </c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R1193" s="226" t="s">
        <v>260</v>
      </c>
      <c r="AT1193" s="226" t="s">
        <v>146</v>
      </c>
      <c r="AU1193" s="226" t="s">
        <v>142</v>
      </c>
      <c r="AY1193" s="20" t="s">
        <v>141</v>
      </c>
      <c r="BE1193" s="227">
        <f>IF(N1193="základní",J1193,0)</f>
        <v>0</v>
      </c>
      <c r="BF1193" s="227">
        <f>IF(N1193="snížená",J1193,0)</f>
        <v>0</v>
      </c>
      <c r="BG1193" s="227">
        <f>IF(N1193="zákl. přenesená",J1193,0)</f>
        <v>0</v>
      </c>
      <c r="BH1193" s="227">
        <f>IF(N1193="sníž. přenesená",J1193,0)</f>
        <v>0</v>
      </c>
      <c r="BI1193" s="227">
        <f>IF(N1193="nulová",J1193,0)</f>
        <v>0</v>
      </c>
      <c r="BJ1193" s="20" t="s">
        <v>94</v>
      </c>
      <c r="BK1193" s="227">
        <f>ROUND(I1193*H1193,2)</f>
        <v>0</v>
      </c>
      <c r="BL1193" s="20" t="s">
        <v>260</v>
      </c>
      <c r="BM1193" s="226" t="s">
        <v>1492</v>
      </c>
    </row>
    <row r="1194" s="2" customFormat="1">
      <c r="A1194" s="41"/>
      <c r="B1194" s="42"/>
      <c r="C1194" s="43"/>
      <c r="D1194" s="228" t="s">
        <v>153</v>
      </c>
      <c r="E1194" s="43"/>
      <c r="F1194" s="229" t="s">
        <v>1493</v>
      </c>
      <c r="G1194" s="43"/>
      <c r="H1194" s="43"/>
      <c r="I1194" s="230"/>
      <c r="J1194" s="43"/>
      <c r="K1194" s="43"/>
      <c r="L1194" s="47"/>
      <c r="M1194" s="231"/>
      <c r="N1194" s="232"/>
      <c r="O1194" s="87"/>
      <c r="P1194" s="87"/>
      <c r="Q1194" s="87"/>
      <c r="R1194" s="87"/>
      <c r="S1194" s="87"/>
      <c r="T1194" s="88"/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T1194" s="20" t="s">
        <v>153</v>
      </c>
      <c r="AU1194" s="20" t="s">
        <v>142</v>
      </c>
    </row>
    <row r="1195" s="2" customFormat="1" ht="16.5" customHeight="1">
      <c r="A1195" s="41"/>
      <c r="B1195" s="42"/>
      <c r="C1195" s="281" t="s">
        <v>1494</v>
      </c>
      <c r="D1195" s="281" t="s">
        <v>775</v>
      </c>
      <c r="E1195" s="282" t="s">
        <v>1495</v>
      </c>
      <c r="F1195" s="283" t="s">
        <v>1496</v>
      </c>
      <c r="G1195" s="284" t="s">
        <v>259</v>
      </c>
      <c r="H1195" s="285">
        <v>172.01300000000001</v>
      </c>
      <c r="I1195" s="286"/>
      <c r="J1195" s="287">
        <f>ROUND(I1195*H1195,2)</f>
        <v>0</v>
      </c>
      <c r="K1195" s="283" t="s">
        <v>19</v>
      </c>
      <c r="L1195" s="288"/>
      <c r="M1195" s="289" t="s">
        <v>19</v>
      </c>
      <c r="N1195" s="290" t="s">
        <v>47</v>
      </c>
      <c r="O1195" s="87"/>
      <c r="P1195" s="224">
        <f>O1195*H1195</f>
        <v>0</v>
      </c>
      <c r="Q1195" s="224">
        <v>0.0047999999999999996</v>
      </c>
      <c r="R1195" s="224">
        <f>Q1195*H1195</f>
        <v>0.82566239999999991</v>
      </c>
      <c r="S1195" s="224">
        <v>0</v>
      </c>
      <c r="T1195" s="225">
        <f>S1195*H1195</f>
        <v>0</v>
      </c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R1195" s="226" t="s">
        <v>460</v>
      </c>
      <c r="AT1195" s="226" t="s">
        <v>775</v>
      </c>
      <c r="AU1195" s="226" t="s">
        <v>142</v>
      </c>
      <c r="AY1195" s="20" t="s">
        <v>141</v>
      </c>
      <c r="BE1195" s="227">
        <f>IF(N1195="základní",J1195,0)</f>
        <v>0</v>
      </c>
      <c r="BF1195" s="227">
        <f>IF(N1195="snížená",J1195,0)</f>
        <v>0</v>
      </c>
      <c r="BG1195" s="227">
        <f>IF(N1195="zákl. přenesená",J1195,0)</f>
        <v>0</v>
      </c>
      <c r="BH1195" s="227">
        <f>IF(N1195="sníž. přenesená",J1195,0)</f>
        <v>0</v>
      </c>
      <c r="BI1195" s="227">
        <f>IF(N1195="nulová",J1195,0)</f>
        <v>0</v>
      </c>
      <c r="BJ1195" s="20" t="s">
        <v>94</v>
      </c>
      <c r="BK1195" s="227">
        <f>ROUND(I1195*H1195,2)</f>
        <v>0</v>
      </c>
      <c r="BL1195" s="20" t="s">
        <v>260</v>
      </c>
      <c r="BM1195" s="226" t="s">
        <v>1497</v>
      </c>
    </row>
    <row r="1196" s="13" customFormat="1">
      <c r="A1196" s="13"/>
      <c r="B1196" s="233"/>
      <c r="C1196" s="234"/>
      <c r="D1196" s="235" t="s">
        <v>155</v>
      </c>
      <c r="E1196" s="234"/>
      <c r="F1196" s="237" t="s">
        <v>1498</v>
      </c>
      <c r="G1196" s="234"/>
      <c r="H1196" s="238">
        <v>172.01300000000001</v>
      </c>
      <c r="I1196" s="239"/>
      <c r="J1196" s="234"/>
      <c r="K1196" s="234"/>
      <c r="L1196" s="240"/>
      <c r="M1196" s="241"/>
      <c r="N1196" s="242"/>
      <c r="O1196" s="242"/>
      <c r="P1196" s="242"/>
      <c r="Q1196" s="242"/>
      <c r="R1196" s="242"/>
      <c r="S1196" s="242"/>
      <c r="T1196" s="24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44" t="s">
        <v>155</v>
      </c>
      <c r="AU1196" s="244" t="s">
        <v>142</v>
      </c>
      <c r="AV1196" s="13" t="s">
        <v>94</v>
      </c>
      <c r="AW1196" s="13" t="s">
        <v>4</v>
      </c>
      <c r="AX1196" s="13" t="s">
        <v>83</v>
      </c>
      <c r="AY1196" s="244" t="s">
        <v>141</v>
      </c>
    </row>
    <row r="1197" s="2" customFormat="1" ht="16.5" customHeight="1">
      <c r="A1197" s="41"/>
      <c r="B1197" s="42"/>
      <c r="C1197" s="215" t="s">
        <v>1499</v>
      </c>
      <c r="D1197" s="215" t="s">
        <v>146</v>
      </c>
      <c r="E1197" s="216" t="s">
        <v>1500</v>
      </c>
      <c r="F1197" s="217" t="s">
        <v>1501</v>
      </c>
      <c r="G1197" s="218" t="s">
        <v>259</v>
      </c>
      <c r="H1197" s="219">
        <v>8.6099999999999994</v>
      </c>
      <c r="I1197" s="220"/>
      <c r="J1197" s="221">
        <f>ROUND(I1197*H1197,2)</f>
        <v>0</v>
      </c>
      <c r="K1197" s="217" t="s">
        <v>150</v>
      </c>
      <c r="L1197" s="47"/>
      <c r="M1197" s="222" t="s">
        <v>19</v>
      </c>
      <c r="N1197" s="223" t="s">
        <v>47</v>
      </c>
      <c r="O1197" s="87"/>
      <c r="P1197" s="224">
        <f>O1197*H1197</f>
        <v>0</v>
      </c>
      <c r="Q1197" s="224">
        <v>0</v>
      </c>
      <c r="R1197" s="224">
        <f>Q1197*H1197</f>
        <v>0</v>
      </c>
      <c r="S1197" s="224">
        <v>0</v>
      </c>
      <c r="T1197" s="225">
        <f>S1197*H1197</f>
        <v>0</v>
      </c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R1197" s="226" t="s">
        <v>260</v>
      </c>
      <c r="AT1197" s="226" t="s">
        <v>146</v>
      </c>
      <c r="AU1197" s="226" t="s">
        <v>142</v>
      </c>
      <c r="AY1197" s="20" t="s">
        <v>141</v>
      </c>
      <c r="BE1197" s="227">
        <f>IF(N1197="základní",J1197,0)</f>
        <v>0</v>
      </c>
      <c r="BF1197" s="227">
        <f>IF(N1197="snížená",J1197,0)</f>
        <v>0</v>
      </c>
      <c r="BG1197" s="227">
        <f>IF(N1197="zákl. přenesená",J1197,0)</f>
        <v>0</v>
      </c>
      <c r="BH1197" s="227">
        <f>IF(N1197="sníž. přenesená",J1197,0)</f>
        <v>0</v>
      </c>
      <c r="BI1197" s="227">
        <f>IF(N1197="nulová",J1197,0)</f>
        <v>0</v>
      </c>
      <c r="BJ1197" s="20" t="s">
        <v>94</v>
      </c>
      <c r="BK1197" s="227">
        <f>ROUND(I1197*H1197,2)</f>
        <v>0</v>
      </c>
      <c r="BL1197" s="20" t="s">
        <v>260</v>
      </c>
      <c r="BM1197" s="226" t="s">
        <v>1502</v>
      </c>
    </row>
    <row r="1198" s="2" customFormat="1">
      <c r="A1198" s="41"/>
      <c r="B1198" s="42"/>
      <c r="C1198" s="43"/>
      <c r="D1198" s="228" t="s">
        <v>153</v>
      </c>
      <c r="E1198" s="43"/>
      <c r="F1198" s="229" t="s">
        <v>1503</v>
      </c>
      <c r="G1198" s="43"/>
      <c r="H1198" s="43"/>
      <c r="I1198" s="230"/>
      <c r="J1198" s="43"/>
      <c r="K1198" s="43"/>
      <c r="L1198" s="47"/>
      <c r="M1198" s="231"/>
      <c r="N1198" s="232"/>
      <c r="O1198" s="87"/>
      <c r="P1198" s="87"/>
      <c r="Q1198" s="87"/>
      <c r="R1198" s="87"/>
      <c r="S1198" s="87"/>
      <c r="T1198" s="88"/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T1198" s="20" t="s">
        <v>153</v>
      </c>
      <c r="AU1198" s="20" t="s">
        <v>142</v>
      </c>
    </row>
    <row r="1199" s="15" customFormat="1">
      <c r="A1199" s="15"/>
      <c r="B1199" s="256"/>
      <c r="C1199" s="257"/>
      <c r="D1199" s="235" t="s">
        <v>155</v>
      </c>
      <c r="E1199" s="258" t="s">
        <v>19</v>
      </c>
      <c r="F1199" s="259" t="s">
        <v>194</v>
      </c>
      <c r="G1199" s="257"/>
      <c r="H1199" s="258" t="s">
        <v>19</v>
      </c>
      <c r="I1199" s="260"/>
      <c r="J1199" s="257"/>
      <c r="K1199" s="257"/>
      <c r="L1199" s="261"/>
      <c r="M1199" s="262"/>
      <c r="N1199" s="263"/>
      <c r="O1199" s="263"/>
      <c r="P1199" s="263"/>
      <c r="Q1199" s="263"/>
      <c r="R1199" s="263"/>
      <c r="S1199" s="263"/>
      <c r="T1199" s="264"/>
      <c r="U1199" s="15"/>
      <c r="V1199" s="15"/>
      <c r="W1199" s="15"/>
      <c r="X1199" s="15"/>
      <c r="Y1199" s="15"/>
      <c r="Z1199" s="15"/>
      <c r="AA1199" s="15"/>
      <c r="AB1199" s="15"/>
      <c r="AC1199" s="15"/>
      <c r="AD1199" s="15"/>
      <c r="AE1199" s="15"/>
      <c r="AT1199" s="265" t="s">
        <v>155</v>
      </c>
      <c r="AU1199" s="265" t="s">
        <v>142</v>
      </c>
      <c r="AV1199" s="15" t="s">
        <v>83</v>
      </c>
      <c r="AW1199" s="15" t="s">
        <v>35</v>
      </c>
      <c r="AX1199" s="15" t="s">
        <v>75</v>
      </c>
      <c r="AY1199" s="265" t="s">
        <v>141</v>
      </c>
    </row>
    <row r="1200" s="15" customFormat="1">
      <c r="A1200" s="15"/>
      <c r="B1200" s="256"/>
      <c r="C1200" s="257"/>
      <c r="D1200" s="235" t="s">
        <v>155</v>
      </c>
      <c r="E1200" s="258" t="s">
        <v>19</v>
      </c>
      <c r="F1200" s="259" t="s">
        <v>869</v>
      </c>
      <c r="G1200" s="257"/>
      <c r="H1200" s="258" t="s">
        <v>19</v>
      </c>
      <c r="I1200" s="260"/>
      <c r="J1200" s="257"/>
      <c r="K1200" s="257"/>
      <c r="L1200" s="261"/>
      <c r="M1200" s="262"/>
      <c r="N1200" s="263"/>
      <c r="O1200" s="263"/>
      <c r="P1200" s="263"/>
      <c r="Q1200" s="263"/>
      <c r="R1200" s="263"/>
      <c r="S1200" s="263"/>
      <c r="T1200" s="264"/>
      <c r="U1200" s="15"/>
      <c r="V1200" s="15"/>
      <c r="W1200" s="15"/>
      <c r="X1200" s="15"/>
      <c r="Y1200" s="15"/>
      <c r="Z1200" s="15"/>
      <c r="AA1200" s="15"/>
      <c r="AB1200" s="15"/>
      <c r="AC1200" s="15"/>
      <c r="AD1200" s="15"/>
      <c r="AE1200" s="15"/>
      <c r="AT1200" s="265" t="s">
        <v>155</v>
      </c>
      <c r="AU1200" s="265" t="s">
        <v>142</v>
      </c>
      <c r="AV1200" s="15" t="s">
        <v>83</v>
      </c>
      <c r="AW1200" s="15" t="s">
        <v>35</v>
      </c>
      <c r="AX1200" s="15" t="s">
        <v>75</v>
      </c>
      <c r="AY1200" s="265" t="s">
        <v>141</v>
      </c>
    </row>
    <row r="1201" s="13" customFormat="1">
      <c r="A1201" s="13"/>
      <c r="B1201" s="233"/>
      <c r="C1201" s="234"/>
      <c r="D1201" s="235" t="s">
        <v>155</v>
      </c>
      <c r="E1201" s="236" t="s">
        <v>19</v>
      </c>
      <c r="F1201" s="237" t="s">
        <v>1471</v>
      </c>
      <c r="G1201" s="234"/>
      <c r="H1201" s="238">
        <v>1.3899999999999999</v>
      </c>
      <c r="I1201" s="239"/>
      <c r="J1201" s="234"/>
      <c r="K1201" s="234"/>
      <c r="L1201" s="240"/>
      <c r="M1201" s="241"/>
      <c r="N1201" s="242"/>
      <c r="O1201" s="242"/>
      <c r="P1201" s="242"/>
      <c r="Q1201" s="242"/>
      <c r="R1201" s="242"/>
      <c r="S1201" s="242"/>
      <c r="T1201" s="243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44" t="s">
        <v>155</v>
      </c>
      <c r="AU1201" s="244" t="s">
        <v>142</v>
      </c>
      <c r="AV1201" s="13" t="s">
        <v>94</v>
      </c>
      <c r="AW1201" s="13" t="s">
        <v>35</v>
      </c>
      <c r="AX1201" s="13" t="s">
        <v>75</v>
      </c>
      <c r="AY1201" s="244" t="s">
        <v>141</v>
      </c>
    </row>
    <row r="1202" s="15" customFormat="1">
      <c r="A1202" s="15"/>
      <c r="B1202" s="256"/>
      <c r="C1202" s="257"/>
      <c r="D1202" s="235" t="s">
        <v>155</v>
      </c>
      <c r="E1202" s="258" t="s">
        <v>19</v>
      </c>
      <c r="F1202" s="259" t="s">
        <v>872</v>
      </c>
      <c r="G1202" s="257"/>
      <c r="H1202" s="258" t="s">
        <v>19</v>
      </c>
      <c r="I1202" s="260"/>
      <c r="J1202" s="257"/>
      <c r="K1202" s="257"/>
      <c r="L1202" s="261"/>
      <c r="M1202" s="262"/>
      <c r="N1202" s="263"/>
      <c r="O1202" s="263"/>
      <c r="P1202" s="263"/>
      <c r="Q1202" s="263"/>
      <c r="R1202" s="263"/>
      <c r="S1202" s="263"/>
      <c r="T1202" s="264"/>
      <c r="U1202" s="15"/>
      <c r="V1202" s="15"/>
      <c r="W1202" s="15"/>
      <c r="X1202" s="15"/>
      <c r="Y1202" s="15"/>
      <c r="Z1202" s="15"/>
      <c r="AA1202" s="15"/>
      <c r="AB1202" s="15"/>
      <c r="AC1202" s="15"/>
      <c r="AD1202" s="15"/>
      <c r="AE1202" s="15"/>
      <c r="AT1202" s="265" t="s">
        <v>155</v>
      </c>
      <c r="AU1202" s="265" t="s">
        <v>142</v>
      </c>
      <c r="AV1202" s="15" t="s">
        <v>83</v>
      </c>
      <c r="AW1202" s="15" t="s">
        <v>35</v>
      </c>
      <c r="AX1202" s="15" t="s">
        <v>75</v>
      </c>
      <c r="AY1202" s="265" t="s">
        <v>141</v>
      </c>
    </row>
    <row r="1203" s="13" customFormat="1">
      <c r="A1203" s="13"/>
      <c r="B1203" s="233"/>
      <c r="C1203" s="234"/>
      <c r="D1203" s="235" t="s">
        <v>155</v>
      </c>
      <c r="E1203" s="236" t="s">
        <v>19</v>
      </c>
      <c r="F1203" s="237" t="s">
        <v>1471</v>
      </c>
      <c r="G1203" s="234"/>
      <c r="H1203" s="238">
        <v>1.3899999999999999</v>
      </c>
      <c r="I1203" s="239"/>
      <c r="J1203" s="234"/>
      <c r="K1203" s="234"/>
      <c r="L1203" s="240"/>
      <c r="M1203" s="241"/>
      <c r="N1203" s="242"/>
      <c r="O1203" s="242"/>
      <c r="P1203" s="242"/>
      <c r="Q1203" s="242"/>
      <c r="R1203" s="242"/>
      <c r="S1203" s="242"/>
      <c r="T1203" s="243"/>
      <c r="U1203" s="13"/>
      <c r="V1203" s="13"/>
      <c r="W1203" s="13"/>
      <c r="X1203" s="13"/>
      <c r="Y1203" s="13"/>
      <c r="Z1203" s="13"/>
      <c r="AA1203" s="13"/>
      <c r="AB1203" s="13"/>
      <c r="AC1203" s="13"/>
      <c r="AD1203" s="13"/>
      <c r="AE1203" s="13"/>
      <c r="AT1203" s="244" t="s">
        <v>155</v>
      </c>
      <c r="AU1203" s="244" t="s">
        <v>142</v>
      </c>
      <c r="AV1203" s="13" t="s">
        <v>94</v>
      </c>
      <c r="AW1203" s="13" t="s">
        <v>35</v>
      </c>
      <c r="AX1203" s="13" t="s">
        <v>75</v>
      </c>
      <c r="AY1203" s="244" t="s">
        <v>141</v>
      </c>
    </row>
    <row r="1204" s="15" customFormat="1">
      <c r="A1204" s="15"/>
      <c r="B1204" s="256"/>
      <c r="C1204" s="257"/>
      <c r="D1204" s="235" t="s">
        <v>155</v>
      </c>
      <c r="E1204" s="258" t="s">
        <v>19</v>
      </c>
      <c r="F1204" s="259" t="s">
        <v>873</v>
      </c>
      <c r="G1204" s="257"/>
      <c r="H1204" s="258" t="s">
        <v>19</v>
      </c>
      <c r="I1204" s="260"/>
      <c r="J1204" s="257"/>
      <c r="K1204" s="257"/>
      <c r="L1204" s="261"/>
      <c r="M1204" s="262"/>
      <c r="N1204" s="263"/>
      <c r="O1204" s="263"/>
      <c r="P1204" s="263"/>
      <c r="Q1204" s="263"/>
      <c r="R1204" s="263"/>
      <c r="S1204" s="263"/>
      <c r="T1204" s="264"/>
      <c r="U1204" s="15"/>
      <c r="V1204" s="15"/>
      <c r="W1204" s="15"/>
      <c r="X1204" s="15"/>
      <c r="Y1204" s="15"/>
      <c r="Z1204" s="15"/>
      <c r="AA1204" s="15"/>
      <c r="AB1204" s="15"/>
      <c r="AC1204" s="15"/>
      <c r="AD1204" s="15"/>
      <c r="AE1204" s="15"/>
      <c r="AT1204" s="265" t="s">
        <v>155</v>
      </c>
      <c r="AU1204" s="265" t="s">
        <v>142</v>
      </c>
      <c r="AV1204" s="15" t="s">
        <v>83</v>
      </c>
      <c r="AW1204" s="15" t="s">
        <v>35</v>
      </c>
      <c r="AX1204" s="15" t="s">
        <v>75</v>
      </c>
      <c r="AY1204" s="265" t="s">
        <v>141</v>
      </c>
    </row>
    <row r="1205" s="13" customFormat="1">
      <c r="A1205" s="13"/>
      <c r="B1205" s="233"/>
      <c r="C1205" s="234"/>
      <c r="D1205" s="235" t="s">
        <v>155</v>
      </c>
      <c r="E1205" s="236" t="s">
        <v>19</v>
      </c>
      <c r="F1205" s="237" t="s">
        <v>1472</v>
      </c>
      <c r="G1205" s="234"/>
      <c r="H1205" s="238">
        <v>2.1800000000000002</v>
      </c>
      <c r="I1205" s="239"/>
      <c r="J1205" s="234"/>
      <c r="K1205" s="234"/>
      <c r="L1205" s="240"/>
      <c r="M1205" s="241"/>
      <c r="N1205" s="242"/>
      <c r="O1205" s="242"/>
      <c r="P1205" s="242"/>
      <c r="Q1205" s="242"/>
      <c r="R1205" s="242"/>
      <c r="S1205" s="242"/>
      <c r="T1205" s="24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T1205" s="244" t="s">
        <v>155</v>
      </c>
      <c r="AU1205" s="244" t="s">
        <v>142</v>
      </c>
      <c r="AV1205" s="13" t="s">
        <v>94</v>
      </c>
      <c r="AW1205" s="13" t="s">
        <v>35</v>
      </c>
      <c r="AX1205" s="13" t="s">
        <v>75</v>
      </c>
      <c r="AY1205" s="244" t="s">
        <v>141</v>
      </c>
    </row>
    <row r="1206" s="15" customFormat="1">
      <c r="A1206" s="15"/>
      <c r="B1206" s="256"/>
      <c r="C1206" s="257"/>
      <c r="D1206" s="235" t="s">
        <v>155</v>
      </c>
      <c r="E1206" s="258" t="s">
        <v>19</v>
      </c>
      <c r="F1206" s="259" t="s">
        <v>876</v>
      </c>
      <c r="G1206" s="257"/>
      <c r="H1206" s="258" t="s">
        <v>19</v>
      </c>
      <c r="I1206" s="260"/>
      <c r="J1206" s="257"/>
      <c r="K1206" s="257"/>
      <c r="L1206" s="261"/>
      <c r="M1206" s="262"/>
      <c r="N1206" s="263"/>
      <c r="O1206" s="263"/>
      <c r="P1206" s="263"/>
      <c r="Q1206" s="263"/>
      <c r="R1206" s="263"/>
      <c r="S1206" s="263"/>
      <c r="T1206" s="264"/>
      <c r="U1206" s="15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T1206" s="265" t="s">
        <v>155</v>
      </c>
      <c r="AU1206" s="265" t="s">
        <v>142</v>
      </c>
      <c r="AV1206" s="15" t="s">
        <v>83</v>
      </c>
      <c r="AW1206" s="15" t="s">
        <v>35</v>
      </c>
      <c r="AX1206" s="15" t="s">
        <v>75</v>
      </c>
      <c r="AY1206" s="265" t="s">
        <v>141</v>
      </c>
    </row>
    <row r="1207" s="13" customFormat="1">
      <c r="A1207" s="13"/>
      <c r="B1207" s="233"/>
      <c r="C1207" s="234"/>
      <c r="D1207" s="235" t="s">
        <v>155</v>
      </c>
      <c r="E1207" s="236" t="s">
        <v>19</v>
      </c>
      <c r="F1207" s="237" t="s">
        <v>1311</v>
      </c>
      <c r="G1207" s="234"/>
      <c r="H1207" s="238">
        <v>1.71</v>
      </c>
      <c r="I1207" s="239"/>
      <c r="J1207" s="234"/>
      <c r="K1207" s="234"/>
      <c r="L1207" s="240"/>
      <c r="M1207" s="241"/>
      <c r="N1207" s="242"/>
      <c r="O1207" s="242"/>
      <c r="P1207" s="242"/>
      <c r="Q1207" s="242"/>
      <c r="R1207" s="242"/>
      <c r="S1207" s="242"/>
      <c r="T1207" s="24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T1207" s="244" t="s">
        <v>155</v>
      </c>
      <c r="AU1207" s="244" t="s">
        <v>142</v>
      </c>
      <c r="AV1207" s="13" t="s">
        <v>94</v>
      </c>
      <c r="AW1207" s="13" t="s">
        <v>35</v>
      </c>
      <c r="AX1207" s="13" t="s">
        <v>75</v>
      </c>
      <c r="AY1207" s="244" t="s">
        <v>141</v>
      </c>
    </row>
    <row r="1208" s="16" customFormat="1">
      <c r="A1208" s="16"/>
      <c r="B1208" s="266"/>
      <c r="C1208" s="267"/>
      <c r="D1208" s="235" t="s">
        <v>155</v>
      </c>
      <c r="E1208" s="268" t="s">
        <v>19</v>
      </c>
      <c r="F1208" s="269" t="s">
        <v>190</v>
      </c>
      <c r="G1208" s="267"/>
      <c r="H1208" s="270">
        <v>6.6699999999999999</v>
      </c>
      <c r="I1208" s="271"/>
      <c r="J1208" s="267"/>
      <c r="K1208" s="267"/>
      <c r="L1208" s="272"/>
      <c r="M1208" s="273"/>
      <c r="N1208" s="274"/>
      <c r="O1208" s="274"/>
      <c r="P1208" s="274"/>
      <c r="Q1208" s="274"/>
      <c r="R1208" s="274"/>
      <c r="S1208" s="274"/>
      <c r="T1208" s="275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T1208" s="276" t="s">
        <v>155</v>
      </c>
      <c r="AU1208" s="276" t="s">
        <v>142</v>
      </c>
      <c r="AV1208" s="16" t="s">
        <v>142</v>
      </c>
      <c r="AW1208" s="16" t="s">
        <v>35</v>
      </c>
      <c r="AX1208" s="16" t="s">
        <v>75</v>
      </c>
      <c r="AY1208" s="276" t="s">
        <v>141</v>
      </c>
    </row>
    <row r="1209" s="15" customFormat="1">
      <c r="A1209" s="15"/>
      <c r="B1209" s="256"/>
      <c r="C1209" s="257"/>
      <c r="D1209" s="235" t="s">
        <v>155</v>
      </c>
      <c r="E1209" s="258" t="s">
        <v>19</v>
      </c>
      <c r="F1209" s="259" t="s">
        <v>201</v>
      </c>
      <c r="G1209" s="257"/>
      <c r="H1209" s="258" t="s">
        <v>19</v>
      </c>
      <c r="I1209" s="260"/>
      <c r="J1209" s="257"/>
      <c r="K1209" s="257"/>
      <c r="L1209" s="261"/>
      <c r="M1209" s="262"/>
      <c r="N1209" s="263"/>
      <c r="O1209" s="263"/>
      <c r="P1209" s="263"/>
      <c r="Q1209" s="263"/>
      <c r="R1209" s="263"/>
      <c r="S1209" s="263"/>
      <c r="T1209" s="264"/>
      <c r="U1209" s="15"/>
      <c r="V1209" s="15"/>
      <c r="W1209" s="15"/>
      <c r="X1209" s="15"/>
      <c r="Y1209" s="15"/>
      <c r="Z1209" s="15"/>
      <c r="AA1209" s="15"/>
      <c r="AB1209" s="15"/>
      <c r="AC1209" s="15"/>
      <c r="AD1209" s="15"/>
      <c r="AE1209" s="15"/>
      <c r="AT1209" s="265" t="s">
        <v>155</v>
      </c>
      <c r="AU1209" s="265" t="s">
        <v>142</v>
      </c>
      <c r="AV1209" s="15" t="s">
        <v>83</v>
      </c>
      <c r="AW1209" s="15" t="s">
        <v>35</v>
      </c>
      <c r="AX1209" s="15" t="s">
        <v>75</v>
      </c>
      <c r="AY1209" s="265" t="s">
        <v>141</v>
      </c>
    </row>
    <row r="1210" s="15" customFormat="1">
      <c r="A1210" s="15"/>
      <c r="B1210" s="256"/>
      <c r="C1210" s="257"/>
      <c r="D1210" s="235" t="s">
        <v>155</v>
      </c>
      <c r="E1210" s="258" t="s">
        <v>19</v>
      </c>
      <c r="F1210" s="259" t="s">
        <v>957</v>
      </c>
      <c r="G1210" s="257"/>
      <c r="H1210" s="258" t="s">
        <v>19</v>
      </c>
      <c r="I1210" s="260"/>
      <c r="J1210" s="257"/>
      <c r="K1210" s="257"/>
      <c r="L1210" s="261"/>
      <c r="M1210" s="262"/>
      <c r="N1210" s="263"/>
      <c r="O1210" s="263"/>
      <c r="P1210" s="263"/>
      <c r="Q1210" s="263"/>
      <c r="R1210" s="263"/>
      <c r="S1210" s="263"/>
      <c r="T1210" s="264"/>
      <c r="U1210" s="15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65" t="s">
        <v>155</v>
      </c>
      <c r="AU1210" s="265" t="s">
        <v>142</v>
      </c>
      <c r="AV1210" s="15" t="s">
        <v>83</v>
      </c>
      <c r="AW1210" s="15" t="s">
        <v>35</v>
      </c>
      <c r="AX1210" s="15" t="s">
        <v>75</v>
      </c>
      <c r="AY1210" s="265" t="s">
        <v>141</v>
      </c>
    </row>
    <row r="1211" s="13" customFormat="1">
      <c r="A1211" s="13"/>
      <c r="B1211" s="233"/>
      <c r="C1211" s="234"/>
      <c r="D1211" s="235" t="s">
        <v>155</v>
      </c>
      <c r="E1211" s="236" t="s">
        <v>19</v>
      </c>
      <c r="F1211" s="237" t="s">
        <v>1464</v>
      </c>
      <c r="G1211" s="234"/>
      <c r="H1211" s="238">
        <v>0.96999999999999997</v>
      </c>
      <c r="I1211" s="239"/>
      <c r="J1211" s="234"/>
      <c r="K1211" s="234"/>
      <c r="L1211" s="240"/>
      <c r="M1211" s="241"/>
      <c r="N1211" s="242"/>
      <c r="O1211" s="242"/>
      <c r="P1211" s="242"/>
      <c r="Q1211" s="242"/>
      <c r="R1211" s="242"/>
      <c r="S1211" s="242"/>
      <c r="T1211" s="243"/>
      <c r="U1211" s="13"/>
      <c r="V1211" s="13"/>
      <c r="W1211" s="13"/>
      <c r="X1211" s="13"/>
      <c r="Y1211" s="13"/>
      <c r="Z1211" s="13"/>
      <c r="AA1211" s="13"/>
      <c r="AB1211" s="13"/>
      <c r="AC1211" s="13"/>
      <c r="AD1211" s="13"/>
      <c r="AE1211" s="13"/>
      <c r="AT1211" s="244" t="s">
        <v>155</v>
      </c>
      <c r="AU1211" s="244" t="s">
        <v>142</v>
      </c>
      <c r="AV1211" s="13" t="s">
        <v>94</v>
      </c>
      <c r="AW1211" s="13" t="s">
        <v>35</v>
      </c>
      <c r="AX1211" s="13" t="s">
        <v>75</v>
      </c>
      <c r="AY1211" s="244" t="s">
        <v>141</v>
      </c>
    </row>
    <row r="1212" s="15" customFormat="1">
      <c r="A1212" s="15"/>
      <c r="B1212" s="256"/>
      <c r="C1212" s="257"/>
      <c r="D1212" s="235" t="s">
        <v>155</v>
      </c>
      <c r="E1212" s="258" t="s">
        <v>19</v>
      </c>
      <c r="F1212" s="259" t="s">
        <v>428</v>
      </c>
      <c r="G1212" s="257"/>
      <c r="H1212" s="258" t="s">
        <v>19</v>
      </c>
      <c r="I1212" s="260"/>
      <c r="J1212" s="257"/>
      <c r="K1212" s="257"/>
      <c r="L1212" s="261"/>
      <c r="M1212" s="262"/>
      <c r="N1212" s="263"/>
      <c r="O1212" s="263"/>
      <c r="P1212" s="263"/>
      <c r="Q1212" s="263"/>
      <c r="R1212" s="263"/>
      <c r="S1212" s="263"/>
      <c r="T1212" s="264"/>
      <c r="U1212" s="15"/>
      <c r="V1212" s="15"/>
      <c r="W1212" s="15"/>
      <c r="X1212" s="15"/>
      <c r="Y1212" s="15"/>
      <c r="Z1212" s="15"/>
      <c r="AA1212" s="15"/>
      <c r="AB1212" s="15"/>
      <c r="AC1212" s="15"/>
      <c r="AD1212" s="15"/>
      <c r="AE1212" s="15"/>
      <c r="AT1212" s="265" t="s">
        <v>155</v>
      </c>
      <c r="AU1212" s="265" t="s">
        <v>142</v>
      </c>
      <c r="AV1212" s="15" t="s">
        <v>83</v>
      </c>
      <c r="AW1212" s="15" t="s">
        <v>35</v>
      </c>
      <c r="AX1212" s="15" t="s">
        <v>75</v>
      </c>
      <c r="AY1212" s="265" t="s">
        <v>141</v>
      </c>
    </row>
    <row r="1213" s="13" customFormat="1">
      <c r="A1213" s="13"/>
      <c r="B1213" s="233"/>
      <c r="C1213" s="234"/>
      <c r="D1213" s="235" t="s">
        <v>155</v>
      </c>
      <c r="E1213" s="236" t="s">
        <v>19</v>
      </c>
      <c r="F1213" s="237" t="s">
        <v>1464</v>
      </c>
      <c r="G1213" s="234"/>
      <c r="H1213" s="238">
        <v>0.96999999999999997</v>
      </c>
      <c r="I1213" s="239"/>
      <c r="J1213" s="234"/>
      <c r="K1213" s="234"/>
      <c r="L1213" s="240"/>
      <c r="M1213" s="241"/>
      <c r="N1213" s="242"/>
      <c r="O1213" s="242"/>
      <c r="P1213" s="242"/>
      <c r="Q1213" s="242"/>
      <c r="R1213" s="242"/>
      <c r="S1213" s="242"/>
      <c r="T1213" s="243"/>
      <c r="U1213" s="13"/>
      <c r="V1213" s="13"/>
      <c r="W1213" s="13"/>
      <c r="X1213" s="13"/>
      <c r="Y1213" s="13"/>
      <c r="Z1213" s="13"/>
      <c r="AA1213" s="13"/>
      <c r="AB1213" s="13"/>
      <c r="AC1213" s="13"/>
      <c r="AD1213" s="13"/>
      <c r="AE1213" s="13"/>
      <c r="AT1213" s="244" t="s">
        <v>155</v>
      </c>
      <c r="AU1213" s="244" t="s">
        <v>142</v>
      </c>
      <c r="AV1213" s="13" t="s">
        <v>94</v>
      </c>
      <c r="AW1213" s="13" t="s">
        <v>35</v>
      </c>
      <c r="AX1213" s="13" t="s">
        <v>75</v>
      </c>
      <c r="AY1213" s="244" t="s">
        <v>141</v>
      </c>
    </row>
    <row r="1214" s="16" customFormat="1">
      <c r="A1214" s="16"/>
      <c r="B1214" s="266"/>
      <c r="C1214" s="267"/>
      <c r="D1214" s="235" t="s">
        <v>155</v>
      </c>
      <c r="E1214" s="268" t="s">
        <v>19</v>
      </c>
      <c r="F1214" s="269" t="s">
        <v>190</v>
      </c>
      <c r="G1214" s="267"/>
      <c r="H1214" s="270">
        <v>1.94</v>
      </c>
      <c r="I1214" s="271"/>
      <c r="J1214" s="267"/>
      <c r="K1214" s="267"/>
      <c r="L1214" s="272"/>
      <c r="M1214" s="273"/>
      <c r="N1214" s="274"/>
      <c r="O1214" s="274"/>
      <c r="P1214" s="274"/>
      <c r="Q1214" s="274"/>
      <c r="R1214" s="274"/>
      <c r="S1214" s="274"/>
      <c r="T1214" s="275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T1214" s="276" t="s">
        <v>155</v>
      </c>
      <c r="AU1214" s="276" t="s">
        <v>142</v>
      </c>
      <c r="AV1214" s="16" t="s">
        <v>142</v>
      </c>
      <c r="AW1214" s="16" t="s">
        <v>35</v>
      </c>
      <c r="AX1214" s="16" t="s">
        <v>75</v>
      </c>
      <c r="AY1214" s="276" t="s">
        <v>141</v>
      </c>
    </row>
    <row r="1215" s="14" customFormat="1">
      <c r="A1215" s="14"/>
      <c r="B1215" s="245"/>
      <c r="C1215" s="246"/>
      <c r="D1215" s="235" t="s">
        <v>155</v>
      </c>
      <c r="E1215" s="247" t="s">
        <v>19</v>
      </c>
      <c r="F1215" s="248" t="s">
        <v>157</v>
      </c>
      <c r="G1215" s="246"/>
      <c r="H1215" s="249">
        <v>8.6099999999999994</v>
      </c>
      <c r="I1215" s="250"/>
      <c r="J1215" s="246"/>
      <c r="K1215" s="246"/>
      <c r="L1215" s="251"/>
      <c r="M1215" s="252"/>
      <c r="N1215" s="253"/>
      <c r="O1215" s="253"/>
      <c r="P1215" s="253"/>
      <c r="Q1215" s="253"/>
      <c r="R1215" s="253"/>
      <c r="S1215" s="253"/>
      <c r="T1215" s="254"/>
      <c r="U1215" s="14"/>
      <c r="V1215" s="14"/>
      <c r="W1215" s="14"/>
      <c r="X1215" s="14"/>
      <c r="Y1215" s="14"/>
      <c r="Z1215" s="14"/>
      <c r="AA1215" s="14"/>
      <c r="AB1215" s="14"/>
      <c r="AC1215" s="14"/>
      <c r="AD1215" s="14"/>
      <c r="AE1215" s="14"/>
      <c r="AT1215" s="255" t="s">
        <v>155</v>
      </c>
      <c r="AU1215" s="255" t="s">
        <v>142</v>
      </c>
      <c r="AV1215" s="14" t="s">
        <v>151</v>
      </c>
      <c r="AW1215" s="14" t="s">
        <v>35</v>
      </c>
      <c r="AX1215" s="14" t="s">
        <v>83</v>
      </c>
      <c r="AY1215" s="255" t="s">
        <v>141</v>
      </c>
    </row>
    <row r="1216" s="2" customFormat="1" ht="37.8" customHeight="1">
      <c r="A1216" s="41"/>
      <c r="B1216" s="42"/>
      <c r="C1216" s="215" t="s">
        <v>1504</v>
      </c>
      <c r="D1216" s="215" t="s">
        <v>146</v>
      </c>
      <c r="E1216" s="216" t="s">
        <v>1505</v>
      </c>
      <c r="F1216" s="217" t="s">
        <v>1506</v>
      </c>
      <c r="G1216" s="218" t="s">
        <v>160</v>
      </c>
      <c r="H1216" s="219">
        <v>2.9249999999999998</v>
      </c>
      <c r="I1216" s="220"/>
      <c r="J1216" s="221">
        <f>ROUND(I1216*H1216,2)</f>
        <v>0</v>
      </c>
      <c r="K1216" s="217" t="s">
        <v>150</v>
      </c>
      <c r="L1216" s="47"/>
      <c r="M1216" s="222" t="s">
        <v>19</v>
      </c>
      <c r="N1216" s="223" t="s">
        <v>47</v>
      </c>
      <c r="O1216" s="87"/>
      <c r="P1216" s="224">
        <f>O1216*H1216</f>
        <v>0</v>
      </c>
      <c r="Q1216" s="224">
        <v>0</v>
      </c>
      <c r="R1216" s="224">
        <f>Q1216*H1216</f>
        <v>0</v>
      </c>
      <c r="S1216" s="224">
        <v>0</v>
      </c>
      <c r="T1216" s="225">
        <f>S1216*H1216</f>
        <v>0</v>
      </c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R1216" s="226" t="s">
        <v>260</v>
      </c>
      <c r="AT1216" s="226" t="s">
        <v>146</v>
      </c>
      <c r="AU1216" s="226" t="s">
        <v>142</v>
      </c>
      <c r="AY1216" s="20" t="s">
        <v>141</v>
      </c>
      <c r="BE1216" s="227">
        <f>IF(N1216="základní",J1216,0)</f>
        <v>0</v>
      </c>
      <c r="BF1216" s="227">
        <f>IF(N1216="snížená",J1216,0)</f>
        <v>0</v>
      </c>
      <c r="BG1216" s="227">
        <f>IF(N1216="zákl. přenesená",J1216,0)</f>
        <v>0</v>
      </c>
      <c r="BH1216" s="227">
        <f>IF(N1216="sníž. přenesená",J1216,0)</f>
        <v>0</v>
      </c>
      <c r="BI1216" s="227">
        <f>IF(N1216="nulová",J1216,0)</f>
        <v>0</v>
      </c>
      <c r="BJ1216" s="20" t="s">
        <v>94</v>
      </c>
      <c r="BK1216" s="227">
        <f>ROUND(I1216*H1216,2)</f>
        <v>0</v>
      </c>
      <c r="BL1216" s="20" t="s">
        <v>260</v>
      </c>
      <c r="BM1216" s="226" t="s">
        <v>1507</v>
      </c>
    </row>
    <row r="1217" s="2" customFormat="1">
      <c r="A1217" s="41"/>
      <c r="B1217" s="42"/>
      <c r="C1217" s="43"/>
      <c r="D1217" s="228" t="s">
        <v>153</v>
      </c>
      <c r="E1217" s="43"/>
      <c r="F1217" s="229" t="s">
        <v>1508</v>
      </c>
      <c r="G1217" s="43"/>
      <c r="H1217" s="43"/>
      <c r="I1217" s="230"/>
      <c r="J1217" s="43"/>
      <c r="K1217" s="43"/>
      <c r="L1217" s="47"/>
      <c r="M1217" s="231"/>
      <c r="N1217" s="232"/>
      <c r="O1217" s="87"/>
      <c r="P1217" s="87"/>
      <c r="Q1217" s="87"/>
      <c r="R1217" s="87"/>
      <c r="S1217" s="87"/>
      <c r="T1217" s="88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T1217" s="20" t="s">
        <v>153</v>
      </c>
      <c r="AU1217" s="20" t="s">
        <v>142</v>
      </c>
    </row>
    <row r="1218" s="12" customFormat="1" ht="20.88" customHeight="1">
      <c r="A1218" s="12"/>
      <c r="B1218" s="199"/>
      <c r="C1218" s="200"/>
      <c r="D1218" s="201" t="s">
        <v>74</v>
      </c>
      <c r="E1218" s="213" t="s">
        <v>1509</v>
      </c>
      <c r="F1218" s="213" t="s">
        <v>1510</v>
      </c>
      <c r="G1218" s="200"/>
      <c r="H1218" s="200"/>
      <c r="I1218" s="203"/>
      <c r="J1218" s="214">
        <f>BK1218</f>
        <v>0</v>
      </c>
      <c r="K1218" s="200"/>
      <c r="L1218" s="205"/>
      <c r="M1218" s="206"/>
      <c r="N1218" s="207"/>
      <c r="O1218" s="207"/>
      <c r="P1218" s="208">
        <f>SUM(P1219:P1278)</f>
        <v>0</v>
      </c>
      <c r="Q1218" s="207"/>
      <c r="R1218" s="208">
        <f>SUM(R1219:R1278)</f>
        <v>4.3335434796565</v>
      </c>
      <c r="S1218" s="207"/>
      <c r="T1218" s="209">
        <f>SUM(T1219:T1278)</f>
        <v>0</v>
      </c>
      <c r="U1218" s="12"/>
      <c r="V1218" s="12"/>
      <c r="W1218" s="12"/>
      <c r="X1218" s="12"/>
      <c r="Y1218" s="12"/>
      <c r="Z1218" s="12"/>
      <c r="AA1218" s="12"/>
      <c r="AB1218" s="12"/>
      <c r="AC1218" s="12"/>
      <c r="AD1218" s="12"/>
      <c r="AE1218" s="12"/>
      <c r="AR1218" s="210" t="s">
        <v>94</v>
      </c>
      <c r="AT1218" s="211" t="s">
        <v>74</v>
      </c>
      <c r="AU1218" s="211" t="s">
        <v>94</v>
      </c>
      <c r="AY1218" s="210" t="s">
        <v>141</v>
      </c>
      <c r="BK1218" s="212">
        <f>SUM(BK1219:BK1278)</f>
        <v>0</v>
      </c>
    </row>
    <row r="1219" s="2" customFormat="1" ht="24.15" customHeight="1">
      <c r="A1219" s="41"/>
      <c r="B1219" s="42"/>
      <c r="C1219" s="215" t="s">
        <v>1511</v>
      </c>
      <c r="D1219" s="215" t="s">
        <v>146</v>
      </c>
      <c r="E1219" s="216" t="s">
        <v>1512</v>
      </c>
      <c r="F1219" s="217" t="s">
        <v>1513</v>
      </c>
      <c r="G1219" s="218" t="s">
        <v>259</v>
      </c>
      <c r="H1219" s="219">
        <v>185.79499999999999</v>
      </c>
      <c r="I1219" s="220"/>
      <c r="J1219" s="221">
        <f>ROUND(I1219*H1219,2)</f>
        <v>0</v>
      </c>
      <c r="K1219" s="217" t="s">
        <v>19</v>
      </c>
      <c r="L1219" s="47"/>
      <c r="M1219" s="222" t="s">
        <v>19</v>
      </c>
      <c r="N1219" s="223" t="s">
        <v>47</v>
      </c>
      <c r="O1219" s="87"/>
      <c r="P1219" s="224">
        <f>O1219*H1219</f>
        <v>0</v>
      </c>
      <c r="Q1219" s="224">
        <v>0.015774690899999999</v>
      </c>
      <c r="R1219" s="224">
        <f>Q1219*H1219</f>
        <v>2.9308586957654996</v>
      </c>
      <c r="S1219" s="224">
        <v>0</v>
      </c>
      <c r="T1219" s="225">
        <f>S1219*H1219</f>
        <v>0</v>
      </c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R1219" s="226" t="s">
        <v>260</v>
      </c>
      <c r="AT1219" s="226" t="s">
        <v>146</v>
      </c>
      <c r="AU1219" s="226" t="s">
        <v>142</v>
      </c>
      <c r="AY1219" s="20" t="s">
        <v>141</v>
      </c>
      <c r="BE1219" s="227">
        <f>IF(N1219="základní",J1219,0)</f>
        <v>0</v>
      </c>
      <c r="BF1219" s="227">
        <f>IF(N1219="snížená",J1219,0)</f>
        <v>0</v>
      </c>
      <c r="BG1219" s="227">
        <f>IF(N1219="zákl. přenesená",J1219,0)</f>
        <v>0</v>
      </c>
      <c r="BH1219" s="227">
        <f>IF(N1219="sníž. přenesená",J1219,0)</f>
        <v>0</v>
      </c>
      <c r="BI1219" s="227">
        <f>IF(N1219="nulová",J1219,0)</f>
        <v>0</v>
      </c>
      <c r="BJ1219" s="20" t="s">
        <v>94</v>
      </c>
      <c r="BK1219" s="227">
        <f>ROUND(I1219*H1219,2)</f>
        <v>0</v>
      </c>
      <c r="BL1219" s="20" t="s">
        <v>260</v>
      </c>
      <c r="BM1219" s="226" t="s">
        <v>1514</v>
      </c>
    </row>
    <row r="1220" s="15" customFormat="1">
      <c r="A1220" s="15"/>
      <c r="B1220" s="256"/>
      <c r="C1220" s="257"/>
      <c r="D1220" s="235" t="s">
        <v>155</v>
      </c>
      <c r="E1220" s="258" t="s">
        <v>19</v>
      </c>
      <c r="F1220" s="259" t="s">
        <v>855</v>
      </c>
      <c r="G1220" s="257"/>
      <c r="H1220" s="258" t="s">
        <v>19</v>
      </c>
      <c r="I1220" s="260"/>
      <c r="J1220" s="257"/>
      <c r="K1220" s="257"/>
      <c r="L1220" s="261"/>
      <c r="M1220" s="262"/>
      <c r="N1220" s="263"/>
      <c r="O1220" s="263"/>
      <c r="P1220" s="263"/>
      <c r="Q1220" s="263"/>
      <c r="R1220" s="263"/>
      <c r="S1220" s="263"/>
      <c r="T1220" s="264"/>
      <c r="U1220" s="15"/>
      <c r="V1220" s="15"/>
      <c r="W1220" s="15"/>
      <c r="X1220" s="15"/>
      <c r="Y1220" s="15"/>
      <c r="Z1220" s="15"/>
      <c r="AA1220" s="15"/>
      <c r="AB1220" s="15"/>
      <c r="AC1220" s="15"/>
      <c r="AD1220" s="15"/>
      <c r="AE1220" s="15"/>
      <c r="AT1220" s="265" t="s">
        <v>155</v>
      </c>
      <c r="AU1220" s="265" t="s">
        <v>142</v>
      </c>
      <c r="AV1220" s="15" t="s">
        <v>83</v>
      </c>
      <c r="AW1220" s="15" t="s">
        <v>35</v>
      </c>
      <c r="AX1220" s="15" t="s">
        <v>75</v>
      </c>
      <c r="AY1220" s="265" t="s">
        <v>141</v>
      </c>
    </row>
    <row r="1221" s="15" customFormat="1">
      <c r="A1221" s="15"/>
      <c r="B1221" s="256"/>
      <c r="C1221" s="257"/>
      <c r="D1221" s="235" t="s">
        <v>155</v>
      </c>
      <c r="E1221" s="258" t="s">
        <v>19</v>
      </c>
      <c r="F1221" s="259" t="s">
        <v>734</v>
      </c>
      <c r="G1221" s="257"/>
      <c r="H1221" s="258" t="s">
        <v>19</v>
      </c>
      <c r="I1221" s="260"/>
      <c r="J1221" s="257"/>
      <c r="K1221" s="257"/>
      <c r="L1221" s="261"/>
      <c r="M1221" s="262"/>
      <c r="N1221" s="263"/>
      <c r="O1221" s="263"/>
      <c r="P1221" s="263"/>
      <c r="Q1221" s="263"/>
      <c r="R1221" s="263"/>
      <c r="S1221" s="263"/>
      <c r="T1221" s="264"/>
      <c r="U1221" s="15"/>
      <c r="V1221" s="15"/>
      <c r="W1221" s="15"/>
      <c r="X1221" s="15"/>
      <c r="Y1221" s="15"/>
      <c r="Z1221" s="15"/>
      <c r="AA1221" s="15"/>
      <c r="AB1221" s="15"/>
      <c r="AC1221" s="15"/>
      <c r="AD1221" s="15"/>
      <c r="AE1221" s="15"/>
      <c r="AT1221" s="265" t="s">
        <v>155</v>
      </c>
      <c r="AU1221" s="265" t="s">
        <v>142</v>
      </c>
      <c r="AV1221" s="15" t="s">
        <v>83</v>
      </c>
      <c r="AW1221" s="15" t="s">
        <v>35</v>
      </c>
      <c r="AX1221" s="15" t="s">
        <v>75</v>
      </c>
      <c r="AY1221" s="265" t="s">
        <v>141</v>
      </c>
    </row>
    <row r="1222" s="15" customFormat="1">
      <c r="A1222" s="15"/>
      <c r="B1222" s="256"/>
      <c r="C1222" s="257"/>
      <c r="D1222" s="235" t="s">
        <v>155</v>
      </c>
      <c r="E1222" s="258" t="s">
        <v>19</v>
      </c>
      <c r="F1222" s="259" t="s">
        <v>1515</v>
      </c>
      <c r="G1222" s="257"/>
      <c r="H1222" s="258" t="s">
        <v>19</v>
      </c>
      <c r="I1222" s="260"/>
      <c r="J1222" s="257"/>
      <c r="K1222" s="257"/>
      <c r="L1222" s="261"/>
      <c r="M1222" s="262"/>
      <c r="N1222" s="263"/>
      <c r="O1222" s="263"/>
      <c r="P1222" s="263"/>
      <c r="Q1222" s="263"/>
      <c r="R1222" s="263"/>
      <c r="S1222" s="263"/>
      <c r="T1222" s="264"/>
      <c r="U1222" s="15"/>
      <c r="V1222" s="15"/>
      <c r="W1222" s="15"/>
      <c r="X1222" s="15"/>
      <c r="Y1222" s="15"/>
      <c r="Z1222" s="15"/>
      <c r="AA1222" s="15"/>
      <c r="AB1222" s="15"/>
      <c r="AC1222" s="15"/>
      <c r="AD1222" s="15"/>
      <c r="AE1222" s="15"/>
      <c r="AT1222" s="265" t="s">
        <v>155</v>
      </c>
      <c r="AU1222" s="265" t="s">
        <v>142</v>
      </c>
      <c r="AV1222" s="15" t="s">
        <v>83</v>
      </c>
      <c r="AW1222" s="15" t="s">
        <v>35</v>
      </c>
      <c r="AX1222" s="15" t="s">
        <v>75</v>
      </c>
      <c r="AY1222" s="265" t="s">
        <v>141</v>
      </c>
    </row>
    <row r="1223" s="13" customFormat="1">
      <c r="A1223" s="13"/>
      <c r="B1223" s="233"/>
      <c r="C1223" s="234"/>
      <c r="D1223" s="235" t="s">
        <v>155</v>
      </c>
      <c r="E1223" s="236" t="s">
        <v>19</v>
      </c>
      <c r="F1223" s="237" t="s">
        <v>1516</v>
      </c>
      <c r="G1223" s="234"/>
      <c r="H1223" s="238">
        <v>8.4849999999999994</v>
      </c>
      <c r="I1223" s="239"/>
      <c r="J1223" s="234"/>
      <c r="K1223" s="234"/>
      <c r="L1223" s="240"/>
      <c r="M1223" s="241"/>
      <c r="N1223" s="242"/>
      <c r="O1223" s="242"/>
      <c r="P1223" s="242"/>
      <c r="Q1223" s="242"/>
      <c r="R1223" s="242"/>
      <c r="S1223" s="242"/>
      <c r="T1223" s="243"/>
      <c r="U1223" s="13"/>
      <c r="V1223" s="13"/>
      <c r="W1223" s="13"/>
      <c r="X1223" s="13"/>
      <c r="Y1223" s="13"/>
      <c r="Z1223" s="13"/>
      <c r="AA1223" s="13"/>
      <c r="AB1223" s="13"/>
      <c r="AC1223" s="13"/>
      <c r="AD1223" s="13"/>
      <c r="AE1223" s="13"/>
      <c r="AT1223" s="244" t="s">
        <v>155</v>
      </c>
      <c r="AU1223" s="244" t="s">
        <v>142</v>
      </c>
      <c r="AV1223" s="13" t="s">
        <v>94</v>
      </c>
      <c r="AW1223" s="13" t="s">
        <v>35</v>
      </c>
      <c r="AX1223" s="13" t="s">
        <v>75</v>
      </c>
      <c r="AY1223" s="244" t="s">
        <v>141</v>
      </c>
    </row>
    <row r="1224" s="15" customFormat="1">
      <c r="A1224" s="15"/>
      <c r="B1224" s="256"/>
      <c r="C1224" s="257"/>
      <c r="D1224" s="235" t="s">
        <v>155</v>
      </c>
      <c r="E1224" s="258" t="s">
        <v>19</v>
      </c>
      <c r="F1224" s="259" t="s">
        <v>1517</v>
      </c>
      <c r="G1224" s="257"/>
      <c r="H1224" s="258" t="s">
        <v>19</v>
      </c>
      <c r="I1224" s="260"/>
      <c r="J1224" s="257"/>
      <c r="K1224" s="257"/>
      <c r="L1224" s="261"/>
      <c r="M1224" s="262"/>
      <c r="N1224" s="263"/>
      <c r="O1224" s="263"/>
      <c r="P1224" s="263"/>
      <c r="Q1224" s="263"/>
      <c r="R1224" s="263"/>
      <c r="S1224" s="263"/>
      <c r="T1224" s="264"/>
      <c r="U1224" s="15"/>
      <c r="V1224" s="15"/>
      <c r="W1224" s="15"/>
      <c r="X1224" s="15"/>
      <c r="Y1224" s="15"/>
      <c r="Z1224" s="15"/>
      <c r="AA1224" s="15"/>
      <c r="AB1224" s="15"/>
      <c r="AC1224" s="15"/>
      <c r="AD1224" s="15"/>
      <c r="AE1224" s="15"/>
      <c r="AT1224" s="265" t="s">
        <v>155</v>
      </c>
      <c r="AU1224" s="265" t="s">
        <v>142</v>
      </c>
      <c r="AV1224" s="15" t="s">
        <v>83</v>
      </c>
      <c r="AW1224" s="15" t="s">
        <v>35</v>
      </c>
      <c r="AX1224" s="15" t="s">
        <v>75</v>
      </c>
      <c r="AY1224" s="265" t="s">
        <v>141</v>
      </c>
    </row>
    <row r="1225" s="13" customFormat="1">
      <c r="A1225" s="13"/>
      <c r="B1225" s="233"/>
      <c r="C1225" s="234"/>
      <c r="D1225" s="235" t="s">
        <v>155</v>
      </c>
      <c r="E1225" s="236" t="s">
        <v>19</v>
      </c>
      <c r="F1225" s="237" t="s">
        <v>1518</v>
      </c>
      <c r="G1225" s="234"/>
      <c r="H1225" s="238">
        <v>14.380000000000001</v>
      </c>
      <c r="I1225" s="239"/>
      <c r="J1225" s="234"/>
      <c r="K1225" s="234"/>
      <c r="L1225" s="240"/>
      <c r="M1225" s="241"/>
      <c r="N1225" s="242"/>
      <c r="O1225" s="242"/>
      <c r="P1225" s="242"/>
      <c r="Q1225" s="242"/>
      <c r="R1225" s="242"/>
      <c r="S1225" s="242"/>
      <c r="T1225" s="243"/>
      <c r="U1225" s="13"/>
      <c r="V1225" s="13"/>
      <c r="W1225" s="13"/>
      <c r="X1225" s="13"/>
      <c r="Y1225" s="13"/>
      <c r="Z1225" s="13"/>
      <c r="AA1225" s="13"/>
      <c r="AB1225" s="13"/>
      <c r="AC1225" s="13"/>
      <c r="AD1225" s="13"/>
      <c r="AE1225" s="13"/>
      <c r="AT1225" s="244" t="s">
        <v>155</v>
      </c>
      <c r="AU1225" s="244" t="s">
        <v>142</v>
      </c>
      <c r="AV1225" s="13" t="s">
        <v>94</v>
      </c>
      <c r="AW1225" s="13" t="s">
        <v>35</v>
      </c>
      <c r="AX1225" s="13" t="s">
        <v>75</v>
      </c>
      <c r="AY1225" s="244" t="s">
        <v>141</v>
      </c>
    </row>
    <row r="1226" s="15" customFormat="1">
      <c r="A1226" s="15"/>
      <c r="B1226" s="256"/>
      <c r="C1226" s="257"/>
      <c r="D1226" s="235" t="s">
        <v>155</v>
      </c>
      <c r="E1226" s="258" t="s">
        <v>19</v>
      </c>
      <c r="F1226" s="259" t="s">
        <v>856</v>
      </c>
      <c r="G1226" s="257"/>
      <c r="H1226" s="258" t="s">
        <v>19</v>
      </c>
      <c r="I1226" s="260"/>
      <c r="J1226" s="257"/>
      <c r="K1226" s="257"/>
      <c r="L1226" s="261"/>
      <c r="M1226" s="262"/>
      <c r="N1226" s="263"/>
      <c r="O1226" s="263"/>
      <c r="P1226" s="263"/>
      <c r="Q1226" s="263"/>
      <c r="R1226" s="263"/>
      <c r="S1226" s="263"/>
      <c r="T1226" s="264"/>
      <c r="U1226" s="15"/>
      <c r="V1226" s="15"/>
      <c r="W1226" s="15"/>
      <c r="X1226" s="15"/>
      <c r="Y1226" s="15"/>
      <c r="Z1226" s="15"/>
      <c r="AA1226" s="15"/>
      <c r="AB1226" s="15"/>
      <c r="AC1226" s="15"/>
      <c r="AD1226" s="15"/>
      <c r="AE1226" s="15"/>
      <c r="AT1226" s="265" t="s">
        <v>155</v>
      </c>
      <c r="AU1226" s="265" t="s">
        <v>142</v>
      </c>
      <c r="AV1226" s="15" t="s">
        <v>83</v>
      </c>
      <c r="AW1226" s="15" t="s">
        <v>35</v>
      </c>
      <c r="AX1226" s="15" t="s">
        <v>75</v>
      </c>
      <c r="AY1226" s="265" t="s">
        <v>141</v>
      </c>
    </row>
    <row r="1227" s="13" customFormat="1">
      <c r="A1227" s="13"/>
      <c r="B1227" s="233"/>
      <c r="C1227" s="234"/>
      <c r="D1227" s="235" t="s">
        <v>155</v>
      </c>
      <c r="E1227" s="236" t="s">
        <v>19</v>
      </c>
      <c r="F1227" s="237" t="s">
        <v>1519</v>
      </c>
      <c r="G1227" s="234"/>
      <c r="H1227" s="238">
        <v>3.0800000000000001</v>
      </c>
      <c r="I1227" s="239"/>
      <c r="J1227" s="234"/>
      <c r="K1227" s="234"/>
      <c r="L1227" s="240"/>
      <c r="M1227" s="241"/>
      <c r="N1227" s="242"/>
      <c r="O1227" s="242"/>
      <c r="P1227" s="242"/>
      <c r="Q1227" s="242"/>
      <c r="R1227" s="242"/>
      <c r="S1227" s="242"/>
      <c r="T1227" s="243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44" t="s">
        <v>155</v>
      </c>
      <c r="AU1227" s="244" t="s">
        <v>142</v>
      </c>
      <c r="AV1227" s="13" t="s">
        <v>94</v>
      </c>
      <c r="AW1227" s="13" t="s">
        <v>35</v>
      </c>
      <c r="AX1227" s="13" t="s">
        <v>75</v>
      </c>
      <c r="AY1227" s="244" t="s">
        <v>141</v>
      </c>
    </row>
    <row r="1228" s="16" customFormat="1">
      <c r="A1228" s="16"/>
      <c r="B1228" s="266"/>
      <c r="C1228" s="267"/>
      <c r="D1228" s="235" t="s">
        <v>155</v>
      </c>
      <c r="E1228" s="268" t="s">
        <v>19</v>
      </c>
      <c r="F1228" s="269" t="s">
        <v>190</v>
      </c>
      <c r="G1228" s="267"/>
      <c r="H1228" s="270">
        <v>25.945</v>
      </c>
      <c r="I1228" s="271"/>
      <c r="J1228" s="267"/>
      <c r="K1228" s="267"/>
      <c r="L1228" s="272"/>
      <c r="M1228" s="273"/>
      <c r="N1228" s="274"/>
      <c r="O1228" s="274"/>
      <c r="P1228" s="274"/>
      <c r="Q1228" s="274"/>
      <c r="R1228" s="274"/>
      <c r="S1228" s="274"/>
      <c r="T1228" s="275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T1228" s="276" t="s">
        <v>155</v>
      </c>
      <c r="AU1228" s="276" t="s">
        <v>142</v>
      </c>
      <c r="AV1228" s="16" t="s">
        <v>142</v>
      </c>
      <c r="AW1228" s="16" t="s">
        <v>35</v>
      </c>
      <c r="AX1228" s="16" t="s">
        <v>75</v>
      </c>
      <c r="AY1228" s="276" t="s">
        <v>141</v>
      </c>
    </row>
    <row r="1229" s="15" customFormat="1">
      <c r="A1229" s="15"/>
      <c r="B1229" s="256"/>
      <c r="C1229" s="257"/>
      <c r="D1229" s="235" t="s">
        <v>155</v>
      </c>
      <c r="E1229" s="258" t="s">
        <v>19</v>
      </c>
      <c r="F1229" s="259" t="s">
        <v>1520</v>
      </c>
      <c r="G1229" s="257"/>
      <c r="H1229" s="258" t="s">
        <v>19</v>
      </c>
      <c r="I1229" s="260"/>
      <c r="J1229" s="257"/>
      <c r="K1229" s="257"/>
      <c r="L1229" s="261"/>
      <c r="M1229" s="262"/>
      <c r="N1229" s="263"/>
      <c r="O1229" s="263"/>
      <c r="P1229" s="263"/>
      <c r="Q1229" s="263"/>
      <c r="R1229" s="263"/>
      <c r="S1229" s="263"/>
      <c r="T1229" s="264"/>
      <c r="U1229" s="15"/>
      <c r="V1229" s="15"/>
      <c r="W1229" s="15"/>
      <c r="X1229" s="15"/>
      <c r="Y1229" s="15"/>
      <c r="Z1229" s="15"/>
      <c r="AA1229" s="15"/>
      <c r="AB1229" s="15"/>
      <c r="AC1229" s="15"/>
      <c r="AD1229" s="15"/>
      <c r="AE1229" s="15"/>
      <c r="AT1229" s="265" t="s">
        <v>155</v>
      </c>
      <c r="AU1229" s="265" t="s">
        <v>142</v>
      </c>
      <c r="AV1229" s="15" t="s">
        <v>83</v>
      </c>
      <c r="AW1229" s="15" t="s">
        <v>35</v>
      </c>
      <c r="AX1229" s="15" t="s">
        <v>75</v>
      </c>
      <c r="AY1229" s="265" t="s">
        <v>141</v>
      </c>
    </row>
    <row r="1230" s="15" customFormat="1">
      <c r="A1230" s="15"/>
      <c r="B1230" s="256"/>
      <c r="C1230" s="257"/>
      <c r="D1230" s="235" t="s">
        <v>155</v>
      </c>
      <c r="E1230" s="258" t="s">
        <v>19</v>
      </c>
      <c r="F1230" s="259" t="s">
        <v>1521</v>
      </c>
      <c r="G1230" s="257"/>
      <c r="H1230" s="258" t="s">
        <v>19</v>
      </c>
      <c r="I1230" s="260"/>
      <c r="J1230" s="257"/>
      <c r="K1230" s="257"/>
      <c r="L1230" s="261"/>
      <c r="M1230" s="262"/>
      <c r="N1230" s="263"/>
      <c r="O1230" s="263"/>
      <c r="P1230" s="263"/>
      <c r="Q1230" s="263"/>
      <c r="R1230" s="263"/>
      <c r="S1230" s="263"/>
      <c r="T1230" s="264"/>
      <c r="U1230" s="15"/>
      <c r="V1230" s="15"/>
      <c r="W1230" s="15"/>
      <c r="X1230" s="15"/>
      <c r="Y1230" s="15"/>
      <c r="Z1230" s="15"/>
      <c r="AA1230" s="15"/>
      <c r="AB1230" s="15"/>
      <c r="AC1230" s="15"/>
      <c r="AD1230" s="15"/>
      <c r="AE1230" s="15"/>
      <c r="AT1230" s="265" t="s">
        <v>155</v>
      </c>
      <c r="AU1230" s="265" t="s">
        <v>142</v>
      </c>
      <c r="AV1230" s="15" t="s">
        <v>83</v>
      </c>
      <c r="AW1230" s="15" t="s">
        <v>35</v>
      </c>
      <c r="AX1230" s="15" t="s">
        <v>75</v>
      </c>
      <c r="AY1230" s="265" t="s">
        <v>141</v>
      </c>
    </row>
    <row r="1231" s="13" customFormat="1">
      <c r="A1231" s="13"/>
      <c r="B1231" s="233"/>
      <c r="C1231" s="234"/>
      <c r="D1231" s="235" t="s">
        <v>155</v>
      </c>
      <c r="E1231" s="236" t="s">
        <v>19</v>
      </c>
      <c r="F1231" s="237" t="s">
        <v>1522</v>
      </c>
      <c r="G1231" s="234"/>
      <c r="H1231" s="238">
        <v>8.6600000000000001</v>
      </c>
      <c r="I1231" s="239"/>
      <c r="J1231" s="234"/>
      <c r="K1231" s="234"/>
      <c r="L1231" s="240"/>
      <c r="M1231" s="241"/>
      <c r="N1231" s="242"/>
      <c r="O1231" s="242"/>
      <c r="P1231" s="242"/>
      <c r="Q1231" s="242"/>
      <c r="R1231" s="242"/>
      <c r="S1231" s="242"/>
      <c r="T1231" s="24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T1231" s="244" t="s">
        <v>155</v>
      </c>
      <c r="AU1231" s="244" t="s">
        <v>142</v>
      </c>
      <c r="AV1231" s="13" t="s">
        <v>94</v>
      </c>
      <c r="AW1231" s="13" t="s">
        <v>35</v>
      </c>
      <c r="AX1231" s="13" t="s">
        <v>75</v>
      </c>
      <c r="AY1231" s="244" t="s">
        <v>141</v>
      </c>
    </row>
    <row r="1232" s="15" customFormat="1">
      <c r="A1232" s="15"/>
      <c r="B1232" s="256"/>
      <c r="C1232" s="257"/>
      <c r="D1232" s="235" t="s">
        <v>155</v>
      </c>
      <c r="E1232" s="258" t="s">
        <v>19</v>
      </c>
      <c r="F1232" s="259" t="s">
        <v>1523</v>
      </c>
      <c r="G1232" s="257"/>
      <c r="H1232" s="258" t="s">
        <v>19</v>
      </c>
      <c r="I1232" s="260"/>
      <c r="J1232" s="257"/>
      <c r="K1232" s="257"/>
      <c r="L1232" s="261"/>
      <c r="M1232" s="262"/>
      <c r="N1232" s="263"/>
      <c r="O1232" s="263"/>
      <c r="P1232" s="263"/>
      <c r="Q1232" s="263"/>
      <c r="R1232" s="263"/>
      <c r="S1232" s="263"/>
      <c r="T1232" s="264"/>
      <c r="U1232" s="15"/>
      <c r="V1232" s="15"/>
      <c r="W1232" s="15"/>
      <c r="X1232" s="15"/>
      <c r="Y1232" s="15"/>
      <c r="Z1232" s="15"/>
      <c r="AA1232" s="15"/>
      <c r="AB1232" s="15"/>
      <c r="AC1232" s="15"/>
      <c r="AD1232" s="15"/>
      <c r="AE1232" s="15"/>
      <c r="AT1232" s="265" t="s">
        <v>155</v>
      </c>
      <c r="AU1232" s="265" t="s">
        <v>142</v>
      </c>
      <c r="AV1232" s="15" t="s">
        <v>83</v>
      </c>
      <c r="AW1232" s="15" t="s">
        <v>35</v>
      </c>
      <c r="AX1232" s="15" t="s">
        <v>75</v>
      </c>
      <c r="AY1232" s="265" t="s">
        <v>141</v>
      </c>
    </row>
    <row r="1233" s="13" customFormat="1">
      <c r="A1233" s="13"/>
      <c r="B1233" s="233"/>
      <c r="C1233" s="234"/>
      <c r="D1233" s="235" t="s">
        <v>155</v>
      </c>
      <c r="E1233" s="236" t="s">
        <v>19</v>
      </c>
      <c r="F1233" s="237" t="s">
        <v>1524</v>
      </c>
      <c r="G1233" s="234"/>
      <c r="H1233" s="238">
        <v>15.560000000000001</v>
      </c>
      <c r="I1233" s="239"/>
      <c r="J1233" s="234"/>
      <c r="K1233" s="234"/>
      <c r="L1233" s="240"/>
      <c r="M1233" s="241"/>
      <c r="N1233" s="242"/>
      <c r="O1233" s="242"/>
      <c r="P1233" s="242"/>
      <c r="Q1233" s="242"/>
      <c r="R1233" s="242"/>
      <c r="S1233" s="242"/>
      <c r="T1233" s="24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T1233" s="244" t="s">
        <v>155</v>
      </c>
      <c r="AU1233" s="244" t="s">
        <v>142</v>
      </c>
      <c r="AV1233" s="13" t="s">
        <v>94</v>
      </c>
      <c r="AW1233" s="13" t="s">
        <v>35</v>
      </c>
      <c r="AX1233" s="13" t="s">
        <v>75</v>
      </c>
      <c r="AY1233" s="244" t="s">
        <v>141</v>
      </c>
    </row>
    <row r="1234" s="15" customFormat="1">
      <c r="A1234" s="15"/>
      <c r="B1234" s="256"/>
      <c r="C1234" s="257"/>
      <c r="D1234" s="235" t="s">
        <v>155</v>
      </c>
      <c r="E1234" s="258" t="s">
        <v>19</v>
      </c>
      <c r="F1234" s="259" t="s">
        <v>1525</v>
      </c>
      <c r="G1234" s="257"/>
      <c r="H1234" s="258" t="s">
        <v>19</v>
      </c>
      <c r="I1234" s="260"/>
      <c r="J1234" s="257"/>
      <c r="K1234" s="257"/>
      <c r="L1234" s="261"/>
      <c r="M1234" s="262"/>
      <c r="N1234" s="263"/>
      <c r="O1234" s="263"/>
      <c r="P1234" s="263"/>
      <c r="Q1234" s="263"/>
      <c r="R1234" s="263"/>
      <c r="S1234" s="263"/>
      <c r="T1234" s="264"/>
      <c r="U1234" s="15"/>
      <c r="V1234" s="15"/>
      <c r="W1234" s="15"/>
      <c r="X1234" s="15"/>
      <c r="Y1234" s="15"/>
      <c r="Z1234" s="15"/>
      <c r="AA1234" s="15"/>
      <c r="AB1234" s="15"/>
      <c r="AC1234" s="15"/>
      <c r="AD1234" s="15"/>
      <c r="AE1234" s="15"/>
      <c r="AT1234" s="265" t="s">
        <v>155</v>
      </c>
      <c r="AU1234" s="265" t="s">
        <v>142</v>
      </c>
      <c r="AV1234" s="15" t="s">
        <v>83</v>
      </c>
      <c r="AW1234" s="15" t="s">
        <v>35</v>
      </c>
      <c r="AX1234" s="15" t="s">
        <v>75</v>
      </c>
      <c r="AY1234" s="265" t="s">
        <v>141</v>
      </c>
    </row>
    <row r="1235" s="13" customFormat="1">
      <c r="A1235" s="13"/>
      <c r="B1235" s="233"/>
      <c r="C1235" s="234"/>
      <c r="D1235" s="235" t="s">
        <v>155</v>
      </c>
      <c r="E1235" s="236" t="s">
        <v>19</v>
      </c>
      <c r="F1235" s="237" t="s">
        <v>1526</v>
      </c>
      <c r="G1235" s="234"/>
      <c r="H1235" s="238">
        <v>24.039999999999999</v>
      </c>
      <c r="I1235" s="239"/>
      <c r="J1235" s="234"/>
      <c r="K1235" s="234"/>
      <c r="L1235" s="240"/>
      <c r="M1235" s="241"/>
      <c r="N1235" s="242"/>
      <c r="O1235" s="242"/>
      <c r="P1235" s="242"/>
      <c r="Q1235" s="242"/>
      <c r="R1235" s="242"/>
      <c r="S1235" s="242"/>
      <c r="T1235" s="243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44" t="s">
        <v>155</v>
      </c>
      <c r="AU1235" s="244" t="s">
        <v>142</v>
      </c>
      <c r="AV1235" s="13" t="s">
        <v>94</v>
      </c>
      <c r="AW1235" s="13" t="s">
        <v>35</v>
      </c>
      <c r="AX1235" s="13" t="s">
        <v>75</v>
      </c>
      <c r="AY1235" s="244" t="s">
        <v>141</v>
      </c>
    </row>
    <row r="1236" s="15" customFormat="1">
      <c r="A1236" s="15"/>
      <c r="B1236" s="256"/>
      <c r="C1236" s="257"/>
      <c r="D1236" s="235" t="s">
        <v>155</v>
      </c>
      <c r="E1236" s="258" t="s">
        <v>19</v>
      </c>
      <c r="F1236" s="259" t="s">
        <v>1527</v>
      </c>
      <c r="G1236" s="257"/>
      <c r="H1236" s="258" t="s">
        <v>19</v>
      </c>
      <c r="I1236" s="260"/>
      <c r="J1236" s="257"/>
      <c r="K1236" s="257"/>
      <c r="L1236" s="261"/>
      <c r="M1236" s="262"/>
      <c r="N1236" s="263"/>
      <c r="O1236" s="263"/>
      <c r="P1236" s="263"/>
      <c r="Q1236" s="263"/>
      <c r="R1236" s="263"/>
      <c r="S1236" s="263"/>
      <c r="T1236" s="264"/>
      <c r="U1236" s="15"/>
      <c r="V1236" s="15"/>
      <c r="W1236" s="15"/>
      <c r="X1236" s="15"/>
      <c r="Y1236" s="15"/>
      <c r="Z1236" s="15"/>
      <c r="AA1236" s="15"/>
      <c r="AB1236" s="15"/>
      <c r="AC1236" s="15"/>
      <c r="AD1236" s="15"/>
      <c r="AE1236" s="15"/>
      <c r="AT1236" s="265" t="s">
        <v>155</v>
      </c>
      <c r="AU1236" s="265" t="s">
        <v>142</v>
      </c>
      <c r="AV1236" s="15" t="s">
        <v>83</v>
      </c>
      <c r="AW1236" s="15" t="s">
        <v>35</v>
      </c>
      <c r="AX1236" s="15" t="s">
        <v>75</v>
      </c>
      <c r="AY1236" s="265" t="s">
        <v>141</v>
      </c>
    </row>
    <row r="1237" s="13" customFormat="1">
      <c r="A1237" s="13"/>
      <c r="B1237" s="233"/>
      <c r="C1237" s="234"/>
      <c r="D1237" s="235" t="s">
        <v>155</v>
      </c>
      <c r="E1237" s="236" t="s">
        <v>19</v>
      </c>
      <c r="F1237" s="237" t="s">
        <v>1528</v>
      </c>
      <c r="G1237" s="234"/>
      <c r="H1237" s="238">
        <v>26.579999999999998</v>
      </c>
      <c r="I1237" s="239"/>
      <c r="J1237" s="234"/>
      <c r="K1237" s="234"/>
      <c r="L1237" s="240"/>
      <c r="M1237" s="241"/>
      <c r="N1237" s="242"/>
      <c r="O1237" s="242"/>
      <c r="P1237" s="242"/>
      <c r="Q1237" s="242"/>
      <c r="R1237" s="242"/>
      <c r="S1237" s="242"/>
      <c r="T1237" s="24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T1237" s="244" t="s">
        <v>155</v>
      </c>
      <c r="AU1237" s="244" t="s">
        <v>142</v>
      </c>
      <c r="AV1237" s="13" t="s">
        <v>94</v>
      </c>
      <c r="AW1237" s="13" t="s">
        <v>35</v>
      </c>
      <c r="AX1237" s="13" t="s">
        <v>75</v>
      </c>
      <c r="AY1237" s="244" t="s">
        <v>141</v>
      </c>
    </row>
    <row r="1238" s="16" customFormat="1">
      <c r="A1238" s="16"/>
      <c r="B1238" s="266"/>
      <c r="C1238" s="267"/>
      <c r="D1238" s="235" t="s">
        <v>155</v>
      </c>
      <c r="E1238" s="268" t="s">
        <v>19</v>
      </c>
      <c r="F1238" s="269" t="s">
        <v>190</v>
      </c>
      <c r="G1238" s="267"/>
      <c r="H1238" s="270">
        <v>74.840000000000003</v>
      </c>
      <c r="I1238" s="271"/>
      <c r="J1238" s="267"/>
      <c r="K1238" s="267"/>
      <c r="L1238" s="272"/>
      <c r="M1238" s="273"/>
      <c r="N1238" s="274"/>
      <c r="O1238" s="274"/>
      <c r="P1238" s="274"/>
      <c r="Q1238" s="274"/>
      <c r="R1238" s="274"/>
      <c r="S1238" s="274"/>
      <c r="T1238" s="275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T1238" s="276" t="s">
        <v>155</v>
      </c>
      <c r="AU1238" s="276" t="s">
        <v>142</v>
      </c>
      <c r="AV1238" s="16" t="s">
        <v>142</v>
      </c>
      <c r="AW1238" s="16" t="s">
        <v>35</v>
      </c>
      <c r="AX1238" s="16" t="s">
        <v>75</v>
      </c>
      <c r="AY1238" s="276" t="s">
        <v>141</v>
      </c>
    </row>
    <row r="1239" s="15" customFormat="1">
      <c r="A1239" s="15"/>
      <c r="B1239" s="256"/>
      <c r="C1239" s="257"/>
      <c r="D1239" s="235" t="s">
        <v>155</v>
      </c>
      <c r="E1239" s="258" t="s">
        <v>19</v>
      </c>
      <c r="F1239" s="259" t="s">
        <v>1529</v>
      </c>
      <c r="G1239" s="257"/>
      <c r="H1239" s="258" t="s">
        <v>19</v>
      </c>
      <c r="I1239" s="260"/>
      <c r="J1239" s="257"/>
      <c r="K1239" s="257"/>
      <c r="L1239" s="261"/>
      <c r="M1239" s="262"/>
      <c r="N1239" s="263"/>
      <c r="O1239" s="263"/>
      <c r="P1239" s="263"/>
      <c r="Q1239" s="263"/>
      <c r="R1239" s="263"/>
      <c r="S1239" s="263"/>
      <c r="T1239" s="264"/>
      <c r="U1239" s="15"/>
      <c r="V1239" s="15"/>
      <c r="W1239" s="15"/>
      <c r="X1239" s="15"/>
      <c r="Y1239" s="15"/>
      <c r="Z1239" s="15"/>
      <c r="AA1239" s="15"/>
      <c r="AB1239" s="15"/>
      <c r="AC1239" s="15"/>
      <c r="AD1239" s="15"/>
      <c r="AE1239" s="15"/>
      <c r="AT1239" s="265" t="s">
        <v>155</v>
      </c>
      <c r="AU1239" s="265" t="s">
        <v>142</v>
      </c>
      <c r="AV1239" s="15" t="s">
        <v>83</v>
      </c>
      <c r="AW1239" s="15" t="s">
        <v>35</v>
      </c>
      <c r="AX1239" s="15" t="s">
        <v>75</v>
      </c>
      <c r="AY1239" s="265" t="s">
        <v>141</v>
      </c>
    </row>
    <row r="1240" s="15" customFormat="1">
      <c r="A1240" s="15"/>
      <c r="B1240" s="256"/>
      <c r="C1240" s="257"/>
      <c r="D1240" s="235" t="s">
        <v>155</v>
      </c>
      <c r="E1240" s="258" t="s">
        <v>19</v>
      </c>
      <c r="F1240" s="259" t="s">
        <v>1530</v>
      </c>
      <c r="G1240" s="257"/>
      <c r="H1240" s="258" t="s">
        <v>19</v>
      </c>
      <c r="I1240" s="260"/>
      <c r="J1240" s="257"/>
      <c r="K1240" s="257"/>
      <c r="L1240" s="261"/>
      <c r="M1240" s="262"/>
      <c r="N1240" s="263"/>
      <c r="O1240" s="263"/>
      <c r="P1240" s="263"/>
      <c r="Q1240" s="263"/>
      <c r="R1240" s="263"/>
      <c r="S1240" s="263"/>
      <c r="T1240" s="264"/>
      <c r="U1240" s="15"/>
      <c r="V1240" s="15"/>
      <c r="W1240" s="15"/>
      <c r="X1240" s="15"/>
      <c r="Y1240" s="15"/>
      <c r="Z1240" s="15"/>
      <c r="AA1240" s="15"/>
      <c r="AB1240" s="15"/>
      <c r="AC1240" s="15"/>
      <c r="AD1240" s="15"/>
      <c r="AE1240" s="15"/>
      <c r="AT1240" s="265" t="s">
        <v>155</v>
      </c>
      <c r="AU1240" s="265" t="s">
        <v>142</v>
      </c>
      <c r="AV1240" s="15" t="s">
        <v>83</v>
      </c>
      <c r="AW1240" s="15" t="s">
        <v>35</v>
      </c>
      <c r="AX1240" s="15" t="s">
        <v>75</v>
      </c>
      <c r="AY1240" s="265" t="s">
        <v>141</v>
      </c>
    </row>
    <row r="1241" s="13" customFormat="1">
      <c r="A1241" s="13"/>
      <c r="B1241" s="233"/>
      <c r="C1241" s="234"/>
      <c r="D1241" s="235" t="s">
        <v>155</v>
      </c>
      <c r="E1241" s="236" t="s">
        <v>19</v>
      </c>
      <c r="F1241" s="237" t="s">
        <v>1531</v>
      </c>
      <c r="G1241" s="234"/>
      <c r="H1241" s="238">
        <v>5</v>
      </c>
      <c r="I1241" s="239"/>
      <c r="J1241" s="234"/>
      <c r="K1241" s="234"/>
      <c r="L1241" s="240"/>
      <c r="M1241" s="241"/>
      <c r="N1241" s="242"/>
      <c r="O1241" s="242"/>
      <c r="P1241" s="242"/>
      <c r="Q1241" s="242"/>
      <c r="R1241" s="242"/>
      <c r="S1241" s="242"/>
      <c r="T1241" s="243"/>
      <c r="U1241" s="13"/>
      <c r="V1241" s="13"/>
      <c r="W1241" s="13"/>
      <c r="X1241" s="13"/>
      <c r="Y1241" s="13"/>
      <c r="Z1241" s="13"/>
      <c r="AA1241" s="13"/>
      <c r="AB1241" s="13"/>
      <c r="AC1241" s="13"/>
      <c r="AD1241" s="13"/>
      <c r="AE1241" s="13"/>
      <c r="AT1241" s="244" t="s">
        <v>155</v>
      </c>
      <c r="AU1241" s="244" t="s">
        <v>142</v>
      </c>
      <c r="AV1241" s="13" t="s">
        <v>94</v>
      </c>
      <c r="AW1241" s="13" t="s">
        <v>35</v>
      </c>
      <c r="AX1241" s="13" t="s">
        <v>75</v>
      </c>
      <c r="AY1241" s="244" t="s">
        <v>141</v>
      </c>
    </row>
    <row r="1242" s="15" customFormat="1">
      <c r="A1242" s="15"/>
      <c r="B1242" s="256"/>
      <c r="C1242" s="257"/>
      <c r="D1242" s="235" t="s">
        <v>155</v>
      </c>
      <c r="E1242" s="258" t="s">
        <v>19</v>
      </c>
      <c r="F1242" s="259" t="s">
        <v>1532</v>
      </c>
      <c r="G1242" s="257"/>
      <c r="H1242" s="258" t="s">
        <v>19</v>
      </c>
      <c r="I1242" s="260"/>
      <c r="J1242" s="257"/>
      <c r="K1242" s="257"/>
      <c r="L1242" s="261"/>
      <c r="M1242" s="262"/>
      <c r="N1242" s="263"/>
      <c r="O1242" s="263"/>
      <c r="P1242" s="263"/>
      <c r="Q1242" s="263"/>
      <c r="R1242" s="263"/>
      <c r="S1242" s="263"/>
      <c r="T1242" s="264"/>
      <c r="U1242" s="15"/>
      <c r="V1242" s="15"/>
      <c r="W1242" s="15"/>
      <c r="X1242" s="15"/>
      <c r="Y1242" s="15"/>
      <c r="Z1242" s="15"/>
      <c r="AA1242" s="15"/>
      <c r="AB1242" s="15"/>
      <c r="AC1242" s="15"/>
      <c r="AD1242" s="15"/>
      <c r="AE1242" s="15"/>
      <c r="AT1242" s="265" t="s">
        <v>155</v>
      </c>
      <c r="AU1242" s="265" t="s">
        <v>142</v>
      </c>
      <c r="AV1242" s="15" t="s">
        <v>83</v>
      </c>
      <c r="AW1242" s="15" t="s">
        <v>35</v>
      </c>
      <c r="AX1242" s="15" t="s">
        <v>75</v>
      </c>
      <c r="AY1242" s="265" t="s">
        <v>141</v>
      </c>
    </row>
    <row r="1243" s="13" customFormat="1">
      <c r="A1243" s="13"/>
      <c r="B1243" s="233"/>
      <c r="C1243" s="234"/>
      <c r="D1243" s="235" t="s">
        <v>155</v>
      </c>
      <c r="E1243" s="236" t="s">
        <v>19</v>
      </c>
      <c r="F1243" s="237" t="s">
        <v>1533</v>
      </c>
      <c r="G1243" s="234"/>
      <c r="H1243" s="238">
        <v>22.48</v>
      </c>
      <c r="I1243" s="239"/>
      <c r="J1243" s="234"/>
      <c r="K1243" s="234"/>
      <c r="L1243" s="240"/>
      <c r="M1243" s="241"/>
      <c r="N1243" s="242"/>
      <c r="O1243" s="242"/>
      <c r="P1243" s="242"/>
      <c r="Q1243" s="242"/>
      <c r="R1243" s="242"/>
      <c r="S1243" s="242"/>
      <c r="T1243" s="24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4" t="s">
        <v>155</v>
      </c>
      <c r="AU1243" s="244" t="s">
        <v>142</v>
      </c>
      <c r="AV1243" s="13" t="s">
        <v>94</v>
      </c>
      <c r="AW1243" s="13" t="s">
        <v>35</v>
      </c>
      <c r="AX1243" s="13" t="s">
        <v>75</v>
      </c>
      <c r="AY1243" s="244" t="s">
        <v>141</v>
      </c>
    </row>
    <row r="1244" s="15" customFormat="1">
      <c r="A1244" s="15"/>
      <c r="B1244" s="256"/>
      <c r="C1244" s="257"/>
      <c r="D1244" s="235" t="s">
        <v>155</v>
      </c>
      <c r="E1244" s="258" t="s">
        <v>19</v>
      </c>
      <c r="F1244" s="259" t="s">
        <v>1534</v>
      </c>
      <c r="G1244" s="257"/>
      <c r="H1244" s="258" t="s">
        <v>19</v>
      </c>
      <c r="I1244" s="260"/>
      <c r="J1244" s="257"/>
      <c r="K1244" s="257"/>
      <c r="L1244" s="261"/>
      <c r="M1244" s="262"/>
      <c r="N1244" s="263"/>
      <c r="O1244" s="263"/>
      <c r="P1244" s="263"/>
      <c r="Q1244" s="263"/>
      <c r="R1244" s="263"/>
      <c r="S1244" s="263"/>
      <c r="T1244" s="264"/>
      <c r="U1244" s="15"/>
      <c r="V1244" s="15"/>
      <c r="W1244" s="15"/>
      <c r="X1244" s="15"/>
      <c r="Y1244" s="15"/>
      <c r="Z1244" s="15"/>
      <c r="AA1244" s="15"/>
      <c r="AB1244" s="15"/>
      <c r="AC1244" s="15"/>
      <c r="AD1244" s="15"/>
      <c r="AE1244" s="15"/>
      <c r="AT1244" s="265" t="s">
        <v>155</v>
      </c>
      <c r="AU1244" s="265" t="s">
        <v>142</v>
      </c>
      <c r="AV1244" s="15" t="s">
        <v>83</v>
      </c>
      <c r="AW1244" s="15" t="s">
        <v>35</v>
      </c>
      <c r="AX1244" s="15" t="s">
        <v>75</v>
      </c>
      <c r="AY1244" s="265" t="s">
        <v>141</v>
      </c>
    </row>
    <row r="1245" s="13" customFormat="1">
      <c r="A1245" s="13"/>
      <c r="B1245" s="233"/>
      <c r="C1245" s="234"/>
      <c r="D1245" s="235" t="s">
        <v>155</v>
      </c>
      <c r="E1245" s="236" t="s">
        <v>19</v>
      </c>
      <c r="F1245" s="237" t="s">
        <v>1535</v>
      </c>
      <c r="G1245" s="234"/>
      <c r="H1245" s="238">
        <v>30.260000000000002</v>
      </c>
      <c r="I1245" s="239"/>
      <c r="J1245" s="234"/>
      <c r="K1245" s="234"/>
      <c r="L1245" s="240"/>
      <c r="M1245" s="241"/>
      <c r="N1245" s="242"/>
      <c r="O1245" s="242"/>
      <c r="P1245" s="242"/>
      <c r="Q1245" s="242"/>
      <c r="R1245" s="242"/>
      <c r="S1245" s="242"/>
      <c r="T1245" s="243"/>
      <c r="U1245" s="13"/>
      <c r="V1245" s="13"/>
      <c r="W1245" s="13"/>
      <c r="X1245" s="13"/>
      <c r="Y1245" s="13"/>
      <c r="Z1245" s="13"/>
      <c r="AA1245" s="13"/>
      <c r="AB1245" s="13"/>
      <c r="AC1245" s="13"/>
      <c r="AD1245" s="13"/>
      <c r="AE1245" s="13"/>
      <c r="AT1245" s="244" t="s">
        <v>155</v>
      </c>
      <c r="AU1245" s="244" t="s">
        <v>142</v>
      </c>
      <c r="AV1245" s="13" t="s">
        <v>94</v>
      </c>
      <c r="AW1245" s="13" t="s">
        <v>35</v>
      </c>
      <c r="AX1245" s="13" t="s">
        <v>75</v>
      </c>
      <c r="AY1245" s="244" t="s">
        <v>141</v>
      </c>
    </row>
    <row r="1246" s="15" customFormat="1">
      <c r="A1246" s="15"/>
      <c r="B1246" s="256"/>
      <c r="C1246" s="257"/>
      <c r="D1246" s="235" t="s">
        <v>155</v>
      </c>
      <c r="E1246" s="258" t="s">
        <v>19</v>
      </c>
      <c r="F1246" s="259" t="s">
        <v>1536</v>
      </c>
      <c r="G1246" s="257"/>
      <c r="H1246" s="258" t="s">
        <v>19</v>
      </c>
      <c r="I1246" s="260"/>
      <c r="J1246" s="257"/>
      <c r="K1246" s="257"/>
      <c r="L1246" s="261"/>
      <c r="M1246" s="262"/>
      <c r="N1246" s="263"/>
      <c r="O1246" s="263"/>
      <c r="P1246" s="263"/>
      <c r="Q1246" s="263"/>
      <c r="R1246" s="263"/>
      <c r="S1246" s="263"/>
      <c r="T1246" s="264"/>
      <c r="U1246" s="15"/>
      <c r="V1246" s="15"/>
      <c r="W1246" s="15"/>
      <c r="X1246" s="15"/>
      <c r="Y1246" s="15"/>
      <c r="Z1246" s="15"/>
      <c r="AA1246" s="15"/>
      <c r="AB1246" s="15"/>
      <c r="AC1246" s="15"/>
      <c r="AD1246" s="15"/>
      <c r="AE1246" s="15"/>
      <c r="AT1246" s="265" t="s">
        <v>155</v>
      </c>
      <c r="AU1246" s="265" t="s">
        <v>142</v>
      </c>
      <c r="AV1246" s="15" t="s">
        <v>83</v>
      </c>
      <c r="AW1246" s="15" t="s">
        <v>35</v>
      </c>
      <c r="AX1246" s="15" t="s">
        <v>75</v>
      </c>
      <c r="AY1246" s="265" t="s">
        <v>141</v>
      </c>
    </row>
    <row r="1247" s="13" customFormat="1">
      <c r="A1247" s="13"/>
      <c r="B1247" s="233"/>
      <c r="C1247" s="234"/>
      <c r="D1247" s="235" t="s">
        <v>155</v>
      </c>
      <c r="E1247" s="236" t="s">
        <v>19</v>
      </c>
      <c r="F1247" s="237" t="s">
        <v>1537</v>
      </c>
      <c r="G1247" s="234"/>
      <c r="H1247" s="238">
        <v>20.370000000000001</v>
      </c>
      <c r="I1247" s="239"/>
      <c r="J1247" s="234"/>
      <c r="K1247" s="234"/>
      <c r="L1247" s="240"/>
      <c r="M1247" s="241"/>
      <c r="N1247" s="242"/>
      <c r="O1247" s="242"/>
      <c r="P1247" s="242"/>
      <c r="Q1247" s="242"/>
      <c r="R1247" s="242"/>
      <c r="S1247" s="242"/>
      <c r="T1247" s="24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44" t="s">
        <v>155</v>
      </c>
      <c r="AU1247" s="244" t="s">
        <v>142</v>
      </c>
      <c r="AV1247" s="13" t="s">
        <v>94</v>
      </c>
      <c r="AW1247" s="13" t="s">
        <v>35</v>
      </c>
      <c r="AX1247" s="13" t="s">
        <v>75</v>
      </c>
      <c r="AY1247" s="244" t="s">
        <v>141</v>
      </c>
    </row>
    <row r="1248" s="15" customFormat="1">
      <c r="A1248" s="15"/>
      <c r="B1248" s="256"/>
      <c r="C1248" s="257"/>
      <c r="D1248" s="235" t="s">
        <v>155</v>
      </c>
      <c r="E1248" s="258" t="s">
        <v>19</v>
      </c>
      <c r="F1248" s="259" t="s">
        <v>1538</v>
      </c>
      <c r="G1248" s="257"/>
      <c r="H1248" s="258" t="s">
        <v>19</v>
      </c>
      <c r="I1248" s="260"/>
      <c r="J1248" s="257"/>
      <c r="K1248" s="257"/>
      <c r="L1248" s="261"/>
      <c r="M1248" s="262"/>
      <c r="N1248" s="263"/>
      <c r="O1248" s="263"/>
      <c r="P1248" s="263"/>
      <c r="Q1248" s="263"/>
      <c r="R1248" s="263"/>
      <c r="S1248" s="263"/>
      <c r="T1248" s="264"/>
      <c r="U1248" s="15"/>
      <c r="V1248" s="15"/>
      <c r="W1248" s="15"/>
      <c r="X1248" s="15"/>
      <c r="Y1248" s="15"/>
      <c r="Z1248" s="15"/>
      <c r="AA1248" s="15"/>
      <c r="AB1248" s="15"/>
      <c r="AC1248" s="15"/>
      <c r="AD1248" s="15"/>
      <c r="AE1248" s="15"/>
      <c r="AT1248" s="265" t="s">
        <v>155</v>
      </c>
      <c r="AU1248" s="265" t="s">
        <v>142</v>
      </c>
      <c r="AV1248" s="15" t="s">
        <v>83</v>
      </c>
      <c r="AW1248" s="15" t="s">
        <v>35</v>
      </c>
      <c r="AX1248" s="15" t="s">
        <v>75</v>
      </c>
      <c r="AY1248" s="265" t="s">
        <v>141</v>
      </c>
    </row>
    <row r="1249" s="13" customFormat="1">
      <c r="A1249" s="13"/>
      <c r="B1249" s="233"/>
      <c r="C1249" s="234"/>
      <c r="D1249" s="235" t="s">
        <v>155</v>
      </c>
      <c r="E1249" s="236" t="s">
        <v>19</v>
      </c>
      <c r="F1249" s="237" t="s">
        <v>1539</v>
      </c>
      <c r="G1249" s="234"/>
      <c r="H1249" s="238">
        <v>3.5699999999999998</v>
      </c>
      <c r="I1249" s="239"/>
      <c r="J1249" s="234"/>
      <c r="K1249" s="234"/>
      <c r="L1249" s="240"/>
      <c r="M1249" s="241"/>
      <c r="N1249" s="242"/>
      <c r="O1249" s="242"/>
      <c r="P1249" s="242"/>
      <c r="Q1249" s="242"/>
      <c r="R1249" s="242"/>
      <c r="S1249" s="242"/>
      <c r="T1249" s="243"/>
      <c r="U1249" s="13"/>
      <c r="V1249" s="13"/>
      <c r="W1249" s="13"/>
      <c r="X1249" s="13"/>
      <c r="Y1249" s="13"/>
      <c r="Z1249" s="13"/>
      <c r="AA1249" s="13"/>
      <c r="AB1249" s="13"/>
      <c r="AC1249" s="13"/>
      <c r="AD1249" s="13"/>
      <c r="AE1249" s="13"/>
      <c r="AT1249" s="244" t="s">
        <v>155</v>
      </c>
      <c r="AU1249" s="244" t="s">
        <v>142</v>
      </c>
      <c r="AV1249" s="13" t="s">
        <v>94</v>
      </c>
      <c r="AW1249" s="13" t="s">
        <v>35</v>
      </c>
      <c r="AX1249" s="13" t="s">
        <v>75</v>
      </c>
      <c r="AY1249" s="244" t="s">
        <v>141</v>
      </c>
    </row>
    <row r="1250" s="15" customFormat="1">
      <c r="A1250" s="15"/>
      <c r="B1250" s="256"/>
      <c r="C1250" s="257"/>
      <c r="D1250" s="235" t="s">
        <v>155</v>
      </c>
      <c r="E1250" s="258" t="s">
        <v>19</v>
      </c>
      <c r="F1250" s="259" t="s">
        <v>1540</v>
      </c>
      <c r="G1250" s="257"/>
      <c r="H1250" s="258" t="s">
        <v>19</v>
      </c>
      <c r="I1250" s="260"/>
      <c r="J1250" s="257"/>
      <c r="K1250" s="257"/>
      <c r="L1250" s="261"/>
      <c r="M1250" s="262"/>
      <c r="N1250" s="263"/>
      <c r="O1250" s="263"/>
      <c r="P1250" s="263"/>
      <c r="Q1250" s="263"/>
      <c r="R1250" s="263"/>
      <c r="S1250" s="263"/>
      <c r="T1250" s="264"/>
      <c r="U1250" s="15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5" t="s">
        <v>155</v>
      </c>
      <c r="AU1250" s="265" t="s">
        <v>142</v>
      </c>
      <c r="AV1250" s="15" t="s">
        <v>83</v>
      </c>
      <c r="AW1250" s="15" t="s">
        <v>35</v>
      </c>
      <c r="AX1250" s="15" t="s">
        <v>75</v>
      </c>
      <c r="AY1250" s="265" t="s">
        <v>141</v>
      </c>
    </row>
    <row r="1251" s="13" customFormat="1">
      <c r="A1251" s="13"/>
      <c r="B1251" s="233"/>
      <c r="C1251" s="234"/>
      <c r="D1251" s="235" t="s">
        <v>155</v>
      </c>
      <c r="E1251" s="236" t="s">
        <v>19</v>
      </c>
      <c r="F1251" s="237" t="s">
        <v>1541</v>
      </c>
      <c r="G1251" s="234"/>
      <c r="H1251" s="238">
        <v>3.3300000000000001</v>
      </c>
      <c r="I1251" s="239"/>
      <c r="J1251" s="234"/>
      <c r="K1251" s="234"/>
      <c r="L1251" s="240"/>
      <c r="M1251" s="241"/>
      <c r="N1251" s="242"/>
      <c r="O1251" s="242"/>
      <c r="P1251" s="242"/>
      <c r="Q1251" s="242"/>
      <c r="R1251" s="242"/>
      <c r="S1251" s="242"/>
      <c r="T1251" s="243"/>
      <c r="U1251" s="13"/>
      <c r="V1251" s="13"/>
      <c r="W1251" s="13"/>
      <c r="X1251" s="13"/>
      <c r="Y1251" s="13"/>
      <c r="Z1251" s="13"/>
      <c r="AA1251" s="13"/>
      <c r="AB1251" s="13"/>
      <c r="AC1251" s="13"/>
      <c r="AD1251" s="13"/>
      <c r="AE1251" s="13"/>
      <c r="AT1251" s="244" t="s">
        <v>155</v>
      </c>
      <c r="AU1251" s="244" t="s">
        <v>142</v>
      </c>
      <c r="AV1251" s="13" t="s">
        <v>94</v>
      </c>
      <c r="AW1251" s="13" t="s">
        <v>35</v>
      </c>
      <c r="AX1251" s="13" t="s">
        <v>75</v>
      </c>
      <c r="AY1251" s="244" t="s">
        <v>141</v>
      </c>
    </row>
    <row r="1252" s="16" customFormat="1">
      <c r="A1252" s="16"/>
      <c r="B1252" s="266"/>
      <c r="C1252" s="267"/>
      <c r="D1252" s="235" t="s">
        <v>155</v>
      </c>
      <c r="E1252" s="268" t="s">
        <v>19</v>
      </c>
      <c r="F1252" s="269" t="s">
        <v>190</v>
      </c>
      <c r="G1252" s="267"/>
      <c r="H1252" s="270">
        <v>85.009999999999991</v>
      </c>
      <c r="I1252" s="271"/>
      <c r="J1252" s="267"/>
      <c r="K1252" s="267"/>
      <c r="L1252" s="272"/>
      <c r="M1252" s="273"/>
      <c r="N1252" s="274"/>
      <c r="O1252" s="274"/>
      <c r="P1252" s="274"/>
      <c r="Q1252" s="274"/>
      <c r="R1252" s="274"/>
      <c r="S1252" s="274"/>
      <c r="T1252" s="275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T1252" s="276" t="s">
        <v>155</v>
      </c>
      <c r="AU1252" s="276" t="s">
        <v>142</v>
      </c>
      <c r="AV1252" s="16" t="s">
        <v>142</v>
      </c>
      <c r="AW1252" s="16" t="s">
        <v>35</v>
      </c>
      <c r="AX1252" s="16" t="s">
        <v>75</v>
      </c>
      <c r="AY1252" s="276" t="s">
        <v>141</v>
      </c>
    </row>
    <row r="1253" s="14" customFormat="1">
      <c r="A1253" s="14"/>
      <c r="B1253" s="245"/>
      <c r="C1253" s="246"/>
      <c r="D1253" s="235" t="s">
        <v>155</v>
      </c>
      <c r="E1253" s="247" t="s">
        <v>19</v>
      </c>
      <c r="F1253" s="248" t="s">
        <v>157</v>
      </c>
      <c r="G1253" s="246"/>
      <c r="H1253" s="249">
        <v>185.79500000000002</v>
      </c>
      <c r="I1253" s="250"/>
      <c r="J1253" s="246"/>
      <c r="K1253" s="246"/>
      <c r="L1253" s="251"/>
      <c r="M1253" s="252"/>
      <c r="N1253" s="253"/>
      <c r="O1253" s="253"/>
      <c r="P1253" s="253"/>
      <c r="Q1253" s="253"/>
      <c r="R1253" s="253"/>
      <c r="S1253" s="253"/>
      <c r="T1253" s="254"/>
      <c r="U1253" s="14"/>
      <c r="V1253" s="14"/>
      <c r="W1253" s="14"/>
      <c r="X1253" s="14"/>
      <c r="Y1253" s="14"/>
      <c r="Z1253" s="14"/>
      <c r="AA1253" s="14"/>
      <c r="AB1253" s="14"/>
      <c r="AC1253" s="14"/>
      <c r="AD1253" s="14"/>
      <c r="AE1253" s="14"/>
      <c r="AT1253" s="255" t="s">
        <v>155</v>
      </c>
      <c r="AU1253" s="255" t="s">
        <v>142</v>
      </c>
      <c r="AV1253" s="14" t="s">
        <v>151</v>
      </c>
      <c r="AW1253" s="14" t="s">
        <v>35</v>
      </c>
      <c r="AX1253" s="14" t="s">
        <v>83</v>
      </c>
      <c r="AY1253" s="255" t="s">
        <v>141</v>
      </c>
    </row>
    <row r="1254" s="2" customFormat="1" ht="24.15" customHeight="1">
      <c r="A1254" s="41"/>
      <c r="B1254" s="42"/>
      <c r="C1254" s="215" t="s">
        <v>1542</v>
      </c>
      <c r="D1254" s="215" t="s">
        <v>146</v>
      </c>
      <c r="E1254" s="216" t="s">
        <v>1543</v>
      </c>
      <c r="F1254" s="217" t="s">
        <v>1544</v>
      </c>
      <c r="G1254" s="218" t="s">
        <v>259</v>
      </c>
      <c r="H1254" s="219">
        <v>9.9900000000000002</v>
      </c>
      <c r="I1254" s="220"/>
      <c r="J1254" s="221">
        <f>ROUND(I1254*H1254,2)</f>
        <v>0</v>
      </c>
      <c r="K1254" s="217" t="s">
        <v>19</v>
      </c>
      <c r="L1254" s="47"/>
      <c r="M1254" s="222" t="s">
        <v>19</v>
      </c>
      <c r="N1254" s="223" t="s">
        <v>47</v>
      </c>
      <c r="O1254" s="87"/>
      <c r="P1254" s="224">
        <f>O1254*H1254</f>
        <v>0</v>
      </c>
      <c r="Q1254" s="224">
        <v>0.0160865109</v>
      </c>
      <c r="R1254" s="224">
        <f>Q1254*H1254</f>
        <v>0.16070424389099999</v>
      </c>
      <c r="S1254" s="224">
        <v>0</v>
      </c>
      <c r="T1254" s="225">
        <f>S1254*H1254</f>
        <v>0</v>
      </c>
      <c r="U1254" s="41"/>
      <c r="V1254" s="41"/>
      <c r="W1254" s="41"/>
      <c r="X1254" s="41"/>
      <c r="Y1254" s="41"/>
      <c r="Z1254" s="41"/>
      <c r="AA1254" s="41"/>
      <c r="AB1254" s="41"/>
      <c r="AC1254" s="41"/>
      <c r="AD1254" s="41"/>
      <c r="AE1254" s="41"/>
      <c r="AR1254" s="226" t="s">
        <v>260</v>
      </c>
      <c r="AT1254" s="226" t="s">
        <v>146</v>
      </c>
      <c r="AU1254" s="226" t="s">
        <v>142</v>
      </c>
      <c r="AY1254" s="20" t="s">
        <v>141</v>
      </c>
      <c r="BE1254" s="227">
        <f>IF(N1254="základní",J1254,0)</f>
        <v>0</v>
      </c>
      <c r="BF1254" s="227">
        <f>IF(N1254="snížená",J1254,0)</f>
        <v>0</v>
      </c>
      <c r="BG1254" s="227">
        <f>IF(N1254="zákl. přenesená",J1254,0)</f>
        <v>0</v>
      </c>
      <c r="BH1254" s="227">
        <f>IF(N1254="sníž. přenesená",J1254,0)</f>
        <v>0</v>
      </c>
      <c r="BI1254" s="227">
        <f>IF(N1254="nulová",J1254,0)</f>
        <v>0</v>
      </c>
      <c r="BJ1254" s="20" t="s">
        <v>94</v>
      </c>
      <c r="BK1254" s="227">
        <f>ROUND(I1254*H1254,2)</f>
        <v>0</v>
      </c>
      <c r="BL1254" s="20" t="s">
        <v>260</v>
      </c>
      <c r="BM1254" s="226" t="s">
        <v>1545</v>
      </c>
    </row>
    <row r="1255" s="15" customFormat="1">
      <c r="A1255" s="15"/>
      <c r="B1255" s="256"/>
      <c r="C1255" s="257"/>
      <c r="D1255" s="235" t="s">
        <v>155</v>
      </c>
      <c r="E1255" s="258" t="s">
        <v>19</v>
      </c>
      <c r="F1255" s="259" t="s">
        <v>789</v>
      </c>
      <c r="G1255" s="257"/>
      <c r="H1255" s="258" t="s">
        <v>19</v>
      </c>
      <c r="I1255" s="260"/>
      <c r="J1255" s="257"/>
      <c r="K1255" s="257"/>
      <c r="L1255" s="261"/>
      <c r="M1255" s="262"/>
      <c r="N1255" s="263"/>
      <c r="O1255" s="263"/>
      <c r="P1255" s="263"/>
      <c r="Q1255" s="263"/>
      <c r="R1255" s="263"/>
      <c r="S1255" s="263"/>
      <c r="T1255" s="264"/>
      <c r="U1255" s="15"/>
      <c r="V1255" s="15"/>
      <c r="W1255" s="15"/>
      <c r="X1255" s="15"/>
      <c r="Y1255" s="15"/>
      <c r="Z1255" s="15"/>
      <c r="AA1255" s="15"/>
      <c r="AB1255" s="15"/>
      <c r="AC1255" s="15"/>
      <c r="AD1255" s="15"/>
      <c r="AE1255" s="15"/>
      <c r="AT1255" s="265" t="s">
        <v>155</v>
      </c>
      <c r="AU1255" s="265" t="s">
        <v>142</v>
      </c>
      <c r="AV1255" s="15" t="s">
        <v>83</v>
      </c>
      <c r="AW1255" s="15" t="s">
        <v>35</v>
      </c>
      <c r="AX1255" s="15" t="s">
        <v>75</v>
      </c>
      <c r="AY1255" s="265" t="s">
        <v>141</v>
      </c>
    </row>
    <row r="1256" s="15" customFormat="1">
      <c r="A1256" s="15"/>
      <c r="B1256" s="256"/>
      <c r="C1256" s="257"/>
      <c r="D1256" s="235" t="s">
        <v>155</v>
      </c>
      <c r="E1256" s="258" t="s">
        <v>19</v>
      </c>
      <c r="F1256" s="259" t="s">
        <v>1520</v>
      </c>
      <c r="G1256" s="257"/>
      <c r="H1256" s="258" t="s">
        <v>19</v>
      </c>
      <c r="I1256" s="260"/>
      <c r="J1256" s="257"/>
      <c r="K1256" s="257"/>
      <c r="L1256" s="261"/>
      <c r="M1256" s="262"/>
      <c r="N1256" s="263"/>
      <c r="O1256" s="263"/>
      <c r="P1256" s="263"/>
      <c r="Q1256" s="263"/>
      <c r="R1256" s="263"/>
      <c r="S1256" s="263"/>
      <c r="T1256" s="264"/>
      <c r="U1256" s="15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65" t="s">
        <v>155</v>
      </c>
      <c r="AU1256" s="265" t="s">
        <v>142</v>
      </c>
      <c r="AV1256" s="15" t="s">
        <v>83</v>
      </c>
      <c r="AW1256" s="15" t="s">
        <v>35</v>
      </c>
      <c r="AX1256" s="15" t="s">
        <v>75</v>
      </c>
      <c r="AY1256" s="265" t="s">
        <v>141</v>
      </c>
    </row>
    <row r="1257" s="15" customFormat="1">
      <c r="A1257" s="15"/>
      <c r="B1257" s="256"/>
      <c r="C1257" s="257"/>
      <c r="D1257" s="235" t="s">
        <v>155</v>
      </c>
      <c r="E1257" s="258" t="s">
        <v>19</v>
      </c>
      <c r="F1257" s="259" t="s">
        <v>1546</v>
      </c>
      <c r="G1257" s="257"/>
      <c r="H1257" s="258" t="s">
        <v>19</v>
      </c>
      <c r="I1257" s="260"/>
      <c r="J1257" s="257"/>
      <c r="K1257" s="257"/>
      <c r="L1257" s="261"/>
      <c r="M1257" s="262"/>
      <c r="N1257" s="263"/>
      <c r="O1257" s="263"/>
      <c r="P1257" s="263"/>
      <c r="Q1257" s="263"/>
      <c r="R1257" s="263"/>
      <c r="S1257" s="263"/>
      <c r="T1257" s="264"/>
      <c r="U1257" s="15"/>
      <c r="V1257" s="15"/>
      <c r="W1257" s="15"/>
      <c r="X1257" s="15"/>
      <c r="Y1257" s="15"/>
      <c r="Z1257" s="15"/>
      <c r="AA1257" s="15"/>
      <c r="AB1257" s="15"/>
      <c r="AC1257" s="15"/>
      <c r="AD1257" s="15"/>
      <c r="AE1257" s="15"/>
      <c r="AT1257" s="265" t="s">
        <v>155</v>
      </c>
      <c r="AU1257" s="265" t="s">
        <v>142</v>
      </c>
      <c r="AV1257" s="15" t="s">
        <v>83</v>
      </c>
      <c r="AW1257" s="15" t="s">
        <v>35</v>
      </c>
      <c r="AX1257" s="15" t="s">
        <v>75</v>
      </c>
      <c r="AY1257" s="265" t="s">
        <v>141</v>
      </c>
    </row>
    <row r="1258" s="13" customFormat="1">
      <c r="A1258" s="13"/>
      <c r="B1258" s="233"/>
      <c r="C1258" s="234"/>
      <c r="D1258" s="235" t="s">
        <v>155</v>
      </c>
      <c r="E1258" s="236" t="s">
        <v>19</v>
      </c>
      <c r="F1258" s="237" t="s">
        <v>1547</v>
      </c>
      <c r="G1258" s="234"/>
      <c r="H1258" s="238">
        <v>6.5800000000000001</v>
      </c>
      <c r="I1258" s="239"/>
      <c r="J1258" s="234"/>
      <c r="K1258" s="234"/>
      <c r="L1258" s="240"/>
      <c r="M1258" s="241"/>
      <c r="N1258" s="242"/>
      <c r="O1258" s="242"/>
      <c r="P1258" s="242"/>
      <c r="Q1258" s="242"/>
      <c r="R1258" s="242"/>
      <c r="S1258" s="242"/>
      <c r="T1258" s="243"/>
      <c r="U1258" s="13"/>
      <c r="V1258" s="13"/>
      <c r="W1258" s="13"/>
      <c r="X1258" s="13"/>
      <c r="Y1258" s="13"/>
      <c r="Z1258" s="13"/>
      <c r="AA1258" s="13"/>
      <c r="AB1258" s="13"/>
      <c r="AC1258" s="13"/>
      <c r="AD1258" s="13"/>
      <c r="AE1258" s="13"/>
      <c r="AT1258" s="244" t="s">
        <v>155</v>
      </c>
      <c r="AU1258" s="244" t="s">
        <v>142</v>
      </c>
      <c r="AV1258" s="13" t="s">
        <v>94</v>
      </c>
      <c r="AW1258" s="13" t="s">
        <v>35</v>
      </c>
      <c r="AX1258" s="13" t="s">
        <v>75</v>
      </c>
      <c r="AY1258" s="244" t="s">
        <v>141</v>
      </c>
    </row>
    <row r="1259" s="16" customFormat="1">
      <c r="A1259" s="16"/>
      <c r="B1259" s="266"/>
      <c r="C1259" s="267"/>
      <c r="D1259" s="235" t="s">
        <v>155</v>
      </c>
      <c r="E1259" s="268" t="s">
        <v>19</v>
      </c>
      <c r="F1259" s="269" t="s">
        <v>190</v>
      </c>
      <c r="G1259" s="267"/>
      <c r="H1259" s="270">
        <v>6.5800000000000001</v>
      </c>
      <c r="I1259" s="271"/>
      <c r="J1259" s="267"/>
      <c r="K1259" s="267"/>
      <c r="L1259" s="272"/>
      <c r="M1259" s="273"/>
      <c r="N1259" s="274"/>
      <c r="O1259" s="274"/>
      <c r="P1259" s="274"/>
      <c r="Q1259" s="274"/>
      <c r="R1259" s="274"/>
      <c r="S1259" s="274"/>
      <c r="T1259" s="275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T1259" s="276" t="s">
        <v>155</v>
      </c>
      <c r="AU1259" s="276" t="s">
        <v>142</v>
      </c>
      <c r="AV1259" s="16" t="s">
        <v>142</v>
      </c>
      <c r="AW1259" s="16" t="s">
        <v>35</v>
      </c>
      <c r="AX1259" s="16" t="s">
        <v>75</v>
      </c>
      <c r="AY1259" s="276" t="s">
        <v>141</v>
      </c>
    </row>
    <row r="1260" s="15" customFormat="1">
      <c r="A1260" s="15"/>
      <c r="B1260" s="256"/>
      <c r="C1260" s="257"/>
      <c r="D1260" s="235" t="s">
        <v>155</v>
      </c>
      <c r="E1260" s="258" t="s">
        <v>19</v>
      </c>
      <c r="F1260" s="259" t="s">
        <v>1529</v>
      </c>
      <c r="G1260" s="257"/>
      <c r="H1260" s="258" t="s">
        <v>19</v>
      </c>
      <c r="I1260" s="260"/>
      <c r="J1260" s="257"/>
      <c r="K1260" s="257"/>
      <c r="L1260" s="261"/>
      <c r="M1260" s="262"/>
      <c r="N1260" s="263"/>
      <c r="O1260" s="263"/>
      <c r="P1260" s="263"/>
      <c r="Q1260" s="263"/>
      <c r="R1260" s="263"/>
      <c r="S1260" s="263"/>
      <c r="T1260" s="264"/>
      <c r="U1260" s="15"/>
      <c r="V1260" s="15"/>
      <c r="W1260" s="15"/>
      <c r="X1260" s="15"/>
      <c r="Y1260" s="15"/>
      <c r="Z1260" s="15"/>
      <c r="AA1260" s="15"/>
      <c r="AB1260" s="15"/>
      <c r="AC1260" s="15"/>
      <c r="AD1260" s="15"/>
      <c r="AE1260" s="15"/>
      <c r="AT1260" s="265" t="s">
        <v>155</v>
      </c>
      <c r="AU1260" s="265" t="s">
        <v>142</v>
      </c>
      <c r="AV1260" s="15" t="s">
        <v>83</v>
      </c>
      <c r="AW1260" s="15" t="s">
        <v>35</v>
      </c>
      <c r="AX1260" s="15" t="s">
        <v>75</v>
      </c>
      <c r="AY1260" s="265" t="s">
        <v>141</v>
      </c>
    </row>
    <row r="1261" s="15" customFormat="1">
      <c r="A1261" s="15"/>
      <c r="B1261" s="256"/>
      <c r="C1261" s="257"/>
      <c r="D1261" s="235" t="s">
        <v>155</v>
      </c>
      <c r="E1261" s="258" t="s">
        <v>19</v>
      </c>
      <c r="F1261" s="259" t="s">
        <v>1548</v>
      </c>
      <c r="G1261" s="257"/>
      <c r="H1261" s="258" t="s">
        <v>19</v>
      </c>
      <c r="I1261" s="260"/>
      <c r="J1261" s="257"/>
      <c r="K1261" s="257"/>
      <c r="L1261" s="261"/>
      <c r="M1261" s="262"/>
      <c r="N1261" s="263"/>
      <c r="O1261" s="263"/>
      <c r="P1261" s="263"/>
      <c r="Q1261" s="263"/>
      <c r="R1261" s="263"/>
      <c r="S1261" s="263"/>
      <c r="T1261" s="264"/>
      <c r="U1261" s="15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T1261" s="265" t="s">
        <v>155</v>
      </c>
      <c r="AU1261" s="265" t="s">
        <v>142</v>
      </c>
      <c r="AV1261" s="15" t="s">
        <v>83</v>
      </c>
      <c r="AW1261" s="15" t="s">
        <v>35</v>
      </c>
      <c r="AX1261" s="15" t="s">
        <v>75</v>
      </c>
      <c r="AY1261" s="265" t="s">
        <v>141</v>
      </c>
    </row>
    <row r="1262" s="13" customFormat="1">
      <c r="A1262" s="13"/>
      <c r="B1262" s="233"/>
      <c r="C1262" s="234"/>
      <c r="D1262" s="235" t="s">
        <v>155</v>
      </c>
      <c r="E1262" s="236" t="s">
        <v>19</v>
      </c>
      <c r="F1262" s="237" t="s">
        <v>1549</v>
      </c>
      <c r="G1262" s="234"/>
      <c r="H1262" s="238">
        <v>3.4100000000000001</v>
      </c>
      <c r="I1262" s="239"/>
      <c r="J1262" s="234"/>
      <c r="K1262" s="234"/>
      <c r="L1262" s="240"/>
      <c r="M1262" s="241"/>
      <c r="N1262" s="242"/>
      <c r="O1262" s="242"/>
      <c r="P1262" s="242"/>
      <c r="Q1262" s="242"/>
      <c r="R1262" s="242"/>
      <c r="S1262" s="242"/>
      <c r="T1262" s="243"/>
      <c r="U1262" s="13"/>
      <c r="V1262" s="13"/>
      <c r="W1262" s="13"/>
      <c r="X1262" s="13"/>
      <c r="Y1262" s="13"/>
      <c r="Z1262" s="13"/>
      <c r="AA1262" s="13"/>
      <c r="AB1262" s="13"/>
      <c r="AC1262" s="13"/>
      <c r="AD1262" s="13"/>
      <c r="AE1262" s="13"/>
      <c r="AT1262" s="244" t="s">
        <v>155</v>
      </c>
      <c r="AU1262" s="244" t="s">
        <v>142</v>
      </c>
      <c r="AV1262" s="13" t="s">
        <v>94</v>
      </c>
      <c r="AW1262" s="13" t="s">
        <v>35</v>
      </c>
      <c r="AX1262" s="13" t="s">
        <v>75</v>
      </c>
      <c r="AY1262" s="244" t="s">
        <v>141</v>
      </c>
    </row>
    <row r="1263" s="16" customFormat="1">
      <c r="A1263" s="16"/>
      <c r="B1263" s="266"/>
      <c r="C1263" s="267"/>
      <c r="D1263" s="235" t="s">
        <v>155</v>
      </c>
      <c r="E1263" s="268" t="s">
        <v>19</v>
      </c>
      <c r="F1263" s="269" t="s">
        <v>190</v>
      </c>
      <c r="G1263" s="267"/>
      <c r="H1263" s="270">
        <v>3.4100000000000001</v>
      </c>
      <c r="I1263" s="271"/>
      <c r="J1263" s="267"/>
      <c r="K1263" s="267"/>
      <c r="L1263" s="272"/>
      <c r="M1263" s="273"/>
      <c r="N1263" s="274"/>
      <c r="O1263" s="274"/>
      <c r="P1263" s="274"/>
      <c r="Q1263" s="274"/>
      <c r="R1263" s="274"/>
      <c r="S1263" s="274"/>
      <c r="T1263" s="275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T1263" s="276" t="s">
        <v>155</v>
      </c>
      <c r="AU1263" s="276" t="s">
        <v>142</v>
      </c>
      <c r="AV1263" s="16" t="s">
        <v>142</v>
      </c>
      <c r="AW1263" s="16" t="s">
        <v>35</v>
      </c>
      <c r="AX1263" s="16" t="s">
        <v>75</v>
      </c>
      <c r="AY1263" s="276" t="s">
        <v>141</v>
      </c>
    </row>
    <row r="1264" s="14" customFormat="1">
      <c r="A1264" s="14"/>
      <c r="B1264" s="245"/>
      <c r="C1264" s="246"/>
      <c r="D1264" s="235" t="s">
        <v>155</v>
      </c>
      <c r="E1264" s="247" t="s">
        <v>19</v>
      </c>
      <c r="F1264" s="248" t="s">
        <v>157</v>
      </c>
      <c r="G1264" s="246"/>
      <c r="H1264" s="249">
        <v>9.9900000000000002</v>
      </c>
      <c r="I1264" s="250"/>
      <c r="J1264" s="246"/>
      <c r="K1264" s="246"/>
      <c r="L1264" s="251"/>
      <c r="M1264" s="252"/>
      <c r="N1264" s="253"/>
      <c r="O1264" s="253"/>
      <c r="P1264" s="253"/>
      <c r="Q1264" s="253"/>
      <c r="R1264" s="253"/>
      <c r="S1264" s="253"/>
      <c r="T1264" s="254"/>
      <c r="U1264" s="14"/>
      <c r="V1264" s="14"/>
      <c r="W1264" s="14"/>
      <c r="X1264" s="14"/>
      <c r="Y1264" s="14"/>
      <c r="Z1264" s="14"/>
      <c r="AA1264" s="14"/>
      <c r="AB1264" s="14"/>
      <c r="AC1264" s="14"/>
      <c r="AD1264" s="14"/>
      <c r="AE1264" s="14"/>
      <c r="AT1264" s="255" t="s">
        <v>155</v>
      </c>
      <c r="AU1264" s="255" t="s">
        <v>142</v>
      </c>
      <c r="AV1264" s="14" t="s">
        <v>151</v>
      </c>
      <c r="AW1264" s="14" t="s">
        <v>35</v>
      </c>
      <c r="AX1264" s="14" t="s">
        <v>83</v>
      </c>
      <c r="AY1264" s="255" t="s">
        <v>141</v>
      </c>
    </row>
    <row r="1265" s="2" customFormat="1" ht="24.15" customHeight="1">
      <c r="A1265" s="41"/>
      <c r="B1265" s="42"/>
      <c r="C1265" s="215" t="s">
        <v>1550</v>
      </c>
      <c r="D1265" s="215" t="s">
        <v>146</v>
      </c>
      <c r="E1265" s="216" t="s">
        <v>1474</v>
      </c>
      <c r="F1265" s="217" t="s">
        <v>1475</v>
      </c>
      <c r="G1265" s="218" t="s">
        <v>259</v>
      </c>
      <c r="H1265" s="219">
        <v>195.785</v>
      </c>
      <c r="I1265" s="220"/>
      <c r="J1265" s="221">
        <f>ROUND(I1265*H1265,2)</f>
        <v>0</v>
      </c>
      <c r="K1265" s="217" t="s">
        <v>150</v>
      </c>
      <c r="L1265" s="47"/>
      <c r="M1265" s="222" t="s">
        <v>19</v>
      </c>
      <c r="N1265" s="223" t="s">
        <v>47</v>
      </c>
      <c r="O1265" s="87"/>
      <c r="P1265" s="224">
        <f>O1265*H1265</f>
        <v>0</v>
      </c>
      <c r="Q1265" s="224">
        <v>0.00010000000000000001</v>
      </c>
      <c r="R1265" s="224">
        <f>Q1265*H1265</f>
        <v>0.019578500000000002</v>
      </c>
      <c r="S1265" s="224">
        <v>0</v>
      </c>
      <c r="T1265" s="225">
        <f>S1265*H1265</f>
        <v>0</v>
      </c>
      <c r="U1265" s="41"/>
      <c r="V1265" s="41"/>
      <c r="W1265" s="41"/>
      <c r="X1265" s="41"/>
      <c r="Y1265" s="41"/>
      <c r="Z1265" s="41"/>
      <c r="AA1265" s="41"/>
      <c r="AB1265" s="41"/>
      <c r="AC1265" s="41"/>
      <c r="AD1265" s="41"/>
      <c r="AE1265" s="41"/>
      <c r="AR1265" s="226" t="s">
        <v>260</v>
      </c>
      <c r="AT1265" s="226" t="s">
        <v>146</v>
      </c>
      <c r="AU1265" s="226" t="s">
        <v>142</v>
      </c>
      <c r="AY1265" s="20" t="s">
        <v>141</v>
      </c>
      <c r="BE1265" s="227">
        <f>IF(N1265="základní",J1265,0)</f>
        <v>0</v>
      </c>
      <c r="BF1265" s="227">
        <f>IF(N1265="snížená",J1265,0)</f>
        <v>0</v>
      </c>
      <c r="BG1265" s="227">
        <f>IF(N1265="zákl. přenesená",J1265,0)</f>
        <v>0</v>
      </c>
      <c r="BH1265" s="227">
        <f>IF(N1265="sníž. přenesená",J1265,0)</f>
        <v>0</v>
      </c>
      <c r="BI1265" s="227">
        <f>IF(N1265="nulová",J1265,0)</f>
        <v>0</v>
      </c>
      <c r="BJ1265" s="20" t="s">
        <v>94</v>
      </c>
      <c r="BK1265" s="227">
        <f>ROUND(I1265*H1265,2)</f>
        <v>0</v>
      </c>
      <c r="BL1265" s="20" t="s">
        <v>260</v>
      </c>
      <c r="BM1265" s="226" t="s">
        <v>1551</v>
      </c>
    </row>
    <row r="1266" s="2" customFormat="1">
      <c r="A1266" s="41"/>
      <c r="B1266" s="42"/>
      <c r="C1266" s="43"/>
      <c r="D1266" s="228" t="s">
        <v>153</v>
      </c>
      <c r="E1266" s="43"/>
      <c r="F1266" s="229" t="s">
        <v>1477</v>
      </c>
      <c r="G1266" s="43"/>
      <c r="H1266" s="43"/>
      <c r="I1266" s="230"/>
      <c r="J1266" s="43"/>
      <c r="K1266" s="43"/>
      <c r="L1266" s="47"/>
      <c r="M1266" s="231"/>
      <c r="N1266" s="232"/>
      <c r="O1266" s="87"/>
      <c r="P1266" s="87"/>
      <c r="Q1266" s="87"/>
      <c r="R1266" s="87"/>
      <c r="S1266" s="87"/>
      <c r="T1266" s="88"/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T1266" s="20" t="s">
        <v>153</v>
      </c>
      <c r="AU1266" s="20" t="s">
        <v>142</v>
      </c>
    </row>
    <row r="1267" s="13" customFormat="1">
      <c r="A1267" s="13"/>
      <c r="B1267" s="233"/>
      <c r="C1267" s="234"/>
      <c r="D1267" s="235" t="s">
        <v>155</v>
      </c>
      <c r="E1267" s="236" t="s">
        <v>19</v>
      </c>
      <c r="F1267" s="237" t="s">
        <v>1552</v>
      </c>
      <c r="G1267" s="234"/>
      <c r="H1267" s="238">
        <v>195.785</v>
      </c>
      <c r="I1267" s="239"/>
      <c r="J1267" s="234"/>
      <c r="K1267" s="234"/>
      <c r="L1267" s="240"/>
      <c r="M1267" s="241"/>
      <c r="N1267" s="242"/>
      <c r="O1267" s="242"/>
      <c r="P1267" s="242"/>
      <c r="Q1267" s="242"/>
      <c r="R1267" s="242"/>
      <c r="S1267" s="242"/>
      <c r="T1267" s="243"/>
      <c r="U1267" s="13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4" t="s">
        <v>155</v>
      </c>
      <c r="AU1267" s="244" t="s">
        <v>142</v>
      </c>
      <c r="AV1267" s="13" t="s">
        <v>94</v>
      </c>
      <c r="AW1267" s="13" t="s">
        <v>35</v>
      </c>
      <c r="AX1267" s="13" t="s">
        <v>75</v>
      </c>
      <c r="AY1267" s="244" t="s">
        <v>141</v>
      </c>
    </row>
    <row r="1268" s="14" customFormat="1">
      <c r="A1268" s="14"/>
      <c r="B1268" s="245"/>
      <c r="C1268" s="246"/>
      <c r="D1268" s="235" t="s">
        <v>155</v>
      </c>
      <c r="E1268" s="247" t="s">
        <v>19</v>
      </c>
      <c r="F1268" s="248" t="s">
        <v>157</v>
      </c>
      <c r="G1268" s="246"/>
      <c r="H1268" s="249">
        <v>195.785</v>
      </c>
      <c r="I1268" s="250"/>
      <c r="J1268" s="246"/>
      <c r="K1268" s="246"/>
      <c r="L1268" s="251"/>
      <c r="M1268" s="252"/>
      <c r="N1268" s="253"/>
      <c r="O1268" s="253"/>
      <c r="P1268" s="253"/>
      <c r="Q1268" s="253"/>
      <c r="R1268" s="253"/>
      <c r="S1268" s="253"/>
      <c r="T1268" s="254"/>
      <c r="U1268" s="14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5" t="s">
        <v>155</v>
      </c>
      <c r="AU1268" s="255" t="s">
        <v>142</v>
      </c>
      <c r="AV1268" s="14" t="s">
        <v>151</v>
      </c>
      <c r="AW1268" s="14" t="s">
        <v>35</v>
      </c>
      <c r="AX1268" s="14" t="s">
        <v>83</v>
      </c>
      <c r="AY1268" s="255" t="s">
        <v>141</v>
      </c>
    </row>
    <row r="1269" s="2" customFormat="1" ht="24.15" customHeight="1">
      <c r="A1269" s="41"/>
      <c r="B1269" s="42"/>
      <c r="C1269" s="215" t="s">
        <v>1553</v>
      </c>
      <c r="D1269" s="215" t="s">
        <v>146</v>
      </c>
      <c r="E1269" s="216" t="s">
        <v>1480</v>
      </c>
      <c r="F1269" s="217" t="s">
        <v>1481</v>
      </c>
      <c r="G1269" s="218" t="s">
        <v>259</v>
      </c>
      <c r="H1269" s="219">
        <v>195.785</v>
      </c>
      <c r="I1269" s="220"/>
      <c r="J1269" s="221">
        <f>ROUND(I1269*H1269,2)</f>
        <v>0</v>
      </c>
      <c r="K1269" s="217" t="s">
        <v>150</v>
      </c>
      <c r="L1269" s="47"/>
      <c r="M1269" s="222" t="s">
        <v>19</v>
      </c>
      <c r="N1269" s="223" t="s">
        <v>47</v>
      </c>
      <c r="O1269" s="87"/>
      <c r="P1269" s="224">
        <f>O1269*H1269</f>
        <v>0</v>
      </c>
      <c r="Q1269" s="224">
        <v>0</v>
      </c>
      <c r="R1269" s="224">
        <f>Q1269*H1269</f>
        <v>0</v>
      </c>
      <c r="S1269" s="224">
        <v>0</v>
      </c>
      <c r="T1269" s="225">
        <f>S1269*H1269</f>
        <v>0</v>
      </c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R1269" s="226" t="s">
        <v>260</v>
      </c>
      <c r="AT1269" s="226" t="s">
        <v>146</v>
      </c>
      <c r="AU1269" s="226" t="s">
        <v>142</v>
      </c>
      <c r="AY1269" s="20" t="s">
        <v>141</v>
      </c>
      <c r="BE1269" s="227">
        <f>IF(N1269="základní",J1269,0)</f>
        <v>0</v>
      </c>
      <c r="BF1269" s="227">
        <f>IF(N1269="snížená",J1269,0)</f>
        <v>0</v>
      </c>
      <c r="BG1269" s="227">
        <f>IF(N1269="zákl. přenesená",J1269,0)</f>
        <v>0</v>
      </c>
      <c r="BH1269" s="227">
        <f>IF(N1269="sníž. přenesená",J1269,0)</f>
        <v>0</v>
      </c>
      <c r="BI1269" s="227">
        <f>IF(N1269="nulová",J1269,0)</f>
        <v>0</v>
      </c>
      <c r="BJ1269" s="20" t="s">
        <v>94</v>
      </c>
      <c r="BK1269" s="227">
        <f>ROUND(I1269*H1269,2)</f>
        <v>0</v>
      </c>
      <c r="BL1269" s="20" t="s">
        <v>260</v>
      </c>
      <c r="BM1269" s="226" t="s">
        <v>1554</v>
      </c>
    </row>
    <row r="1270" s="2" customFormat="1">
      <c r="A1270" s="41"/>
      <c r="B1270" s="42"/>
      <c r="C1270" s="43"/>
      <c r="D1270" s="228" t="s">
        <v>153</v>
      </c>
      <c r="E1270" s="43"/>
      <c r="F1270" s="229" t="s">
        <v>1483</v>
      </c>
      <c r="G1270" s="43"/>
      <c r="H1270" s="43"/>
      <c r="I1270" s="230"/>
      <c r="J1270" s="43"/>
      <c r="K1270" s="43"/>
      <c r="L1270" s="47"/>
      <c r="M1270" s="231"/>
      <c r="N1270" s="232"/>
      <c r="O1270" s="87"/>
      <c r="P1270" s="87"/>
      <c r="Q1270" s="87"/>
      <c r="R1270" s="87"/>
      <c r="S1270" s="87"/>
      <c r="T1270" s="88"/>
      <c r="U1270" s="41"/>
      <c r="V1270" s="41"/>
      <c r="W1270" s="41"/>
      <c r="X1270" s="41"/>
      <c r="Y1270" s="41"/>
      <c r="Z1270" s="41"/>
      <c r="AA1270" s="41"/>
      <c r="AB1270" s="41"/>
      <c r="AC1270" s="41"/>
      <c r="AD1270" s="41"/>
      <c r="AE1270" s="41"/>
      <c r="AT1270" s="20" t="s">
        <v>153</v>
      </c>
      <c r="AU1270" s="20" t="s">
        <v>142</v>
      </c>
    </row>
    <row r="1271" s="2" customFormat="1" ht="16.5" customHeight="1">
      <c r="A1271" s="41"/>
      <c r="B1271" s="42"/>
      <c r="C1271" s="281" t="s">
        <v>1555</v>
      </c>
      <c r="D1271" s="281" t="s">
        <v>775</v>
      </c>
      <c r="E1271" s="282" t="s">
        <v>1485</v>
      </c>
      <c r="F1271" s="283" t="s">
        <v>1486</v>
      </c>
      <c r="G1271" s="284" t="s">
        <v>259</v>
      </c>
      <c r="H1271" s="285">
        <v>219.964</v>
      </c>
      <c r="I1271" s="286"/>
      <c r="J1271" s="287">
        <f>ROUND(I1271*H1271,2)</f>
        <v>0</v>
      </c>
      <c r="K1271" s="283" t="s">
        <v>150</v>
      </c>
      <c r="L1271" s="288"/>
      <c r="M1271" s="289" t="s">
        <v>19</v>
      </c>
      <c r="N1271" s="290" t="s">
        <v>47</v>
      </c>
      <c r="O1271" s="87"/>
      <c r="P1271" s="224">
        <f>O1271*H1271</f>
        <v>0</v>
      </c>
      <c r="Q1271" s="224">
        <v>0.00011</v>
      </c>
      <c r="R1271" s="224">
        <f>Q1271*H1271</f>
        <v>0.024196040000000002</v>
      </c>
      <c r="S1271" s="224">
        <v>0</v>
      </c>
      <c r="T1271" s="225">
        <f>S1271*H1271</f>
        <v>0</v>
      </c>
      <c r="U1271" s="41"/>
      <c r="V1271" s="41"/>
      <c r="W1271" s="41"/>
      <c r="X1271" s="41"/>
      <c r="Y1271" s="41"/>
      <c r="Z1271" s="41"/>
      <c r="AA1271" s="41"/>
      <c r="AB1271" s="41"/>
      <c r="AC1271" s="41"/>
      <c r="AD1271" s="41"/>
      <c r="AE1271" s="41"/>
      <c r="AR1271" s="226" t="s">
        <v>460</v>
      </c>
      <c r="AT1271" s="226" t="s">
        <v>775</v>
      </c>
      <c r="AU1271" s="226" t="s">
        <v>142</v>
      </c>
      <c r="AY1271" s="20" t="s">
        <v>141</v>
      </c>
      <c r="BE1271" s="227">
        <f>IF(N1271="základní",J1271,0)</f>
        <v>0</v>
      </c>
      <c r="BF1271" s="227">
        <f>IF(N1271="snížená",J1271,0)</f>
        <v>0</v>
      </c>
      <c r="BG1271" s="227">
        <f>IF(N1271="zákl. přenesená",J1271,0)</f>
        <v>0</v>
      </c>
      <c r="BH1271" s="227">
        <f>IF(N1271="sníž. přenesená",J1271,0)</f>
        <v>0</v>
      </c>
      <c r="BI1271" s="227">
        <f>IF(N1271="nulová",J1271,0)</f>
        <v>0</v>
      </c>
      <c r="BJ1271" s="20" t="s">
        <v>94</v>
      </c>
      <c r="BK1271" s="227">
        <f>ROUND(I1271*H1271,2)</f>
        <v>0</v>
      </c>
      <c r="BL1271" s="20" t="s">
        <v>260</v>
      </c>
      <c r="BM1271" s="226" t="s">
        <v>1556</v>
      </c>
    </row>
    <row r="1272" s="13" customFormat="1">
      <c r="A1272" s="13"/>
      <c r="B1272" s="233"/>
      <c r="C1272" s="234"/>
      <c r="D1272" s="235" t="s">
        <v>155</v>
      </c>
      <c r="E1272" s="234"/>
      <c r="F1272" s="237" t="s">
        <v>1557</v>
      </c>
      <c r="G1272" s="234"/>
      <c r="H1272" s="238">
        <v>219.964</v>
      </c>
      <c r="I1272" s="239"/>
      <c r="J1272" s="234"/>
      <c r="K1272" s="234"/>
      <c r="L1272" s="240"/>
      <c r="M1272" s="241"/>
      <c r="N1272" s="242"/>
      <c r="O1272" s="242"/>
      <c r="P1272" s="242"/>
      <c r="Q1272" s="242"/>
      <c r="R1272" s="242"/>
      <c r="S1272" s="242"/>
      <c r="T1272" s="243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4" t="s">
        <v>155</v>
      </c>
      <c r="AU1272" s="244" t="s">
        <v>142</v>
      </c>
      <c r="AV1272" s="13" t="s">
        <v>94</v>
      </c>
      <c r="AW1272" s="13" t="s">
        <v>4</v>
      </c>
      <c r="AX1272" s="13" t="s">
        <v>83</v>
      </c>
      <c r="AY1272" s="244" t="s">
        <v>141</v>
      </c>
    </row>
    <row r="1273" s="2" customFormat="1" ht="24.15" customHeight="1">
      <c r="A1273" s="41"/>
      <c r="B1273" s="42"/>
      <c r="C1273" s="215" t="s">
        <v>1558</v>
      </c>
      <c r="D1273" s="215" t="s">
        <v>146</v>
      </c>
      <c r="E1273" s="216" t="s">
        <v>1490</v>
      </c>
      <c r="F1273" s="217" t="s">
        <v>1491</v>
      </c>
      <c r="G1273" s="218" t="s">
        <v>259</v>
      </c>
      <c r="H1273" s="219">
        <v>195.785</v>
      </c>
      <c r="I1273" s="220"/>
      <c r="J1273" s="221">
        <f>ROUND(I1273*H1273,2)</f>
        <v>0</v>
      </c>
      <c r="K1273" s="217" t="s">
        <v>150</v>
      </c>
      <c r="L1273" s="47"/>
      <c r="M1273" s="222" t="s">
        <v>19</v>
      </c>
      <c r="N1273" s="223" t="s">
        <v>47</v>
      </c>
      <c r="O1273" s="87"/>
      <c r="P1273" s="224">
        <f>O1273*H1273</f>
        <v>0</v>
      </c>
      <c r="Q1273" s="224">
        <v>0</v>
      </c>
      <c r="R1273" s="224">
        <f>Q1273*H1273</f>
        <v>0</v>
      </c>
      <c r="S1273" s="224">
        <v>0</v>
      </c>
      <c r="T1273" s="225">
        <f>S1273*H1273</f>
        <v>0</v>
      </c>
      <c r="U1273" s="41"/>
      <c r="V1273" s="41"/>
      <c r="W1273" s="41"/>
      <c r="X1273" s="41"/>
      <c r="Y1273" s="41"/>
      <c r="Z1273" s="41"/>
      <c r="AA1273" s="41"/>
      <c r="AB1273" s="41"/>
      <c r="AC1273" s="41"/>
      <c r="AD1273" s="41"/>
      <c r="AE1273" s="41"/>
      <c r="AR1273" s="226" t="s">
        <v>260</v>
      </c>
      <c r="AT1273" s="226" t="s">
        <v>146</v>
      </c>
      <c r="AU1273" s="226" t="s">
        <v>142</v>
      </c>
      <c r="AY1273" s="20" t="s">
        <v>141</v>
      </c>
      <c r="BE1273" s="227">
        <f>IF(N1273="základní",J1273,0)</f>
        <v>0</v>
      </c>
      <c r="BF1273" s="227">
        <f>IF(N1273="snížená",J1273,0)</f>
        <v>0</v>
      </c>
      <c r="BG1273" s="227">
        <f>IF(N1273="zákl. přenesená",J1273,0)</f>
        <v>0</v>
      </c>
      <c r="BH1273" s="227">
        <f>IF(N1273="sníž. přenesená",J1273,0)</f>
        <v>0</v>
      </c>
      <c r="BI1273" s="227">
        <f>IF(N1273="nulová",J1273,0)</f>
        <v>0</v>
      </c>
      <c r="BJ1273" s="20" t="s">
        <v>94</v>
      </c>
      <c r="BK1273" s="227">
        <f>ROUND(I1273*H1273,2)</f>
        <v>0</v>
      </c>
      <c r="BL1273" s="20" t="s">
        <v>260</v>
      </c>
      <c r="BM1273" s="226" t="s">
        <v>1559</v>
      </c>
    </row>
    <row r="1274" s="2" customFormat="1">
      <c r="A1274" s="41"/>
      <c r="B1274" s="42"/>
      <c r="C1274" s="43"/>
      <c r="D1274" s="228" t="s">
        <v>153</v>
      </c>
      <c r="E1274" s="43"/>
      <c r="F1274" s="229" t="s">
        <v>1493</v>
      </c>
      <c r="G1274" s="43"/>
      <c r="H1274" s="43"/>
      <c r="I1274" s="230"/>
      <c r="J1274" s="43"/>
      <c r="K1274" s="43"/>
      <c r="L1274" s="47"/>
      <c r="M1274" s="231"/>
      <c r="N1274" s="232"/>
      <c r="O1274" s="87"/>
      <c r="P1274" s="87"/>
      <c r="Q1274" s="87"/>
      <c r="R1274" s="87"/>
      <c r="S1274" s="87"/>
      <c r="T1274" s="88"/>
      <c r="U1274" s="41"/>
      <c r="V1274" s="41"/>
      <c r="W1274" s="41"/>
      <c r="X1274" s="41"/>
      <c r="Y1274" s="41"/>
      <c r="Z1274" s="41"/>
      <c r="AA1274" s="41"/>
      <c r="AB1274" s="41"/>
      <c r="AC1274" s="41"/>
      <c r="AD1274" s="41"/>
      <c r="AE1274" s="41"/>
      <c r="AT1274" s="20" t="s">
        <v>153</v>
      </c>
      <c r="AU1274" s="20" t="s">
        <v>142</v>
      </c>
    </row>
    <row r="1275" s="2" customFormat="1" ht="16.5" customHeight="1">
      <c r="A1275" s="41"/>
      <c r="B1275" s="42"/>
      <c r="C1275" s="281" t="s">
        <v>1560</v>
      </c>
      <c r="D1275" s="281" t="s">
        <v>775</v>
      </c>
      <c r="E1275" s="282" t="s">
        <v>1561</v>
      </c>
      <c r="F1275" s="283" t="s">
        <v>1562</v>
      </c>
      <c r="G1275" s="284" t="s">
        <v>259</v>
      </c>
      <c r="H1275" s="285">
        <v>199.70099999999999</v>
      </c>
      <c r="I1275" s="286"/>
      <c r="J1275" s="287">
        <f>ROUND(I1275*H1275,2)</f>
        <v>0</v>
      </c>
      <c r="K1275" s="283" t="s">
        <v>150</v>
      </c>
      <c r="L1275" s="288"/>
      <c r="M1275" s="289" t="s">
        <v>19</v>
      </c>
      <c r="N1275" s="290" t="s">
        <v>47</v>
      </c>
      <c r="O1275" s="87"/>
      <c r="P1275" s="224">
        <f>O1275*H1275</f>
        <v>0</v>
      </c>
      <c r="Q1275" s="224">
        <v>0.0060000000000000001</v>
      </c>
      <c r="R1275" s="224">
        <f>Q1275*H1275</f>
        <v>1.1982059999999999</v>
      </c>
      <c r="S1275" s="224">
        <v>0</v>
      </c>
      <c r="T1275" s="225">
        <f>S1275*H1275</f>
        <v>0</v>
      </c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R1275" s="226" t="s">
        <v>460</v>
      </c>
      <c r="AT1275" s="226" t="s">
        <v>775</v>
      </c>
      <c r="AU1275" s="226" t="s">
        <v>142</v>
      </c>
      <c r="AY1275" s="20" t="s">
        <v>141</v>
      </c>
      <c r="BE1275" s="227">
        <f>IF(N1275="základní",J1275,0)</f>
        <v>0</v>
      </c>
      <c r="BF1275" s="227">
        <f>IF(N1275="snížená",J1275,0)</f>
        <v>0</v>
      </c>
      <c r="BG1275" s="227">
        <f>IF(N1275="zákl. přenesená",J1275,0)</f>
        <v>0</v>
      </c>
      <c r="BH1275" s="227">
        <f>IF(N1275="sníž. přenesená",J1275,0)</f>
        <v>0</v>
      </c>
      <c r="BI1275" s="227">
        <f>IF(N1275="nulová",J1275,0)</f>
        <v>0</v>
      </c>
      <c r="BJ1275" s="20" t="s">
        <v>94</v>
      </c>
      <c r="BK1275" s="227">
        <f>ROUND(I1275*H1275,2)</f>
        <v>0</v>
      </c>
      <c r="BL1275" s="20" t="s">
        <v>260</v>
      </c>
      <c r="BM1275" s="226" t="s">
        <v>1563</v>
      </c>
    </row>
    <row r="1276" s="13" customFormat="1">
      <c r="A1276" s="13"/>
      <c r="B1276" s="233"/>
      <c r="C1276" s="234"/>
      <c r="D1276" s="235" t="s">
        <v>155</v>
      </c>
      <c r="E1276" s="234"/>
      <c r="F1276" s="237" t="s">
        <v>1564</v>
      </c>
      <c r="G1276" s="234"/>
      <c r="H1276" s="238">
        <v>199.70099999999999</v>
      </c>
      <c r="I1276" s="239"/>
      <c r="J1276" s="234"/>
      <c r="K1276" s="234"/>
      <c r="L1276" s="240"/>
      <c r="M1276" s="241"/>
      <c r="N1276" s="242"/>
      <c r="O1276" s="242"/>
      <c r="P1276" s="242"/>
      <c r="Q1276" s="242"/>
      <c r="R1276" s="242"/>
      <c r="S1276" s="242"/>
      <c r="T1276" s="24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T1276" s="244" t="s">
        <v>155</v>
      </c>
      <c r="AU1276" s="244" t="s">
        <v>142</v>
      </c>
      <c r="AV1276" s="13" t="s">
        <v>94</v>
      </c>
      <c r="AW1276" s="13" t="s">
        <v>4</v>
      </c>
      <c r="AX1276" s="13" t="s">
        <v>83</v>
      </c>
      <c r="AY1276" s="244" t="s">
        <v>141</v>
      </c>
    </row>
    <row r="1277" s="2" customFormat="1" ht="37.8" customHeight="1">
      <c r="A1277" s="41"/>
      <c r="B1277" s="42"/>
      <c r="C1277" s="215" t="s">
        <v>1565</v>
      </c>
      <c r="D1277" s="215" t="s">
        <v>146</v>
      </c>
      <c r="E1277" s="216" t="s">
        <v>1505</v>
      </c>
      <c r="F1277" s="217" t="s">
        <v>1506</v>
      </c>
      <c r="G1277" s="218" t="s">
        <v>160</v>
      </c>
      <c r="H1277" s="219">
        <v>4.3339999999999996</v>
      </c>
      <c r="I1277" s="220"/>
      <c r="J1277" s="221">
        <f>ROUND(I1277*H1277,2)</f>
        <v>0</v>
      </c>
      <c r="K1277" s="217" t="s">
        <v>150</v>
      </c>
      <c r="L1277" s="47"/>
      <c r="M1277" s="222" t="s">
        <v>19</v>
      </c>
      <c r="N1277" s="223" t="s">
        <v>47</v>
      </c>
      <c r="O1277" s="87"/>
      <c r="P1277" s="224">
        <f>O1277*H1277</f>
        <v>0</v>
      </c>
      <c r="Q1277" s="224">
        <v>0</v>
      </c>
      <c r="R1277" s="224">
        <f>Q1277*H1277</f>
        <v>0</v>
      </c>
      <c r="S1277" s="224">
        <v>0</v>
      </c>
      <c r="T1277" s="225">
        <f>S1277*H1277</f>
        <v>0</v>
      </c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R1277" s="226" t="s">
        <v>260</v>
      </c>
      <c r="AT1277" s="226" t="s">
        <v>146</v>
      </c>
      <c r="AU1277" s="226" t="s">
        <v>142</v>
      </c>
      <c r="AY1277" s="20" t="s">
        <v>141</v>
      </c>
      <c r="BE1277" s="227">
        <f>IF(N1277="základní",J1277,0)</f>
        <v>0</v>
      </c>
      <c r="BF1277" s="227">
        <f>IF(N1277="snížená",J1277,0)</f>
        <v>0</v>
      </c>
      <c r="BG1277" s="227">
        <f>IF(N1277="zákl. přenesená",J1277,0)</f>
        <v>0</v>
      </c>
      <c r="BH1277" s="227">
        <f>IF(N1277="sníž. přenesená",J1277,0)</f>
        <v>0</v>
      </c>
      <c r="BI1277" s="227">
        <f>IF(N1277="nulová",J1277,0)</f>
        <v>0</v>
      </c>
      <c r="BJ1277" s="20" t="s">
        <v>94</v>
      </c>
      <c r="BK1277" s="227">
        <f>ROUND(I1277*H1277,2)</f>
        <v>0</v>
      </c>
      <c r="BL1277" s="20" t="s">
        <v>260</v>
      </c>
      <c r="BM1277" s="226" t="s">
        <v>1566</v>
      </c>
    </row>
    <row r="1278" s="2" customFormat="1">
      <c r="A1278" s="41"/>
      <c r="B1278" s="42"/>
      <c r="C1278" s="43"/>
      <c r="D1278" s="228" t="s">
        <v>153</v>
      </c>
      <c r="E1278" s="43"/>
      <c r="F1278" s="229" t="s">
        <v>1508</v>
      </c>
      <c r="G1278" s="43"/>
      <c r="H1278" s="43"/>
      <c r="I1278" s="230"/>
      <c r="J1278" s="43"/>
      <c r="K1278" s="43"/>
      <c r="L1278" s="47"/>
      <c r="M1278" s="231"/>
      <c r="N1278" s="232"/>
      <c r="O1278" s="87"/>
      <c r="P1278" s="87"/>
      <c r="Q1278" s="87"/>
      <c r="R1278" s="87"/>
      <c r="S1278" s="87"/>
      <c r="T1278" s="88"/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T1278" s="20" t="s">
        <v>153</v>
      </c>
      <c r="AU1278" s="20" t="s">
        <v>142</v>
      </c>
    </row>
    <row r="1279" s="12" customFormat="1" ht="22.8" customHeight="1">
      <c r="A1279" s="12"/>
      <c r="B1279" s="199"/>
      <c r="C1279" s="200"/>
      <c r="D1279" s="201" t="s">
        <v>74</v>
      </c>
      <c r="E1279" s="213" t="s">
        <v>1567</v>
      </c>
      <c r="F1279" s="213" t="s">
        <v>1568</v>
      </c>
      <c r="G1279" s="200"/>
      <c r="H1279" s="200"/>
      <c r="I1279" s="203"/>
      <c r="J1279" s="214">
        <f>BK1279</f>
        <v>0</v>
      </c>
      <c r="K1279" s="200"/>
      <c r="L1279" s="205"/>
      <c r="M1279" s="206"/>
      <c r="N1279" s="207"/>
      <c r="O1279" s="207"/>
      <c r="P1279" s="208">
        <f>P1280</f>
        <v>0</v>
      </c>
      <c r="Q1279" s="207"/>
      <c r="R1279" s="208">
        <f>R1280</f>
        <v>0.2763871</v>
      </c>
      <c r="S1279" s="207"/>
      <c r="T1279" s="209">
        <f>T1280</f>
        <v>0</v>
      </c>
      <c r="U1279" s="12"/>
      <c r="V1279" s="12"/>
      <c r="W1279" s="12"/>
      <c r="X1279" s="12"/>
      <c r="Y1279" s="12"/>
      <c r="Z1279" s="12"/>
      <c r="AA1279" s="12"/>
      <c r="AB1279" s="12"/>
      <c r="AC1279" s="12"/>
      <c r="AD1279" s="12"/>
      <c r="AE1279" s="12"/>
      <c r="AR1279" s="210" t="s">
        <v>94</v>
      </c>
      <c r="AT1279" s="211" t="s">
        <v>74</v>
      </c>
      <c r="AU1279" s="211" t="s">
        <v>83</v>
      </c>
      <c r="AY1279" s="210" t="s">
        <v>141</v>
      </c>
      <c r="BK1279" s="212">
        <f>BK1280</f>
        <v>0</v>
      </c>
    </row>
    <row r="1280" s="12" customFormat="1" ht="20.88" customHeight="1">
      <c r="A1280" s="12"/>
      <c r="B1280" s="199"/>
      <c r="C1280" s="200"/>
      <c r="D1280" s="201" t="s">
        <v>74</v>
      </c>
      <c r="E1280" s="213" t="s">
        <v>1569</v>
      </c>
      <c r="F1280" s="213" t="s">
        <v>1570</v>
      </c>
      <c r="G1280" s="200"/>
      <c r="H1280" s="200"/>
      <c r="I1280" s="203"/>
      <c r="J1280" s="214">
        <f>BK1280</f>
        <v>0</v>
      </c>
      <c r="K1280" s="200"/>
      <c r="L1280" s="205"/>
      <c r="M1280" s="206"/>
      <c r="N1280" s="207"/>
      <c r="O1280" s="207"/>
      <c r="P1280" s="208">
        <f>SUM(P1281:P1312)</f>
        <v>0</v>
      </c>
      <c r="Q1280" s="207"/>
      <c r="R1280" s="208">
        <f>SUM(R1281:R1312)</f>
        <v>0.2763871</v>
      </c>
      <c r="S1280" s="207"/>
      <c r="T1280" s="209">
        <f>SUM(T1281:T1312)</f>
        <v>0</v>
      </c>
      <c r="U1280" s="12"/>
      <c r="V1280" s="12"/>
      <c r="W1280" s="12"/>
      <c r="X1280" s="12"/>
      <c r="Y1280" s="12"/>
      <c r="Z1280" s="12"/>
      <c r="AA1280" s="12"/>
      <c r="AB1280" s="12"/>
      <c r="AC1280" s="12"/>
      <c r="AD1280" s="12"/>
      <c r="AE1280" s="12"/>
      <c r="AR1280" s="210" t="s">
        <v>94</v>
      </c>
      <c r="AT1280" s="211" t="s">
        <v>74</v>
      </c>
      <c r="AU1280" s="211" t="s">
        <v>94</v>
      </c>
      <c r="AY1280" s="210" t="s">
        <v>141</v>
      </c>
      <c r="BK1280" s="212">
        <f>SUM(BK1281:BK1312)</f>
        <v>0</v>
      </c>
    </row>
    <row r="1281" s="2" customFormat="1" ht="16.5" customHeight="1">
      <c r="A1281" s="41"/>
      <c r="B1281" s="42"/>
      <c r="C1281" s="215" t="s">
        <v>1571</v>
      </c>
      <c r="D1281" s="215" t="s">
        <v>146</v>
      </c>
      <c r="E1281" s="216" t="s">
        <v>1572</v>
      </c>
      <c r="F1281" s="217" t="s">
        <v>1573</v>
      </c>
      <c r="G1281" s="218" t="s">
        <v>169</v>
      </c>
      <c r="H1281" s="219">
        <v>33.5</v>
      </c>
      <c r="I1281" s="220"/>
      <c r="J1281" s="221">
        <f>ROUND(I1281*H1281,2)</f>
        <v>0</v>
      </c>
      <c r="K1281" s="217" t="s">
        <v>150</v>
      </c>
      <c r="L1281" s="47"/>
      <c r="M1281" s="222" t="s">
        <v>19</v>
      </c>
      <c r="N1281" s="223" t="s">
        <v>47</v>
      </c>
      <c r="O1281" s="87"/>
      <c r="P1281" s="224">
        <f>O1281*H1281</f>
        <v>0</v>
      </c>
      <c r="Q1281" s="224">
        <v>0.00083000000000000001</v>
      </c>
      <c r="R1281" s="224">
        <f>Q1281*H1281</f>
        <v>0.027805</v>
      </c>
      <c r="S1281" s="224">
        <v>0</v>
      </c>
      <c r="T1281" s="225">
        <f>S1281*H1281</f>
        <v>0</v>
      </c>
      <c r="U1281" s="41"/>
      <c r="V1281" s="41"/>
      <c r="W1281" s="41"/>
      <c r="X1281" s="41"/>
      <c r="Y1281" s="41"/>
      <c r="Z1281" s="41"/>
      <c r="AA1281" s="41"/>
      <c r="AB1281" s="41"/>
      <c r="AC1281" s="41"/>
      <c r="AD1281" s="41"/>
      <c r="AE1281" s="41"/>
      <c r="AR1281" s="226" t="s">
        <v>260</v>
      </c>
      <c r="AT1281" s="226" t="s">
        <v>146</v>
      </c>
      <c r="AU1281" s="226" t="s">
        <v>142</v>
      </c>
      <c r="AY1281" s="20" t="s">
        <v>141</v>
      </c>
      <c r="BE1281" s="227">
        <f>IF(N1281="základní",J1281,0)</f>
        <v>0</v>
      </c>
      <c r="BF1281" s="227">
        <f>IF(N1281="snížená",J1281,0)</f>
        <v>0</v>
      </c>
      <c r="BG1281" s="227">
        <f>IF(N1281="zákl. přenesená",J1281,0)</f>
        <v>0</v>
      </c>
      <c r="BH1281" s="227">
        <f>IF(N1281="sníž. přenesená",J1281,0)</f>
        <v>0</v>
      </c>
      <c r="BI1281" s="227">
        <f>IF(N1281="nulová",J1281,0)</f>
        <v>0</v>
      </c>
      <c r="BJ1281" s="20" t="s">
        <v>94</v>
      </c>
      <c r="BK1281" s="227">
        <f>ROUND(I1281*H1281,2)</f>
        <v>0</v>
      </c>
      <c r="BL1281" s="20" t="s">
        <v>260</v>
      </c>
      <c r="BM1281" s="226" t="s">
        <v>1574</v>
      </c>
    </row>
    <row r="1282" s="2" customFormat="1">
      <c r="A1282" s="41"/>
      <c r="B1282" s="42"/>
      <c r="C1282" s="43"/>
      <c r="D1282" s="228" t="s">
        <v>153</v>
      </c>
      <c r="E1282" s="43"/>
      <c r="F1282" s="229" t="s">
        <v>1575</v>
      </c>
      <c r="G1282" s="43"/>
      <c r="H1282" s="43"/>
      <c r="I1282" s="230"/>
      <c r="J1282" s="43"/>
      <c r="K1282" s="43"/>
      <c r="L1282" s="47"/>
      <c r="M1282" s="231"/>
      <c r="N1282" s="232"/>
      <c r="O1282" s="87"/>
      <c r="P1282" s="87"/>
      <c r="Q1282" s="87"/>
      <c r="R1282" s="87"/>
      <c r="S1282" s="87"/>
      <c r="T1282" s="88"/>
      <c r="U1282" s="41"/>
      <c r="V1282" s="41"/>
      <c r="W1282" s="41"/>
      <c r="X1282" s="41"/>
      <c r="Y1282" s="41"/>
      <c r="Z1282" s="41"/>
      <c r="AA1282" s="41"/>
      <c r="AB1282" s="41"/>
      <c r="AC1282" s="41"/>
      <c r="AD1282" s="41"/>
      <c r="AE1282" s="41"/>
      <c r="AT1282" s="20" t="s">
        <v>153</v>
      </c>
      <c r="AU1282" s="20" t="s">
        <v>142</v>
      </c>
    </row>
    <row r="1283" s="15" customFormat="1">
      <c r="A1283" s="15"/>
      <c r="B1283" s="256"/>
      <c r="C1283" s="257"/>
      <c r="D1283" s="235" t="s">
        <v>155</v>
      </c>
      <c r="E1283" s="258" t="s">
        <v>19</v>
      </c>
      <c r="F1283" s="259" t="s">
        <v>358</v>
      </c>
      <c r="G1283" s="257"/>
      <c r="H1283" s="258" t="s">
        <v>19</v>
      </c>
      <c r="I1283" s="260"/>
      <c r="J1283" s="257"/>
      <c r="K1283" s="257"/>
      <c r="L1283" s="261"/>
      <c r="M1283" s="262"/>
      <c r="N1283" s="263"/>
      <c r="O1283" s="263"/>
      <c r="P1283" s="263"/>
      <c r="Q1283" s="263"/>
      <c r="R1283" s="263"/>
      <c r="S1283" s="263"/>
      <c r="T1283" s="264"/>
      <c r="U1283" s="15"/>
      <c r="V1283" s="15"/>
      <c r="W1283" s="15"/>
      <c r="X1283" s="15"/>
      <c r="Y1283" s="15"/>
      <c r="Z1283" s="15"/>
      <c r="AA1283" s="15"/>
      <c r="AB1283" s="15"/>
      <c r="AC1283" s="15"/>
      <c r="AD1283" s="15"/>
      <c r="AE1283" s="15"/>
      <c r="AT1283" s="265" t="s">
        <v>155</v>
      </c>
      <c r="AU1283" s="265" t="s">
        <v>142</v>
      </c>
      <c r="AV1283" s="15" t="s">
        <v>83</v>
      </c>
      <c r="AW1283" s="15" t="s">
        <v>35</v>
      </c>
      <c r="AX1283" s="15" t="s">
        <v>75</v>
      </c>
      <c r="AY1283" s="265" t="s">
        <v>141</v>
      </c>
    </row>
    <row r="1284" s="13" customFormat="1">
      <c r="A1284" s="13"/>
      <c r="B1284" s="233"/>
      <c r="C1284" s="234"/>
      <c r="D1284" s="235" t="s">
        <v>155</v>
      </c>
      <c r="E1284" s="236" t="s">
        <v>19</v>
      </c>
      <c r="F1284" s="237" t="s">
        <v>1576</v>
      </c>
      <c r="G1284" s="234"/>
      <c r="H1284" s="238">
        <v>0.59999999999999998</v>
      </c>
      <c r="I1284" s="239"/>
      <c r="J1284" s="234"/>
      <c r="K1284" s="234"/>
      <c r="L1284" s="240"/>
      <c r="M1284" s="241"/>
      <c r="N1284" s="242"/>
      <c r="O1284" s="242"/>
      <c r="P1284" s="242"/>
      <c r="Q1284" s="242"/>
      <c r="R1284" s="242"/>
      <c r="S1284" s="242"/>
      <c r="T1284" s="243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44" t="s">
        <v>155</v>
      </c>
      <c r="AU1284" s="244" t="s">
        <v>142</v>
      </c>
      <c r="AV1284" s="13" t="s">
        <v>94</v>
      </c>
      <c r="AW1284" s="13" t="s">
        <v>35</v>
      </c>
      <c r="AX1284" s="13" t="s">
        <v>75</v>
      </c>
      <c r="AY1284" s="244" t="s">
        <v>141</v>
      </c>
    </row>
    <row r="1285" s="16" customFormat="1">
      <c r="A1285" s="16"/>
      <c r="B1285" s="266"/>
      <c r="C1285" s="267"/>
      <c r="D1285" s="235" t="s">
        <v>155</v>
      </c>
      <c r="E1285" s="268" t="s">
        <v>19</v>
      </c>
      <c r="F1285" s="269" t="s">
        <v>190</v>
      </c>
      <c r="G1285" s="267"/>
      <c r="H1285" s="270">
        <v>0.59999999999999998</v>
      </c>
      <c r="I1285" s="271"/>
      <c r="J1285" s="267"/>
      <c r="K1285" s="267"/>
      <c r="L1285" s="272"/>
      <c r="M1285" s="273"/>
      <c r="N1285" s="274"/>
      <c r="O1285" s="274"/>
      <c r="P1285" s="274"/>
      <c r="Q1285" s="274"/>
      <c r="R1285" s="274"/>
      <c r="S1285" s="274"/>
      <c r="T1285" s="275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T1285" s="276" t="s">
        <v>155</v>
      </c>
      <c r="AU1285" s="276" t="s">
        <v>142</v>
      </c>
      <c r="AV1285" s="16" t="s">
        <v>142</v>
      </c>
      <c r="AW1285" s="16" t="s">
        <v>35</v>
      </c>
      <c r="AX1285" s="16" t="s">
        <v>75</v>
      </c>
      <c r="AY1285" s="276" t="s">
        <v>141</v>
      </c>
    </row>
    <row r="1286" s="15" customFormat="1">
      <c r="A1286" s="15"/>
      <c r="B1286" s="256"/>
      <c r="C1286" s="257"/>
      <c r="D1286" s="235" t="s">
        <v>155</v>
      </c>
      <c r="E1286" s="258" t="s">
        <v>19</v>
      </c>
      <c r="F1286" s="259" t="s">
        <v>360</v>
      </c>
      <c r="G1286" s="257"/>
      <c r="H1286" s="258" t="s">
        <v>19</v>
      </c>
      <c r="I1286" s="260"/>
      <c r="J1286" s="257"/>
      <c r="K1286" s="257"/>
      <c r="L1286" s="261"/>
      <c r="M1286" s="262"/>
      <c r="N1286" s="263"/>
      <c r="O1286" s="263"/>
      <c r="P1286" s="263"/>
      <c r="Q1286" s="263"/>
      <c r="R1286" s="263"/>
      <c r="S1286" s="263"/>
      <c r="T1286" s="264"/>
      <c r="U1286" s="15"/>
      <c r="V1286" s="15"/>
      <c r="W1286" s="15"/>
      <c r="X1286" s="15"/>
      <c r="Y1286" s="15"/>
      <c r="Z1286" s="15"/>
      <c r="AA1286" s="15"/>
      <c r="AB1286" s="15"/>
      <c r="AC1286" s="15"/>
      <c r="AD1286" s="15"/>
      <c r="AE1286" s="15"/>
      <c r="AT1286" s="265" t="s">
        <v>155</v>
      </c>
      <c r="AU1286" s="265" t="s">
        <v>142</v>
      </c>
      <c r="AV1286" s="15" t="s">
        <v>83</v>
      </c>
      <c r="AW1286" s="15" t="s">
        <v>35</v>
      </c>
      <c r="AX1286" s="15" t="s">
        <v>75</v>
      </c>
      <c r="AY1286" s="265" t="s">
        <v>141</v>
      </c>
    </row>
    <row r="1287" s="13" customFormat="1">
      <c r="A1287" s="13"/>
      <c r="B1287" s="233"/>
      <c r="C1287" s="234"/>
      <c r="D1287" s="235" t="s">
        <v>155</v>
      </c>
      <c r="E1287" s="236" t="s">
        <v>19</v>
      </c>
      <c r="F1287" s="237" t="s">
        <v>1577</v>
      </c>
      <c r="G1287" s="234"/>
      <c r="H1287" s="238">
        <v>12.1</v>
      </c>
      <c r="I1287" s="239"/>
      <c r="J1287" s="234"/>
      <c r="K1287" s="234"/>
      <c r="L1287" s="240"/>
      <c r="M1287" s="241"/>
      <c r="N1287" s="242"/>
      <c r="O1287" s="242"/>
      <c r="P1287" s="242"/>
      <c r="Q1287" s="242"/>
      <c r="R1287" s="242"/>
      <c r="S1287" s="242"/>
      <c r="T1287" s="243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44" t="s">
        <v>155</v>
      </c>
      <c r="AU1287" s="244" t="s">
        <v>142</v>
      </c>
      <c r="AV1287" s="13" t="s">
        <v>94</v>
      </c>
      <c r="AW1287" s="13" t="s">
        <v>35</v>
      </c>
      <c r="AX1287" s="13" t="s">
        <v>75</v>
      </c>
      <c r="AY1287" s="244" t="s">
        <v>141</v>
      </c>
    </row>
    <row r="1288" s="13" customFormat="1">
      <c r="A1288" s="13"/>
      <c r="B1288" s="233"/>
      <c r="C1288" s="234"/>
      <c r="D1288" s="235" t="s">
        <v>155</v>
      </c>
      <c r="E1288" s="236" t="s">
        <v>19</v>
      </c>
      <c r="F1288" s="237" t="s">
        <v>1578</v>
      </c>
      <c r="G1288" s="234"/>
      <c r="H1288" s="238">
        <v>1.5</v>
      </c>
      <c r="I1288" s="239"/>
      <c r="J1288" s="234"/>
      <c r="K1288" s="234"/>
      <c r="L1288" s="240"/>
      <c r="M1288" s="241"/>
      <c r="N1288" s="242"/>
      <c r="O1288" s="242"/>
      <c r="P1288" s="242"/>
      <c r="Q1288" s="242"/>
      <c r="R1288" s="242"/>
      <c r="S1288" s="242"/>
      <c r="T1288" s="243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4" t="s">
        <v>155</v>
      </c>
      <c r="AU1288" s="244" t="s">
        <v>142</v>
      </c>
      <c r="AV1288" s="13" t="s">
        <v>94</v>
      </c>
      <c r="AW1288" s="13" t="s">
        <v>35</v>
      </c>
      <c r="AX1288" s="13" t="s">
        <v>75</v>
      </c>
      <c r="AY1288" s="244" t="s">
        <v>141</v>
      </c>
    </row>
    <row r="1289" s="13" customFormat="1">
      <c r="A1289" s="13"/>
      <c r="B1289" s="233"/>
      <c r="C1289" s="234"/>
      <c r="D1289" s="235" t="s">
        <v>155</v>
      </c>
      <c r="E1289" s="236" t="s">
        <v>19</v>
      </c>
      <c r="F1289" s="237" t="s">
        <v>429</v>
      </c>
      <c r="G1289" s="234"/>
      <c r="H1289" s="238">
        <v>1.2</v>
      </c>
      <c r="I1289" s="239"/>
      <c r="J1289" s="234"/>
      <c r="K1289" s="234"/>
      <c r="L1289" s="240"/>
      <c r="M1289" s="241"/>
      <c r="N1289" s="242"/>
      <c r="O1289" s="242"/>
      <c r="P1289" s="242"/>
      <c r="Q1289" s="242"/>
      <c r="R1289" s="242"/>
      <c r="S1289" s="242"/>
      <c r="T1289" s="243"/>
      <c r="U1289" s="13"/>
      <c r="V1289" s="13"/>
      <c r="W1289" s="13"/>
      <c r="X1289" s="13"/>
      <c r="Y1289" s="13"/>
      <c r="Z1289" s="13"/>
      <c r="AA1289" s="13"/>
      <c r="AB1289" s="13"/>
      <c r="AC1289" s="13"/>
      <c r="AD1289" s="13"/>
      <c r="AE1289" s="13"/>
      <c r="AT1289" s="244" t="s">
        <v>155</v>
      </c>
      <c r="AU1289" s="244" t="s">
        <v>142</v>
      </c>
      <c r="AV1289" s="13" t="s">
        <v>94</v>
      </c>
      <c r="AW1289" s="13" t="s">
        <v>35</v>
      </c>
      <c r="AX1289" s="13" t="s">
        <v>75</v>
      </c>
      <c r="AY1289" s="244" t="s">
        <v>141</v>
      </c>
    </row>
    <row r="1290" s="16" customFormat="1">
      <c r="A1290" s="16"/>
      <c r="B1290" s="266"/>
      <c r="C1290" s="267"/>
      <c r="D1290" s="235" t="s">
        <v>155</v>
      </c>
      <c r="E1290" s="268" t="s">
        <v>19</v>
      </c>
      <c r="F1290" s="269" t="s">
        <v>190</v>
      </c>
      <c r="G1290" s="267"/>
      <c r="H1290" s="270">
        <v>14.799999999999999</v>
      </c>
      <c r="I1290" s="271"/>
      <c r="J1290" s="267"/>
      <c r="K1290" s="267"/>
      <c r="L1290" s="272"/>
      <c r="M1290" s="273"/>
      <c r="N1290" s="274"/>
      <c r="O1290" s="274"/>
      <c r="P1290" s="274"/>
      <c r="Q1290" s="274"/>
      <c r="R1290" s="274"/>
      <c r="S1290" s="274"/>
      <c r="T1290" s="275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T1290" s="276" t="s">
        <v>155</v>
      </c>
      <c r="AU1290" s="276" t="s">
        <v>142</v>
      </c>
      <c r="AV1290" s="16" t="s">
        <v>142</v>
      </c>
      <c r="AW1290" s="16" t="s">
        <v>35</v>
      </c>
      <c r="AX1290" s="16" t="s">
        <v>75</v>
      </c>
      <c r="AY1290" s="276" t="s">
        <v>141</v>
      </c>
    </row>
    <row r="1291" s="15" customFormat="1">
      <c r="A1291" s="15"/>
      <c r="B1291" s="256"/>
      <c r="C1291" s="257"/>
      <c r="D1291" s="235" t="s">
        <v>155</v>
      </c>
      <c r="E1291" s="258" t="s">
        <v>19</v>
      </c>
      <c r="F1291" s="259" t="s">
        <v>1579</v>
      </c>
      <c r="G1291" s="257"/>
      <c r="H1291" s="258" t="s">
        <v>19</v>
      </c>
      <c r="I1291" s="260"/>
      <c r="J1291" s="257"/>
      <c r="K1291" s="257"/>
      <c r="L1291" s="261"/>
      <c r="M1291" s="262"/>
      <c r="N1291" s="263"/>
      <c r="O1291" s="263"/>
      <c r="P1291" s="263"/>
      <c r="Q1291" s="263"/>
      <c r="R1291" s="263"/>
      <c r="S1291" s="263"/>
      <c r="T1291" s="264"/>
      <c r="U1291" s="15"/>
      <c r="V1291" s="15"/>
      <c r="W1291" s="15"/>
      <c r="X1291" s="15"/>
      <c r="Y1291" s="15"/>
      <c r="Z1291" s="15"/>
      <c r="AA1291" s="15"/>
      <c r="AB1291" s="15"/>
      <c r="AC1291" s="15"/>
      <c r="AD1291" s="15"/>
      <c r="AE1291" s="15"/>
      <c r="AT1291" s="265" t="s">
        <v>155</v>
      </c>
      <c r="AU1291" s="265" t="s">
        <v>142</v>
      </c>
      <c r="AV1291" s="15" t="s">
        <v>83</v>
      </c>
      <c r="AW1291" s="15" t="s">
        <v>35</v>
      </c>
      <c r="AX1291" s="15" t="s">
        <v>75</v>
      </c>
      <c r="AY1291" s="265" t="s">
        <v>141</v>
      </c>
    </row>
    <row r="1292" s="13" customFormat="1">
      <c r="A1292" s="13"/>
      <c r="B1292" s="233"/>
      <c r="C1292" s="234"/>
      <c r="D1292" s="235" t="s">
        <v>155</v>
      </c>
      <c r="E1292" s="236" t="s">
        <v>19</v>
      </c>
      <c r="F1292" s="237" t="s">
        <v>1580</v>
      </c>
      <c r="G1292" s="234"/>
      <c r="H1292" s="238">
        <v>14.300000000000001</v>
      </c>
      <c r="I1292" s="239"/>
      <c r="J1292" s="234"/>
      <c r="K1292" s="234"/>
      <c r="L1292" s="240"/>
      <c r="M1292" s="241"/>
      <c r="N1292" s="242"/>
      <c r="O1292" s="242"/>
      <c r="P1292" s="242"/>
      <c r="Q1292" s="242"/>
      <c r="R1292" s="242"/>
      <c r="S1292" s="242"/>
      <c r="T1292" s="243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44" t="s">
        <v>155</v>
      </c>
      <c r="AU1292" s="244" t="s">
        <v>142</v>
      </c>
      <c r="AV1292" s="13" t="s">
        <v>94</v>
      </c>
      <c r="AW1292" s="13" t="s">
        <v>35</v>
      </c>
      <c r="AX1292" s="13" t="s">
        <v>75</v>
      </c>
      <c r="AY1292" s="244" t="s">
        <v>141</v>
      </c>
    </row>
    <row r="1293" s="13" customFormat="1">
      <c r="A1293" s="13"/>
      <c r="B1293" s="233"/>
      <c r="C1293" s="234"/>
      <c r="D1293" s="235" t="s">
        <v>155</v>
      </c>
      <c r="E1293" s="236" t="s">
        <v>19</v>
      </c>
      <c r="F1293" s="237" t="s">
        <v>429</v>
      </c>
      <c r="G1293" s="234"/>
      <c r="H1293" s="238">
        <v>1.2</v>
      </c>
      <c r="I1293" s="239"/>
      <c r="J1293" s="234"/>
      <c r="K1293" s="234"/>
      <c r="L1293" s="240"/>
      <c r="M1293" s="241"/>
      <c r="N1293" s="242"/>
      <c r="O1293" s="242"/>
      <c r="P1293" s="242"/>
      <c r="Q1293" s="242"/>
      <c r="R1293" s="242"/>
      <c r="S1293" s="242"/>
      <c r="T1293" s="243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44" t="s">
        <v>155</v>
      </c>
      <c r="AU1293" s="244" t="s">
        <v>142</v>
      </c>
      <c r="AV1293" s="13" t="s">
        <v>94</v>
      </c>
      <c r="AW1293" s="13" t="s">
        <v>35</v>
      </c>
      <c r="AX1293" s="13" t="s">
        <v>75</v>
      </c>
      <c r="AY1293" s="244" t="s">
        <v>141</v>
      </c>
    </row>
    <row r="1294" s="13" customFormat="1">
      <c r="A1294" s="13"/>
      <c r="B1294" s="233"/>
      <c r="C1294" s="234"/>
      <c r="D1294" s="235" t="s">
        <v>155</v>
      </c>
      <c r="E1294" s="236" t="s">
        <v>19</v>
      </c>
      <c r="F1294" s="237" t="s">
        <v>1578</v>
      </c>
      <c r="G1294" s="234"/>
      <c r="H1294" s="238">
        <v>1.5</v>
      </c>
      <c r="I1294" s="239"/>
      <c r="J1294" s="234"/>
      <c r="K1294" s="234"/>
      <c r="L1294" s="240"/>
      <c r="M1294" s="241"/>
      <c r="N1294" s="242"/>
      <c r="O1294" s="242"/>
      <c r="P1294" s="242"/>
      <c r="Q1294" s="242"/>
      <c r="R1294" s="242"/>
      <c r="S1294" s="242"/>
      <c r="T1294" s="243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4" t="s">
        <v>155</v>
      </c>
      <c r="AU1294" s="244" t="s">
        <v>142</v>
      </c>
      <c r="AV1294" s="13" t="s">
        <v>94</v>
      </c>
      <c r="AW1294" s="13" t="s">
        <v>35</v>
      </c>
      <c r="AX1294" s="13" t="s">
        <v>75</v>
      </c>
      <c r="AY1294" s="244" t="s">
        <v>141</v>
      </c>
    </row>
    <row r="1295" s="16" customFormat="1">
      <c r="A1295" s="16"/>
      <c r="B1295" s="266"/>
      <c r="C1295" s="267"/>
      <c r="D1295" s="235" t="s">
        <v>155</v>
      </c>
      <c r="E1295" s="268" t="s">
        <v>19</v>
      </c>
      <c r="F1295" s="269" t="s">
        <v>190</v>
      </c>
      <c r="G1295" s="267"/>
      <c r="H1295" s="270">
        <v>17</v>
      </c>
      <c r="I1295" s="271"/>
      <c r="J1295" s="267"/>
      <c r="K1295" s="267"/>
      <c r="L1295" s="272"/>
      <c r="M1295" s="273"/>
      <c r="N1295" s="274"/>
      <c r="O1295" s="274"/>
      <c r="P1295" s="274"/>
      <c r="Q1295" s="274"/>
      <c r="R1295" s="274"/>
      <c r="S1295" s="274"/>
      <c r="T1295" s="275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T1295" s="276" t="s">
        <v>155</v>
      </c>
      <c r="AU1295" s="276" t="s">
        <v>142</v>
      </c>
      <c r="AV1295" s="16" t="s">
        <v>142</v>
      </c>
      <c r="AW1295" s="16" t="s">
        <v>35</v>
      </c>
      <c r="AX1295" s="16" t="s">
        <v>75</v>
      </c>
      <c r="AY1295" s="276" t="s">
        <v>141</v>
      </c>
    </row>
    <row r="1296" s="15" customFormat="1">
      <c r="A1296" s="15"/>
      <c r="B1296" s="256"/>
      <c r="C1296" s="257"/>
      <c r="D1296" s="235" t="s">
        <v>155</v>
      </c>
      <c r="E1296" s="258" t="s">
        <v>19</v>
      </c>
      <c r="F1296" s="259" t="s">
        <v>362</v>
      </c>
      <c r="G1296" s="257"/>
      <c r="H1296" s="258" t="s">
        <v>19</v>
      </c>
      <c r="I1296" s="260"/>
      <c r="J1296" s="257"/>
      <c r="K1296" s="257"/>
      <c r="L1296" s="261"/>
      <c r="M1296" s="262"/>
      <c r="N1296" s="263"/>
      <c r="O1296" s="263"/>
      <c r="P1296" s="263"/>
      <c r="Q1296" s="263"/>
      <c r="R1296" s="263"/>
      <c r="S1296" s="263"/>
      <c r="T1296" s="264"/>
      <c r="U1296" s="15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5" t="s">
        <v>155</v>
      </c>
      <c r="AU1296" s="265" t="s">
        <v>142</v>
      </c>
      <c r="AV1296" s="15" t="s">
        <v>83</v>
      </c>
      <c r="AW1296" s="15" t="s">
        <v>35</v>
      </c>
      <c r="AX1296" s="15" t="s">
        <v>75</v>
      </c>
      <c r="AY1296" s="265" t="s">
        <v>141</v>
      </c>
    </row>
    <row r="1297" s="13" customFormat="1">
      <c r="A1297" s="13"/>
      <c r="B1297" s="233"/>
      <c r="C1297" s="234"/>
      <c r="D1297" s="235" t="s">
        <v>155</v>
      </c>
      <c r="E1297" s="236" t="s">
        <v>19</v>
      </c>
      <c r="F1297" s="237" t="s">
        <v>972</v>
      </c>
      <c r="G1297" s="234"/>
      <c r="H1297" s="238">
        <v>1.1000000000000001</v>
      </c>
      <c r="I1297" s="239"/>
      <c r="J1297" s="234"/>
      <c r="K1297" s="234"/>
      <c r="L1297" s="240"/>
      <c r="M1297" s="241"/>
      <c r="N1297" s="242"/>
      <c r="O1297" s="242"/>
      <c r="P1297" s="242"/>
      <c r="Q1297" s="242"/>
      <c r="R1297" s="242"/>
      <c r="S1297" s="242"/>
      <c r="T1297" s="243"/>
      <c r="U1297" s="13"/>
      <c r="V1297" s="13"/>
      <c r="W1297" s="13"/>
      <c r="X1297" s="13"/>
      <c r="Y1297" s="13"/>
      <c r="Z1297" s="13"/>
      <c r="AA1297" s="13"/>
      <c r="AB1297" s="13"/>
      <c r="AC1297" s="13"/>
      <c r="AD1297" s="13"/>
      <c r="AE1297" s="13"/>
      <c r="AT1297" s="244" t="s">
        <v>155</v>
      </c>
      <c r="AU1297" s="244" t="s">
        <v>142</v>
      </c>
      <c r="AV1297" s="13" t="s">
        <v>94</v>
      </c>
      <c r="AW1297" s="13" t="s">
        <v>35</v>
      </c>
      <c r="AX1297" s="13" t="s">
        <v>75</v>
      </c>
      <c r="AY1297" s="244" t="s">
        <v>141</v>
      </c>
    </row>
    <row r="1298" s="14" customFormat="1">
      <c r="A1298" s="14"/>
      <c r="B1298" s="245"/>
      <c r="C1298" s="246"/>
      <c r="D1298" s="235" t="s">
        <v>155</v>
      </c>
      <c r="E1298" s="247" t="s">
        <v>19</v>
      </c>
      <c r="F1298" s="248" t="s">
        <v>157</v>
      </c>
      <c r="G1298" s="246"/>
      <c r="H1298" s="249">
        <v>33.5</v>
      </c>
      <c r="I1298" s="250"/>
      <c r="J1298" s="246"/>
      <c r="K1298" s="246"/>
      <c r="L1298" s="251"/>
      <c r="M1298" s="252"/>
      <c r="N1298" s="253"/>
      <c r="O1298" s="253"/>
      <c r="P1298" s="253"/>
      <c r="Q1298" s="253"/>
      <c r="R1298" s="253"/>
      <c r="S1298" s="253"/>
      <c r="T1298" s="254"/>
      <c r="U1298" s="14"/>
      <c r="V1298" s="14"/>
      <c r="W1298" s="14"/>
      <c r="X1298" s="14"/>
      <c r="Y1298" s="14"/>
      <c r="Z1298" s="14"/>
      <c r="AA1298" s="14"/>
      <c r="AB1298" s="14"/>
      <c r="AC1298" s="14"/>
      <c r="AD1298" s="14"/>
      <c r="AE1298" s="14"/>
      <c r="AT1298" s="255" t="s">
        <v>155</v>
      </c>
      <c r="AU1298" s="255" t="s">
        <v>142</v>
      </c>
      <c r="AV1298" s="14" t="s">
        <v>151</v>
      </c>
      <c r="AW1298" s="14" t="s">
        <v>35</v>
      </c>
      <c r="AX1298" s="14" t="s">
        <v>83</v>
      </c>
      <c r="AY1298" s="255" t="s">
        <v>141</v>
      </c>
    </row>
    <row r="1299" s="2" customFormat="1" ht="16.5" customHeight="1">
      <c r="A1299" s="41"/>
      <c r="B1299" s="42"/>
      <c r="C1299" s="215" t="s">
        <v>1581</v>
      </c>
      <c r="D1299" s="215" t="s">
        <v>146</v>
      </c>
      <c r="E1299" s="216" t="s">
        <v>1582</v>
      </c>
      <c r="F1299" s="217" t="s">
        <v>1583</v>
      </c>
      <c r="G1299" s="218" t="s">
        <v>169</v>
      </c>
      <c r="H1299" s="219">
        <v>51.5</v>
      </c>
      <c r="I1299" s="220"/>
      <c r="J1299" s="221">
        <f>ROUND(I1299*H1299,2)</f>
        <v>0</v>
      </c>
      <c r="K1299" s="217" t="s">
        <v>150</v>
      </c>
      <c r="L1299" s="47"/>
      <c r="M1299" s="222" t="s">
        <v>19</v>
      </c>
      <c r="N1299" s="223" t="s">
        <v>47</v>
      </c>
      <c r="O1299" s="87"/>
      <c r="P1299" s="224">
        <f>O1299*H1299</f>
        <v>0</v>
      </c>
      <c r="Q1299" s="224">
        <v>0.00172</v>
      </c>
      <c r="R1299" s="224">
        <f>Q1299*H1299</f>
        <v>0.088579999999999992</v>
      </c>
      <c r="S1299" s="224">
        <v>0</v>
      </c>
      <c r="T1299" s="225">
        <f>S1299*H1299</f>
        <v>0</v>
      </c>
      <c r="U1299" s="41"/>
      <c r="V1299" s="41"/>
      <c r="W1299" s="41"/>
      <c r="X1299" s="41"/>
      <c r="Y1299" s="41"/>
      <c r="Z1299" s="41"/>
      <c r="AA1299" s="41"/>
      <c r="AB1299" s="41"/>
      <c r="AC1299" s="41"/>
      <c r="AD1299" s="41"/>
      <c r="AE1299" s="41"/>
      <c r="AR1299" s="226" t="s">
        <v>260</v>
      </c>
      <c r="AT1299" s="226" t="s">
        <v>146</v>
      </c>
      <c r="AU1299" s="226" t="s">
        <v>142</v>
      </c>
      <c r="AY1299" s="20" t="s">
        <v>141</v>
      </c>
      <c r="BE1299" s="227">
        <f>IF(N1299="základní",J1299,0)</f>
        <v>0</v>
      </c>
      <c r="BF1299" s="227">
        <f>IF(N1299="snížená",J1299,0)</f>
        <v>0</v>
      </c>
      <c r="BG1299" s="227">
        <f>IF(N1299="zákl. přenesená",J1299,0)</f>
        <v>0</v>
      </c>
      <c r="BH1299" s="227">
        <f>IF(N1299="sníž. přenesená",J1299,0)</f>
        <v>0</v>
      </c>
      <c r="BI1299" s="227">
        <f>IF(N1299="nulová",J1299,0)</f>
        <v>0</v>
      </c>
      <c r="BJ1299" s="20" t="s">
        <v>94</v>
      </c>
      <c r="BK1299" s="227">
        <f>ROUND(I1299*H1299,2)</f>
        <v>0</v>
      </c>
      <c r="BL1299" s="20" t="s">
        <v>260</v>
      </c>
      <c r="BM1299" s="226" t="s">
        <v>1584</v>
      </c>
    </row>
    <row r="1300" s="2" customFormat="1">
      <c r="A1300" s="41"/>
      <c r="B1300" s="42"/>
      <c r="C1300" s="43"/>
      <c r="D1300" s="228" t="s">
        <v>153</v>
      </c>
      <c r="E1300" s="43"/>
      <c r="F1300" s="229" t="s">
        <v>1585</v>
      </c>
      <c r="G1300" s="43"/>
      <c r="H1300" s="43"/>
      <c r="I1300" s="230"/>
      <c r="J1300" s="43"/>
      <c r="K1300" s="43"/>
      <c r="L1300" s="47"/>
      <c r="M1300" s="231"/>
      <c r="N1300" s="232"/>
      <c r="O1300" s="87"/>
      <c r="P1300" s="87"/>
      <c r="Q1300" s="87"/>
      <c r="R1300" s="87"/>
      <c r="S1300" s="87"/>
      <c r="T1300" s="88"/>
      <c r="U1300" s="41"/>
      <c r="V1300" s="41"/>
      <c r="W1300" s="41"/>
      <c r="X1300" s="41"/>
      <c r="Y1300" s="41"/>
      <c r="Z1300" s="41"/>
      <c r="AA1300" s="41"/>
      <c r="AB1300" s="41"/>
      <c r="AC1300" s="41"/>
      <c r="AD1300" s="41"/>
      <c r="AE1300" s="41"/>
      <c r="AT1300" s="20" t="s">
        <v>153</v>
      </c>
      <c r="AU1300" s="20" t="s">
        <v>142</v>
      </c>
    </row>
    <row r="1301" s="2" customFormat="1" ht="21.75" customHeight="1">
      <c r="A1301" s="41"/>
      <c r="B1301" s="42"/>
      <c r="C1301" s="215" t="s">
        <v>1586</v>
      </c>
      <c r="D1301" s="215" t="s">
        <v>146</v>
      </c>
      <c r="E1301" s="216" t="s">
        <v>1587</v>
      </c>
      <c r="F1301" s="217" t="s">
        <v>1588</v>
      </c>
      <c r="G1301" s="218" t="s">
        <v>387</v>
      </c>
      <c r="H1301" s="219">
        <v>4</v>
      </c>
      <c r="I1301" s="220"/>
      <c r="J1301" s="221">
        <f>ROUND(I1301*H1301,2)</f>
        <v>0</v>
      </c>
      <c r="K1301" s="217" t="s">
        <v>150</v>
      </c>
      <c r="L1301" s="47"/>
      <c r="M1301" s="222" t="s">
        <v>19</v>
      </c>
      <c r="N1301" s="223" t="s">
        <v>47</v>
      </c>
      <c r="O1301" s="87"/>
      <c r="P1301" s="224">
        <f>O1301*H1301</f>
        <v>0</v>
      </c>
      <c r="Q1301" s="224">
        <v>0.00019000000000000001</v>
      </c>
      <c r="R1301" s="224">
        <f>Q1301*H1301</f>
        <v>0.00076000000000000004</v>
      </c>
      <c r="S1301" s="224">
        <v>0</v>
      </c>
      <c r="T1301" s="225">
        <f>S1301*H1301</f>
        <v>0</v>
      </c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R1301" s="226" t="s">
        <v>260</v>
      </c>
      <c r="AT1301" s="226" t="s">
        <v>146</v>
      </c>
      <c r="AU1301" s="226" t="s">
        <v>142</v>
      </c>
      <c r="AY1301" s="20" t="s">
        <v>141</v>
      </c>
      <c r="BE1301" s="227">
        <f>IF(N1301="základní",J1301,0)</f>
        <v>0</v>
      </c>
      <c r="BF1301" s="227">
        <f>IF(N1301="snížená",J1301,0)</f>
        <v>0</v>
      </c>
      <c r="BG1301" s="227">
        <f>IF(N1301="zákl. přenesená",J1301,0)</f>
        <v>0</v>
      </c>
      <c r="BH1301" s="227">
        <f>IF(N1301="sníž. přenesená",J1301,0)</f>
        <v>0</v>
      </c>
      <c r="BI1301" s="227">
        <f>IF(N1301="nulová",J1301,0)</f>
        <v>0</v>
      </c>
      <c r="BJ1301" s="20" t="s">
        <v>94</v>
      </c>
      <c r="BK1301" s="227">
        <f>ROUND(I1301*H1301,2)</f>
        <v>0</v>
      </c>
      <c r="BL1301" s="20" t="s">
        <v>260</v>
      </c>
      <c r="BM1301" s="226" t="s">
        <v>1589</v>
      </c>
    </row>
    <row r="1302" s="2" customFormat="1">
      <c r="A1302" s="41"/>
      <c r="B1302" s="42"/>
      <c r="C1302" s="43"/>
      <c r="D1302" s="228" t="s">
        <v>153</v>
      </c>
      <c r="E1302" s="43"/>
      <c r="F1302" s="229" t="s">
        <v>1590</v>
      </c>
      <c r="G1302" s="43"/>
      <c r="H1302" s="43"/>
      <c r="I1302" s="230"/>
      <c r="J1302" s="43"/>
      <c r="K1302" s="43"/>
      <c r="L1302" s="47"/>
      <c r="M1302" s="231"/>
      <c r="N1302" s="232"/>
      <c r="O1302" s="87"/>
      <c r="P1302" s="87"/>
      <c r="Q1302" s="87"/>
      <c r="R1302" s="87"/>
      <c r="S1302" s="87"/>
      <c r="T1302" s="88"/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T1302" s="20" t="s">
        <v>153</v>
      </c>
      <c r="AU1302" s="20" t="s">
        <v>142</v>
      </c>
    </row>
    <row r="1303" s="2" customFormat="1" ht="21.75" customHeight="1">
      <c r="A1303" s="41"/>
      <c r="B1303" s="42"/>
      <c r="C1303" s="215" t="s">
        <v>1591</v>
      </c>
      <c r="D1303" s="215" t="s">
        <v>146</v>
      </c>
      <c r="E1303" s="216" t="s">
        <v>1592</v>
      </c>
      <c r="F1303" s="217" t="s">
        <v>1593</v>
      </c>
      <c r="G1303" s="218" t="s">
        <v>169</v>
      </c>
      <c r="H1303" s="219">
        <v>39.219999999999999</v>
      </c>
      <c r="I1303" s="220"/>
      <c r="J1303" s="221">
        <f>ROUND(I1303*H1303,2)</f>
        <v>0</v>
      </c>
      <c r="K1303" s="217" t="s">
        <v>150</v>
      </c>
      <c r="L1303" s="47"/>
      <c r="M1303" s="222" t="s">
        <v>19</v>
      </c>
      <c r="N1303" s="223" t="s">
        <v>47</v>
      </c>
      <c r="O1303" s="87"/>
      <c r="P1303" s="224">
        <f>O1303*H1303</f>
        <v>0</v>
      </c>
      <c r="Q1303" s="224">
        <v>0.0029299999999999999</v>
      </c>
      <c r="R1303" s="224">
        <f>Q1303*H1303</f>
        <v>0.11491459999999999</v>
      </c>
      <c r="S1303" s="224">
        <v>0</v>
      </c>
      <c r="T1303" s="225">
        <f>S1303*H1303</f>
        <v>0</v>
      </c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R1303" s="226" t="s">
        <v>260</v>
      </c>
      <c r="AT1303" s="226" t="s">
        <v>146</v>
      </c>
      <c r="AU1303" s="226" t="s">
        <v>142</v>
      </c>
      <c r="AY1303" s="20" t="s">
        <v>141</v>
      </c>
      <c r="BE1303" s="227">
        <f>IF(N1303="základní",J1303,0)</f>
        <v>0</v>
      </c>
      <c r="BF1303" s="227">
        <f>IF(N1303="snížená",J1303,0)</f>
        <v>0</v>
      </c>
      <c r="BG1303" s="227">
        <f>IF(N1303="zákl. přenesená",J1303,0)</f>
        <v>0</v>
      </c>
      <c r="BH1303" s="227">
        <f>IF(N1303="sníž. přenesená",J1303,0)</f>
        <v>0</v>
      </c>
      <c r="BI1303" s="227">
        <f>IF(N1303="nulová",J1303,0)</f>
        <v>0</v>
      </c>
      <c r="BJ1303" s="20" t="s">
        <v>94</v>
      </c>
      <c r="BK1303" s="227">
        <f>ROUND(I1303*H1303,2)</f>
        <v>0</v>
      </c>
      <c r="BL1303" s="20" t="s">
        <v>260</v>
      </c>
      <c r="BM1303" s="226" t="s">
        <v>1594</v>
      </c>
    </row>
    <row r="1304" s="2" customFormat="1">
      <c r="A1304" s="41"/>
      <c r="B1304" s="42"/>
      <c r="C1304" s="43"/>
      <c r="D1304" s="228" t="s">
        <v>153</v>
      </c>
      <c r="E1304" s="43"/>
      <c r="F1304" s="229" t="s">
        <v>1595</v>
      </c>
      <c r="G1304" s="43"/>
      <c r="H1304" s="43"/>
      <c r="I1304" s="230"/>
      <c r="J1304" s="43"/>
      <c r="K1304" s="43"/>
      <c r="L1304" s="47"/>
      <c r="M1304" s="231"/>
      <c r="N1304" s="232"/>
      <c r="O1304" s="87"/>
      <c r="P1304" s="87"/>
      <c r="Q1304" s="87"/>
      <c r="R1304" s="87"/>
      <c r="S1304" s="87"/>
      <c r="T1304" s="88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T1304" s="20" t="s">
        <v>153</v>
      </c>
      <c r="AU1304" s="20" t="s">
        <v>142</v>
      </c>
    </row>
    <row r="1305" s="13" customFormat="1">
      <c r="A1305" s="13"/>
      <c r="B1305" s="233"/>
      <c r="C1305" s="234"/>
      <c r="D1305" s="235" t="s">
        <v>155</v>
      </c>
      <c r="E1305" s="236" t="s">
        <v>19</v>
      </c>
      <c r="F1305" s="237" t="s">
        <v>1596</v>
      </c>
      <c r="G1305" s="234"/>
      <c r="H1305" s="238">
        <v>39.219999999999999</v>
      </c>
      <c r="I1305" s="239"/>
      <c r="J1305" s="234"/>
      <c r="K1305" s="234"/>
      <c r="L1305" s="240"/>
      <c r="M1305" s="241"/>
      <c r="N1305" s="242"/>
      <c r="O1305" s="242"/>
      <c r="P1305" s="242"/>
      <c r="Q1305" s="242"/>
      <c r="R1305" s="242"/>
      <c r="S1305" s="242"/>
      <c r="T1305" s="243"/>
      <c r="U1305" s="13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4" t="s">
        <v>155</v>
      </c>
      <c r="AU1305" s="244" t="s">
        <v>142</v>
      </c>
      <c r="AV1305" s="13" t="s">
        <v>94</v>
      </c>
      <c r="AW1305" s="13" t="s">
        <v>35</v>
      </c>
      <c r="AX1305" s="13" t="s">
        <v>75</v>
      </c>
      <c r="AY1305" s="244" t="s">
        <v>141</v>
      </c>
    </row>
    <row r="1306" s="14" customFormat="1">
      <c r="A1306" s="14"/>
      <c r="B1306" s="245"/>
      <c r="C1306" s="246"/>
      <c r="D1306" s="235" t="s">
        <v>155</v>
      </c>
      <c r="E1306" s="247" t="s">
        <v>19</v>
      </c>
      <c r="F1306" s="248" t="s">
        <v>157</v>
      </c>
      <c r="G1306" s="246"/>
      <c r="H1306" s="249">
        <v>39.219999999999999</v>
      </c>
      <c r="I1306" s="250"/>
      <c r="J1306" s="246"/>
      <c r="K1306" s="246"/>
      <c r="L1306" s="251"/>
      <c r="M1306" s="252"/>
      <c r="N1306" s="253"/>
      <c r="O1306" s="253"/>
      <c r="P1306" s="253"/>
      <c r="Q1306" s="253"/>
      <c r="R1306" s="253"/>
      <c r="S1306" s="253"/>
      <c r="T1306" s="254"/>
      <c r="U1306" s="14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5" t="s">
        <v>155</v>
      </c>
      <c r="AU1306" s="255" t="s">
        <v>142</v>
      </c>
      <c r="AV1306" s="14" t="s">
        <v>151</v>
      </c>
      <c r="AW1306" s="14" t="s">
        <v>35</v>
      </c>
      <c r="AX1306" s="14" t="s">
        <v>83</v>
      </c>
      <c r="AY1306" s="255" t="s">
        <v>141</v>
      </c>
    </row>
    <row r="1307" s="2" customFormat="1" ht="24.15" customHeight="1">
      <c r="A1307" s="41"/>
      <c r="B1307" s="42"/>
      <c r="C1307" s="215" t="s">
        <v>1597</v>
      </c>
      <c r="D1307" s="215" t="s">
        <v>146</v>
      </c>
      <c r="E1307" s="216" t="s">
        <v>1598</v>
      </c>
      <c r="F1307" s="217" t="s">
        <v>1599</v>
      </c>
      <c r="G1307" s="218" t="s">
        <v>387</v>
      </c>
      <c r="H1307" s="219">
        <v>6</v>
      </c>
      <c r="I1307" s="220"/>
      <c r="J1307" s="221">
        <f>ROUND(I1307*H1307,2)</f>
        <v>0</v>
      </c>
      <c r="K1307" s="217" t="s">
        <v>150</v>
      </c>
      <c r="L1307" s="47"/>
      <c r="M1307" s="222" t="s">
        <v>19</v>
      </c>
      <c r="N1307" s="223" t="s">
        <v>47</v>
      </c>
      <c r="O1307" s="87"/>
      <c r="P1307" s="224">
        <f>O1307*H1307</f>
        <v>0</v>
      </c>
      <c r="Q1307" s="224">
        <v>9.0000000000000006E-05</v>
      </c>
      <c r="R1307" s="224">
        <f>Q1307*H1307</f>
        <v>0.00054000000000000001</v>
      </c>
      <c r="S1307" s="224">
        <v>0</v>
      </c>
      <c r="T1307" s="225">
        <f>S1307*H1307</f>
        <v>0</v>
      </c>
      <c r="U1307" s="41"/>
      <c r="V1307" s="41"/>
      <c r="W1307" s="41"/>
      <c r="X1307" s="41"/>
      <c r="Y1307" s="41"/>
      <c r="Z1307" s="41"/>
      <c r="AA1307" s="41"/>
      <c r="AB1307" s="41"/>
      <c r="AC1307" s="41"/>
      <c r="AD1307" s="41"/>
      <c r="AE1307" s="41"/>
      <c r="AR1307" s="226" t="s">
        <v>260</v>
      </c>
      <c r="AT1307" s="226" t="s">
        <v>146</v>
      </c>
      <c r="AU1307" s="226" t="s">
        <v>142</v>
      </c>
      <c r="AY1307" s="20" t="s">
        <v>141</v>
      </c>
      <c r="BE1307" s="227">
        <f>IF(N1307="základní",J1307,0)</f>
        <v>0</v>
      </c>
      <c r="BF1307" s="227">
        <f>IF(N1307="snížená",J1307,0)</f>
        <v>0</v>
      </c>
      <c r="BG1307" s="227">
        <f>IF(N1307="zákl. přenesená",J1307,0)</f>
        <v>0</v>
      </c>
      <c r="BH1307" s="227">
        <f>IF(N1307="sníž. přenesená",J1307,0)</f>
        <v>0</v>
      </c>
      <c r="BI1307" s="227">
        <f>IF(N1307="nulová",J1307,0)</f>
        <v>0</v>
      </c>
      <c r="BJ1307" s="20" t="s">
        <v>94</v>
      </c>
      <c r="BK1307" s="227">
        <f>ROUND(I1307*H1307,2)</f>
        <v>0</v>
      </c>
      <c r="BL1307" s="20" t="s">
        <v>260</v>
      </c>
      <c r="BM1307" s="226" t="s">
        <v>1600</v>
      </c>
    </row>
    <row r="1308" s="2" customFormat="1">
      <c r="A1308" s="41"/>
      <c r="B1308" s="42"/>
      <c r="C1308" s="43"/>
      <c r="D1308" s="228" t="s">
        <v>153</v>
      </c>
      <c r="E1308" s="43"/>
      <c r="F1308" s="229" t="s">
        <v>1601</v>
      </c>
      <c r="G1308" s="43"/>
      <c r="H1308" s="43"/>
      <c r="I1308" s="230"/>
      <c r="J1308" s="43"/>
      <c r="K1308" s="43"/>
      <c r="L1308" s="47"/>
      <c r="M1308" s="231"/>
      <c r="N1308" s="232"/>
      <c r="O1308" s="87"/>
      <c r="P1308" s="87"/>
      <c r="Q1308" s="87"/>
      <c r="R1308" s="87"/>
      <c r="S1308" s="87"/>
      <c r="T1308" s="88"/>
      <c r="U1308" s="41"/>
      <c r="V1308" s="41"/>
      <c r="W1308" s="41"/>
      <c r="X1308" s="41"/>
      <c r="Y1308" s="41"/>
      <c r="Z1308" s="41"/>
      <c r="AA1308" s="41"/>
      <c r="AB1308" s="41"/>
      <c r="AC1308" s="41"/>
      <c r="AD1308" s="41"/>
      <c r="AE1308" s="41"/>
      <c r="AT1308" s="20" t="s">
        <v>153</v>
      </c>
      <c r="AU1308" s="20" t="s">
        <v>142</v>
      </c>
    </row>
    <row r="1309" s="2" customFormat="1" ht="16.5" customHeight="1">
      <c r="A1309" s="41"/>
      <c r="B1309" s="42"/>
      <c r="C1309" s="215" t="s">
        <v>1602</v>
      </c>
      <c r="D1309" s="215" t="s">
        <v>146</v>
      </c>
      <c r="E1309" s="216" t="s">
        <v>1603</v>
      </c>
      <c r="F1309" s="217" t="s">
        <v>1604</v>
      </c>
      <c r="G1309" s="218" t="s">
        <v>169</v>
      </c>
      <c r="H1309" s="219">
        <v>38.75</v>
      </c>
      <c r="I1309" s="220"/>
      <c r="J1309" s="221">
        <f>ROUND(I1309*H1309,2)</f>
        <v>0</v>
      </c>
      <c r="K1309" s="217" t="s">
        <v>150</v>
      </c>
      <c r="L1309" s="47"/>
      <c r="M1309" s="222" t="s">
        <v>19</v>
      </c>
      <c r="N1309" s="223" t="s">
        <v>47</v>
      </c>
      <c r="O1309" s="87"/>
      <c r="P1309" s="224">
        <f>O1309*H1309</f>
        <v>0</v>
      </c>
      <c r="Q1309" s="224">
        <v>0.0011299999999999999</v>
      </c>
      <c r="R1309" s="224">
        <f>Q1309*H1309</f>
        <v>0.0437875</v>
      </c>
      <c r="S1309" s="224">
        <v>0</v>
      </c>
      <c r="T1309" s="225">
        <f>S1309*H1309</f>
        <v>0</v>
      </c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R1309" s="226" t="s">
        <v>260</v>
      </c>
      <c r="AT1309" s="226" t="s">
        <v>146</v>
      </c>
      <c r="AU1309" s="226" t="s">
        <v>142</v>
      </c>
      <c r="AY1309" s="20" t="s">
        <v>141</v>
      </c>
      <c r="BE1309" s="227">
        <f>IF(N1309="základní",J1309,0)</f>
        <v>0</v>
      </c>
      <c r="BF1309" s="227">
        <f>IF(N1309="snížená",J1309,0)</f>
        <v>0</v>
      </c>
      <c r="BG1309" s="227">
        <f>IF(N1309="zákl. přenesená",J1309,0)</f>
        <v>0</v>
      </c>
      <c r="BH1309" s="227">
        <f>IF(N1309="sníž. přenesená",J1309,0)</f>
        <v>0</v>
      </c>
      <c r="BI1309" s="227">
        <f>IF(N1309="nulová",J1309,0)</f>
        <v>0</v>
      </c>
      <c r="BJ1309" s="20" t="s">
        <v>94</v>
      </c>
      <c r="BK1309" s="227">
        <f>ROUND(I1309*H1309,2)</f>
        <v>0</v>
      </c>
      <c r="BL1309" s="20" t="s">
        <v>260</v>
      </c>
      <c r="BM1309" s="226" t="s">
        <v>1605</v>
      </c>
    </row>
    <row r="1310" s="2" customFormat="1">
      <c r="A1310" s="41"/>
      <c r="B1310" s="42"/>
      <c r="C1310" s="43"/>
      <c r="D1310" s="228" t="s">
        <v>153</v>
      </c>
      <c r="E1310" s="43"/>
      <c r="F1310" s="229" t="s">
        <v>1606</v>
      </c>
      <c r="G1310" s="43"/>
      <c r="H1310" s="43"/>
      <c r="I1310" s="230"/>
      <c r="J1310" s="43"/>
      <c r="K1310" s="43"/>
      <c r="L1310" s="47"/>
      <c r="M1310" s="231"/>
      <c r="N1310" s="232"/>
      <c r="O1310" s="87"/>
      <c r="P1310" s="87"/>
      <c r="Q1310" s="87"/>
      <c r="R1310" s="87"/>
      <c r="S1310" s="87"/>
      <c r="T1310" s="88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T1310" s="20" t="s">
        <v>153</v>
      </c>
      <c r="AU1310" s="20" t="s">
        <v>142</v>
      </c>
    </row>
    <row r="1311" s="2" customFormat="1" ht="24.15" customHeight="1">
      <c r="A1311" s="41"/>
      <c r="B1311" s="42"/>
      <c r="C1311" s="215" t="s">
        <v>1607</v>
      </c>
      <c r="D1311" s="215" t="s">
        <v>146</v>
      </c>
      <c r="E1311" s="216" t="s">
        <v>1608</v>
      </c>
      <c r="F1311" s="217" t="s">
        <v>1609</v>
      </c>
      <c r="G1311" s="218" t="s">
        <v>160</v>
      </c>
      <c r="H1311" s="219">
        <v>0.27600000000000002</v>
      </c>
      <c r="I1311" s="220"/>
      <c r="J1311" s="221">
        <f>ROUND(I1311*H1311,2)</f>
        <v>0</v>
      </c>
      <c r="K1311" s="217" t="s">
        <v>150</v>
      </c>
      <c r="L1311" s="47"/>
      <c r="M1311" s="222" t="s">
        <v>19</v>
      </c>
      <c r="N1311" s="223" t="s">
        <v>47</v>
      </c>
      <c r="O1311" s="87"/>
      <c r="P1311" s="224">
        <f>O1311*H1311</f>
        <v>0</v>
      </c>
      <c r="Q1311" s="224">
        <v>0</v>
      </c>
      <c r="R1311" s="224">
        <f>Q1311*H1311</f>
        <v>0</v>
      </c>
      <c r="S1311" s="224">
        <v>0</v>
      </c>
      <c r="T1311" s="225">
        <f>S1311*H1311</f>
        <v>0</v>
      </c>
      <c r="U1311" s="41"/>
      <c r="V1311" s="41"/>
      <c r="W1311" s="41"/>
      <c r="X1311" s="41"/>
      <c r="Y1311" s="41"/>
      <c r="Z1311" s="41"/>
      <c r="AA1311" s="41"/>
      <c r="AB1311" s="41"/>
      <c r="AC1311" s="41"/>
      <c r="AD1311" s="41"/>
      <c r="AE1311" s="41"/>
      <c r="AR1311" s="226" t="s">
        <v>260</v>
      </c>
      <c r="AT1311" s="226" t="s">
        <v>146</v>
      </c>
      <c r="AU1311" s="226" t="s">
        <v>142</v>
      </c>
      <c r="AY1311" s="20" t="s">
        <v>141</v>
      </c>
      <c r="BE1311" s="227">
        <f>IF(N1311="základní",J1311,0)</f>
        <v>0</v>
      </c>
      <c r="BF1311" s="227">
        <f>IF(N1311="snížená",J1311,0)</f>
        <v>0</v>
      </c>
      <c r="BG1311" s="227">
        <f>IF(N1311="zákl. přenesená",J1311,0)</f>
        <v>0</v>
      </c>
      <c r="BH1311" s="227">
        <f>IF(N1311="sníž. přenesená",J1311,0)</f>
        <v>0</v>
      </c>
      <c r="BI1311" s="227">
        <f>IF(N1311="nulová",J1311,0)</f>
        <v>0</v>
      </c>
      <c r="BJ1311" s="20" t="s">
        <v>94</v>
      </c>
      <c r="BK1311" s="227">
        <f>ROUND(I1311*H1311,2)</f>
        <v>0</v>
      </c>
      <c r="BL1311" s="20" t="s">
        <v>260</v>
      </c>
      <c r="BM1311" s="226" t="s">
        <v>1610</v>
      </c>
    </row>
    <row r="1312" s="2" customFormat="1">
      <c r="A1312" s="41"/>
      <c r="B1312" s="42"/>
      <c r="C1312" s="43"/>
      <c r="D1312" s="228" t="s">
        <v>153</v>
      </c>
      <c r="E1312" s="43"/>
      <c r="F1312" s="229" t="s">
        <v>1611</v>
      </c>
      <c r="G1312" s="43"/>
      <c r="H1312" s="43"/>
      <c r="I1312" s="230"/>
      <c r="J1312" s="43"/>
      <c r="K1312" s="43"/>
      <c r="L1312" s="47"/>
      <c r="M1312" s="231"/>
      <c r="N1312" s="232"/>
      <c r="O1312" s="87"/>
      <c r="P1312" s="87"/>
      <c r="Q1312" s="87"/>
      <c r="R1312" s="87"/>
      <c r="S1312" s="87"/>
      <c r="T1312" s="88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T1312" s="20" t="s">
        <v>153</v>
      </c>
      <c r="AU1312" s="20" t="s">
        <v>142</v>
      </c>
    </row>
    <row r="1313" s="12" customFormat="1" ht="22.8" customHeight="1">
      <c r="A1313" s="12"/>
      <c r="B1313" s="199"/>
      <c r="C1313" s="200"/>
      <c r="D1313" s="201" t="s">
        <v>74</v>
      </c>
      <c r="E1313" s="213" t="s">
        <v>1612</v>
      </c>
      <c r="F1313" s="213" t="s">
        <v>1613</v>
      </c>
      <c r="G1313" s="200"/>
      <c r="H1313" s="200"/>
      <c r="I1313" s="203"/>
      <c r="J1313" s="214">
        <f>BK1313</f>
        <v>0</v>
      </c>
      <c r="K1313" s="200"/>
      <c r="L1313" s="205"/>
      <c r="M1313" s="206"/>
      <c r="N1313" s="207"/>
      <c r="O1313" s="207"/>
      <c r="P1313" s="208">
        <f>P1314+P1356+P1432+P1449</f>
        <v>0</v>
      </c>
      <c r="Q1313" s="207"/>
      <c r="R1313" s="208">
        <f>R1314+R1356+R1432+R1449</f>
        <v>1.9844389000000002</v>
      </c>
      <c r="S1313" s="207"/>
      <c r="T1313" s="209">
        <f>T1314+T1356+T1432+T1449</f>
        <v>0.31690000000000007</v>
      </c>
      <c r="U1313" s="12"/>
      <c r="V1313" s="12"/>
      <c r="W1313" s="12"/>
      <c r="X1313" s="12"/>
      <c r="Y1313" s="12"/>
      <c r="Z1313" s="12"/>
      <c r="AA1313" s="12"/>
      <c r="AB1313" s="12"/>
      <c r="AC1313" s="12"/>
      <c r="AD1313" s="12"/>
      <c r="AE1313" s="12"/>
      <c r="AR1313" s="210" t="s">
        <v>94</v>
      </c>
      <c r="AT1313" s="211" t="s">
        <v>74</v>
      </c>
      <c r="AU1313" s="211" t="s">
        <v>83</v>
      </c>
      <c r="AY1313" s="210" t="s">
        <v>141</v>
      </c>
      <c r="BK1313" s="212">
        <f>BK1314+BK1356+BK1432+BK1449</f>
        <v>0</v>
      </c>
    </row>
    <row r="1314" s="12" customFormat="1" ht="20.88" customHeight="1">
      <c r="A1314" s="12"/>
      <c r="B1314" s="199"/>
      <c r="C1314" s="200"/>
      <c r="D1314" s="201" t="s">
        <v>74</v>
      </c>
      <c r="E1314" s="213" t="s">
        <v>1614</v>
      </c>
      <c r="F1314" s="213" t="s">
        <v>1615</v>
      </c>
      <c r="G1314" s="200"/>
      <c r="H1314" s="200"/>
      <c r="I1314" s="203"/>
      <c r="J1314" s="214">
        <f>BK1314</f>
        <v>0</v>
      </c>
      <c r="K1314" s="200"/>
      <c r="L1314" s="205"/>
      <c r="M1314" s="206"/>
      <c r="N1314" s="207"/>
      <c r="O1314" s="207"/>
      <c r="P1314" s="208">
        <f>SUM(P1315:P1355)</f>
        <v>0</v>
      </c>
      <c r="Q1314" s="207"/>
      <c r="R1314" s="208">
        <f>SUM(R1315:R1355)</f>
        <v>0.13622890000000001</v>
      </c>
      <c r="S1314" s="207"/>
      <c r="T1314" s="209">
        <f>SUM(T1315:T1355)</f>
        <v>0</v>
      </c>
      <c r="U1314" s="12"/>
      <c r="V1314" s="12"/>
      <c r="W1314" s="12"/>
      <c r="X1314" s="12"/>
      <c r="Y1314" s="12"/>
      <c r="Z1314" s="12"/>
      <c r="AA1314" s="12"/>
      <c r="AB1314" s="12"/>
      <c r="AC1314" s="12"/>
      <c r="AD1314" s="12"/>
      <c r="AE1314" s="12"/>
      <c r="AR1314" s="210" t="s">
        <v>94</v>
      </c>
      <c r="AT1314" s="211" t="s">
        <v>74</v>
      </c>
      <c r="AU1314" s="211" t="s">
        <v>94</v>
      </c>
      <c r="AY1314" s="210" t="s">
        <v>141</v>
      </c>
      <c r="BK1314" s="212">
        <f>SUM(BK1315:BK1355)</f>
        <v>0</v>
      </c>
    </row>
    <row r="1315" s="2" customFormat="1" ht="21.75" customHeight="1">
      <c r="A1315" s="41"/>
      <c r="B1315" s="42"/>
      <c r="C1315" s="215" t="s">
        <v>1616</v>
      </c>
      <c r="D1315" s="215" t="s">
        <v>146</v>
      </c>
      <c r="E1315" s="216" t="s">
        <v>1617</v>
      </c>
      <c r="F1315" s="217" t="s">
        <v>1618</v>
      </c>
      <c r="G1315" s="218" t="s">
        <v>259</v>
      </c>
      <c r="H1315" s="219">
        <v>1.21</v>
      </c>
      <c r="I1315" s="220"/>
      <c r="J1315" s="221">
        <f>ROUND(I1315*H1315,2)</f>
        <v>0</v>
      </c>
      <c r="K1315" s="217" t="s">
        <v>150</v>
      </c>
      <c r="L1315" s="47"/>
      <c r="M1315" s="222" t="s">
        <v>19</v>
      </c>
      <c r="N1315" s="223" t="s">
        <v>47</v>
      </c>
      <c r="O1315" s="87"/>
      <c r="P1315" s="224">
        <f>O1315*H1315</f>
        <v>0</v>
      </c>
      <c r="Q1315" s="224">
        <v>0.00025999999999999998</v>
      </c>
      <c r="R1315" s="224">
        <f>Q1315*H1315</f>
        <v>0.00031459999999999995</v>
      </c>
      <c r="S1315" s="224">
        <v>0</v>
      </c>
      <c r="T1315" s="225">
        <f>S1315*H1315</f>
        <v>0</v>
      </c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R1315" s="226" t="s">
        <v>260</v>
      </c>
      <c r="AT1315" s="226" t="s">
        <v>146</v>
      </c>
      <c r="AU1315" s="226" t="s">
        <v>142</v>
      </c>
      <c r="AY1315" s="20" t="s">
        <v>141</v>
      </c>
      <c r="BE1315" s="227">
        <f>IF(N1315="základní",J1315,0)</f>
        <v>0</v>
      </c>
      <c r="BF1315" s="227">
        <f>IF(N1315="snížená",J1315,0)</f>
        <v>0</v>
      </c>
      <c r="BG1315" s="227">
        <f>IF(N1315="zákl. přenesená",J1315,0)</f>
        <v>0</v>
      </c>
      <c r="BH1315" s="227">
        <f>IF(N1315="sníž. přenesená",J1315,0)</f>
        <v>0</v>
      </c>
      <c r="BI1315" s="227">
        <f>IF(N1315="nulová",J1315,0)</f>
        <v>0</v>
      </c>
      <c r="BJ1315" s="20" t="s">
        <v>94</v>
      </c>
      <c r="BK1315" s="227">
        <f>ROUND(I1315*H1315,2)</f>
        <v>0</v>
      </c>
      <c r="BL1315" s="20" t="s">
        <v>260</v>
      </c>
      <c r="BM1315" s="226" t="s">
        <v>1619</v>
      </c>
    </row>
    <row r="1316" s="2" customFormat="1">
      <c r="A1316" s="41"/>
      <c r="B1316" s="42"/>
      <c r="C1316" s="43"/>
      <c r="D1316" s="228" t="s">
        <v>153</v>
      </c>
      <c r="E1316" s="43"/>
      <c r="F1316" s="229" t="s">
        <v>1620</v>
      </c>
      <c r="G1316" s="43"/>
      <c r="H1316" s="43"/>
      <c r="I1316" s="230"/>
      <c r="J1316" s="43"/>
      <c r="K1316" s="43"/>
      <c r="L1316" s="47"/>
      <c r="M1316" s="231"/>
      <c r="N1316" s="232"/>
      <c r="O1316" s="87"/>
      <c r="P1316" s="87"/>
      <c r="Q1316" s="87"/>
      <c r="R1316" s="87"/>
      <c r="S1316" s="87"/>
      <c r="T1316" s="88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T1316" s="20" t="s">
        <v>153</v>
      </c>
      <c r="AU1316" s="20" t="s">
        <v>142</v>
      </c>
    </row>
    <row r="1317" s="15" customFormat="1">
      <c r="A1317" s="15"/>
      <c r="B1317" s="256"/>
      <c r="C1317" s="257"/>
      <c r="D1317" s="235" t="s">
        <v>155</v>
      </c>
      <c r="E1317" s="258" t="s">
        <v>19</v>
      </c>
      <c r="F1317" s="259" t="s">
        <v>1621</v>
      </c>
      <c r="G1317" s="257"/>
      <c r="H1317" s="258" t="s">
        <v>19</v>
      </c>
      <c r="I1317" s="260"/>
      <c r="J1317" s="257"/>
      <c r="K1317" s="257"/>
      <c r="L1317" s="261"/>
      <c r="M1317" s="262"/>
      <c r="N1317" s="263"/>
      <c r="O1317" s="263"/>
      <c r="P1317" s="263"/>
      <c r="Q1317" s="263"/>
      <c r="R1317" s="263"/>
      <c r="S1317" s="263"/>
      <c r="T1317" s="264"/>
      <c r="U1317" s="15"/>
      <c r="V1317" s="15"/>
      <c r="W1317" s="15"/>
      <c r="X1317" s="15"/>
      <c r="Y1317" s="15"/>
      <c r="Z1317" s="15"/>
      <c r="AA1317" s="15"/>
      <c r="AB1317" s="15"/>
      <c r="AC1317" s="15"/>
      <c r="AD1317" s="15"/>
      <c r="AE1317" s="15"/>
      <c r="AT1317" s="265" t="s">
        <v>155</v>
      </c>
      <c r="AU1317" s="265" t="s">
        <v>142</v>
      </c>
      <c r="AV1317" s="15" t="s">
        <v>83</v>
      </c>
      <c r="AW1317" s="15" t="s">
        <v>35</v>
      </c>
      <c r="AX1317" s="15" t="s">
        <v>75</v>
      </c>
      <c r="AY1317" s="265" t="s">
        <v>141</v>
      </c>
    </row>
    <row r="1318" s="15" customFormat="1">
      <c r="A1318" s="15"/>
      <c r="B1318" s="256"/>
      <c r="C1318" s="257"/>
      <c r="D1318" s="235" t="s">
        <v>155</v>
      </c>
      <c r="E1318" s="258" t="s">
        <v>19</v>
      </c>
      <c r="F1318" s="259" t="s">
        <v>1622</v>
      </c>
      <c r="G1318" s="257"/>
      <c r="H1318" s="258" t="s">
        <v>19</v>
      </c>
      <c r="I1318" s="260"/>
      <c r="J1318" s="257"/>
      <c r="K1318" s="257"/>
      <c r="L1318" s="261"/>
      <c r="M1318" s="262"/>
      <c r="N1318" s="263"/>
      <c r="O1318" s="263"/>
      <c r="P1318" s="263"/>
      <c r="Q1318" s="263"/>
      <c r="R1318" s="263"/>
      <c r="S1318" s="263"/>
      <c r="T1318" s="264"/>
      <c r="U1318" s="15"/>
      <c r="V1318" s="15"/>
      <c r="W1318" s="15"/>
      <c r="X1318" s="15"/>
      <c r="Y1318" s="15"/>
      <c r="Z1318" s="15"/>
      <c r="AA1318" s="15"/>
      <c r="AB1318" s="15"/>
      <c r="AC1318" s="15"/>
      <c r="AD1318" s="15"/>
      <c r="AE1318" s="15"/>
      <c r="AT1318" s="265" t="s">
        <v>155</v>
      </c>
      <c r="AU1318" s="265" t="s">
        <v>142</v>
      </c>
      <c r="AV1318" s="15" t="s">
        <v>83</v>
      </c>
      <c r="AW1318" s="15" t="s">
        <v>35</v>
      </c>
      <c r="AX1318" s="15" t="s">
        <v>75</v>
      </c>
      <c r="AY1318" s="265" t="s">
        <v>141</v>
      </c>
    </row>
    <row r="1319" s="13" customFormat="1">
      <c r="A1319" s="13"/>
      <c r="B1319" s="233"/>
      <c r="C1319" s="234"/>
      <c r="D1319" s="235" t="s">
        <v>155</v>
      </c>
      <c r="E1319" s="236" t="s">
        <v>19</v>
      </c>
      <c r="F1319" s="237" t="s">
        <v>363</v>
      </c>
      <c r="G1319" s="234"/>
      <c r="H1319" s="238">
        <v>1.21</v>
      </c>
      <c r="I1319" s="239"/>
      <c r="J1319" s="234"/>
      <c r="K1319" s="234"/>
      <c r="L1319" s="240"/>
      <c r="M1319" s="241"/>
      <c r="N1319" s="242"/>
      <c r="O1319" s="242"/>
      <c r="P1319" s="242"/>
      <c r="Q1319" s="242"/>
      <c r="R1319" s="242"/>
      <c r="S1319" s="242"/>
      <c r="T1319" s="243"/>
      <c r="U1319" s="13"/>
      <c r="V1319" s="13"/>
      <c r="W1319" s="13"/>
      <c r="X1319" s="13"/>
      <c r="Y1319" s="13"/>
      <c r="Z1319" s="13"/>
      <c r="AA1319" s="13"/>
      <c r="AB1319" s="13"/>
      <c r="AC1319" s="13"/>
      <c r="AD1319" s="13"/>
      <c r="AE1319" s="13"/>
      <c r="AT1319" s="244" t="s">
        <v>155</v>
      </c>
      <c r="AU1319" s="244" t="s">
        <v>142</v>
      </c>
      <c r="AV1319" s="13" t="s">
        <v>94</v>
      </c>
      <c r="AW1319" s="13" t="s">
        <v>35</v>
      </c>
      <c r="AX1319" s="13" t="s">
        <v>75</v>
      </c>
      <c r="AY1319" s="244" t="s">
        <v>141</v>
      </c>
    </row>
    <row r="1320" s="14" customFormat="1">
      <c r="A1320" s="14"/>
      <c r="B1320" s="245"/>
      <c r="C1320" s="246"/>
      <c r="D1320" s="235" t="s">
        <v>155</v>
      </c>
      <c r="E1320" s="247" t="s">
        <v>19</v>
      </c>
      <c r="F1320" s="248" t="s">
        <v>157</v>
      </c>
      <c r="G1320" s="246"/>
      <c r="H1320" s="249">
        <v>1.21</v>
      </c>
      <c r="I1320" s="250"/>
      <c r="J1320" s="246"/>
      <c r="K1320" s="246"/>
      <c r="L1320" s="251"/>
      <c r="M1320" s="252"/>
      <c r="N1320" s="253"/>
      <c r="O1320" s="253"/>
      <c r="P1320" s="253"/>
      <c r="Q1320" s="253"/>
      <c r="R1320" s="253"/>
      <c r="S1320" s="253"/>
      <c r="T1320" s="254"/>
      <c r="U1320" s="14"/>
      <c r="V1320" s="14"/>
      <c r="W1320" s="14"/>
      <c r="X1320" s="14"/>
      <c r="Y1320" s="14"/>
      <c r="Z1320" s="14"/>
      <c r="AA1320" s="14"/>
      <c r="AB1320" s="14"/>
      <c r="AC1320" s="14"/>
      <c r="AD1320" s="14"/>
      <c r="AE1320" s="14"/>
      <c r="AT1320" s="255" t="s">
        <v>155</v>
      </c>
      <c r="AU1320" s="255" t="s">
        <v>142</v>
      </c>
      <c r="AV1320" s="14" t="s">
        <v>151</v>
      </c>
      <c r="AW1320" s="14" t="s">
        <v>35</v>
      </c>
      <c r="AX1320" s="14" t="s">
        <v>83</v>
      </c>
      <c r="AY1320" s="255" t="s">
        <v>141</v>
      </c>
    </row>
    <row r="1321" s="2" customFormat="1" ht="21.75" customHeight="1">
      <c r="A1321" s="41"/>
      <c r="B1321" s="42"/>
      <c r="C1321" s="281" t="s">
        <v>1623</v>
      </c>
      <c r="D1321" s="281" t="s">
        <v>775</v>
      </c>
      <c r="E1321" s="282" t="s">
        <v>1624</v>
      </c>
      <c r="F1321" s="283" t="s">
        <v>1625</v>
      </c>
      <c r="G1321" s="284" t="s">
        <v>259</v>
      </c>
      <c r="H1321" s="285">
        <v>1.21</v>
      </c>
      <c r="I1321" s="286"/>
      <c r="J1321" s="287">
        <f>ROUND(I1321*H1321,2)</f>
        <v>0</v>
      </c>
      <c r="K1321" s="283" t="s">
        <v>150</v>
      </c>
      <c r="L1321" s="288"/>
      <c r="M1321" s="289" t="s">
        <v>19</v>
      </c>
      <c r="N1321" s="290" t="s">
        <v>47</v>
      </c>
      <c r="O1321" s="87"/>
      <c r="P1321" s="224">
        <f>O1321*H1321</f>
        <v>0</v>
      </c>
      <c r="Q1321" s="224">
        <v>0.03056</v>
      </c>
      <c r="R1321" s="224">
        <f>Q1321*H1321</f>
        <v>0.036977599999999999</v>
      </c>
      <c r="S1321" s="224">
        <v>0</v>
      </c>
      <c r="T1321" s="225">
        <f>S1321*H1321</f>
        <v>0</v>
      </c>
      <c r="U1321" s="41"/>
      <c r="V1321" s="41"/>
      <c r="W1321" s="41"/>
      <c r="X1321" s="41"/>
      <c r="Y1321" s="41"/>
      <c r="Z1321" s="41"/>
      <c r="AA1321" s="41"/>
      <c r="AB1321" s="41"/>
      <c r="AC1321" s="41"/>
      <c r="AD1321" s="41"/>
      <c r="AE1321" s="41"/>
      <c r="AR1321" s="226" t="s">
        <v>460</v>
      </c>
      <c r="AT1321" s="226" t="s">
        <v>775</v>
      </c>
      <c r="AU1321" s="226" t="s">
        <v>142</v>
      </c>
      <c r="AY1321" s="20" t="s">
        <v>141</v>
      </c>
      <c r="BE1321" s="227">
        <f>IF(N1321="základní",J1321,0)</f>
        <v>0</v>
      </c>
      <c r="BF1321" s="227">
        <f>IF(N1321="snížená",J1321,0)</f>
        <v>0</v>
      </c>
      <c r="BG1321" s="227">
        <f>IF(N1321="zákl. přenesená",J1321,0)</f>
        <v>0</v>
      </c>
      <c r="BH1321" s="227">
        <f>IF(N1321="sníž. přenesená",J1321,0)</f>
        <v>0</v>
      </c>
      <c r="BI1321" s="227">
        <f>IF(N1321="nulová",J1321,0)</f>
        <v>0</v>
      </c>
      <c r="BJ1321" s="20" t="s">
        <v>94</v>
      </c>
      <c r="BK1321" s="227">
        <f>ROUND(I1321*H1321,2)</f>
        <v>0</v>
      </c>
      <c r="BL1321" s="20" t="s">
        <v>260</v>
      </c>
      <c r="BM1321" s="226" t="s">
        <v>1626</v>
      </c>
    </row>
    <row r="1322" s="2" customFormat="1" ht="16.5" customHeight="1">
      <c r="A1322" s="41"/>
      <c r="B1322" s="42"/>
      <c r="C1322" s="215" t="s">
        <v>1627</v>
      </c>
      <c r="D1322" s="215" t="s">
        <v>146</v>
      </c>
      <c r="E1322" s="216" t="s">
        <v>1628</v>
      </c>
      <c r="F1322" s="217" t="s">
        <v>1629</v>
      </c>
      <c r="G1322" s="218" t="s">
        <v>387</v>
      </c>
      <c r="H1322" s="219">
        <v>1</v>
      </c>
      <c r="I1322" s="220"/>
      <c r="J1322" s="221">
        <f>ROUND(I1322*H1322,2)</f>
        <v>0</v>
      </c>
      <c r="K1322" s="217" t="s">
        <v>150</v>
      </c>
      <c r="L1322" s="47"/>
      <c r="M1322" s="222" t="s">
        <v>19</v>
      </c>
      <c r="N1322" s="223" t="s">
        <v>47</v>
      </c>
      <c r="O1322" s="87"/>
      <c r="P1322" s="224">
        <f>O1322*H1322</f>
        <v>0</v>
      </c>
      <c r="Q1322" s="224">
        <v>0.00025999999999999998</v>
      </c>
      <c r="R1322" s="224">
        <f>Q1322*H1322</f>
        <v>0.00025999999999999998</v>
      </c>
      <c r="S1322" s="224">
        <v>0</v>
      </c>
      <c r="T1322" s="225">
        <f>S1322*H1322</f>
        <v>0</v>
      </c>
      <c r="U1322" s="41"/>
      <c r="V1322" s="41"/>
      <c r="W1322" s="41"/>
      <c r="X1322" s="41"/>
      <c r="Y1322" s="41"/>
      <c r="Z1322" s="41"/>
      <c r="AA1322" s="41"/>
      <c r="AB1322" s="41"/>
      <c r="AC1322" s="41"/>
      <c r="AD1322" s="41"/>
      <c r="AE1322" s="41"/>
      <c r="AR1322" s="226" t="s">
        <v>260</v>
      </c>
      <c r="AT1322" s="226" t="s">
        <v>146</v>
      </c>
      <c r="AU1322" s="226" t="s">
        <v>142</v>
      </c>
      <c r="AY1322" s="20" t="s">
        <v>141</v>
      </c>
      <c r="BE1322" s="227">
        <f>IF(N1322="základní",J1322,0)</f>
        <v>0</v>
      </c>
      <c r="BF1322" s="227">
        <f>IF(N1322="snížená",J1322,0)</f>
        <v>0</v>
      </c>
      <c r="BG1322" s="227">
        <f>IF(N1322="zákl. přenesená",J1322,0)</f>
        <v>0</v>
      </c>
      <c r="BH1322" s="227">
        <f>IF(N1322="sníž. přenesená",J1322,0)</f>
        <v>0</v>
      </c>
      <c r="BI1322" s="227">
        <f>IF(N1322="nulová",J1322,0)</f>
        <v>0</v>
      </c>
      <c r="BJ1322" s="20" t="s">
        <v>94</v>
      </c>
      <c r="BK1322" s="227">
        <f>ROUND(I1322*H1322,2)</f>
        <v>0</v>
      </c>
      <c r="BL1322" s="20" t="s">
        <v>260</v>
      </c>
      <c r="BM1322" s="226" t="s">
        <v>1630</v>
      </c>
    </row>
    <row r="1323" s="2" customFormat="1">
      <c r="A1323" s="41"/>
      <c r="B1323" s="42"/>
      <c r="C1323" s="43"/>
      <c r="D1323" s="228" t="s">
        <v>153</v>
      </c>
      <c r="E1323" s="43"/>
      <c r="F1323" s="229" t="s">
        <v>1631</v>
      </c>
      <c r="G1323" s="43"/>
      <c r="H1323" s="43"/>
      <c r="I1323" s="230"/>
      <c r="J1323" s="43"/>
      <c r="K1323" s="43"/>
      <c r="L1323" s="47"/>
      <c r="M1323" s="231"/>
      <c r="N1323" s="232"/>
      <c r="O1323" s="87"/>
      <c r="P1323" s="87"/>
      <c r="Q1323" s="87"/>
      <c r="R1323" s="87"/>
      <c r="S1323" s="87"/>
      <c r="T1323" s="88"/>
      <c r="U1323" s="41"/>
      <c r="V1323" s="41"/>
      <c r="W1323" s="41"/>
      <c r="X1323" s="41"/>
      <c r="Y1323" s="41"/>
      <c r="Z1323" s="41"/>
      <c r="AA1323" s="41"/>
      <c r="AB1323" s="41"/>
      <c r="AC1323" s="41"/>
      <c r="AD1323" s="41"/>
      <c r="AE1323" s="41"/>
      <c r="AT1323" s="20" t="s">
        <v>153</v>
      </c>
      <c r="AU1323" s="20" t="s">
        <v>142</v>
      </c>
    </row>
    <row r="1324" s="15" customFormat="1">
      <c r="A1324" s="15"/>
      <c r="B1324" s="256"/>
      <c r="C1324" s="257"/>
      <c r="D1324" s="235" t="s">
        <v>155</v>
      </c>
      <c r="E1324" s="258" t="s">
        <v>19</v>
      </c>
      <c r="F1324" s="259" t="s">
        <v>1632</v>
      </c>
      <c r="G1324" s="257"/>
      <c r="H1324" s="258" t="s">
        <v>19</v>
      </c>
      <c r="I1324" s="260"/>
      <c r="J1324" s="257"/>
      <c r="K1324" s="257"/>
      <c r="L1324" s="261"/>
      <c r="M1324" s="262"/>
      <c r="N1324" s="263"/>
      <c r="O1324" s="263"/>
      <c r="P1324" s="263"/>
      <c r="Q1324" s="263"/>
      <c r="R1324" s="263"/>
      <c r="S1324" s="263"/>
      <c r="T1324" s="264"/>
      <c r="U1324" s="15"/>
      <c r="V1324" s="15"/>
      <c r="W1324" s="15"/>
      <c r="X1324" s="15"/>
      <c r="Y1324" s="15"/>
      <c r="Z1324" s="15"/>
      <c r="AA1324" s="15"/>
      <c r="AB1324" s="15"/>
      <c r="AC1324" s="15"/>
      <c r="AD1324" s="15"/>
      <c r="AE1324" s="15"/>
      <c r="AT1324" s="265" t="s">
        <v>155</v>
      </c>
      <c r="AU1324" s="265" t="s">
        <v>142</v>
      </c>
      <c r="AV1324" s="15" t="s">
        <v>83</v>
      </c>
      <c r="AW1324" s="15" t="s">
        <v>35</v>
      </c>
      <c r="AX1324" s="15" t="s">
        <v>75</v>
      </c>
      <c r="AY1324" s="265" t="s">
        <v>141</v>
      </c>
    </row>
    <row r="1325" s="15" customFormat="1">
      <c r="A1325" s="15"/>
      <c r="B1325" s="256"/>
      <c r="C1325" s="257"/>
      <c r="D1325" s="235" t="s">
        <v>155</v>
      </c>
      <c r="E1325" s="258" t="s">
        <v>19</v>
      </c>
      <c r="F1325" s="259" t="s">
        <v>1633</v>
      </c>
      <c r="G1325" s="257"/>
      <c r="H1325" s="258" t="s">
        <v>19</v>
      </c>
      <c r="I1325" s="260"/>
      <c r="J1325" s="257"/>
      <c r="K1325" s="257"/>
      <c r="L1325" s="261"/>
      <c r="M1325" s="262"/>
      <c r="N1325" s="263"/>
      <c r="O1325" s="263"/>
      <c r="P1325" s="263"/>
      <c r="Q1325" s="263"/>
      <c r="R1325" s="263"/>
      <c r="S1325" s="263"/>
      <c r="T1325" s="264"/>
      <c r="U1325" s="15"/>
      <c r="V1325" s="15"/>
      <c r="W1325" s="15"/>
      <c r="X1325" s="15"/>
      <c r="Y1325" s="15"/>
      <c r="Z1325" s="15"/>
      <c r="AA1325" s="15"/>
      <c r="AB1325" s="15"/>
      <c r="AC1325" s="15"/>
      <c r="AD1325" s="15"/>
      <c r="AE1325" s="15"/>
      <c r="AT1325" s="265" t="s">
        <v>155</v>
      </c>
      <c r="AU1325" s="265" t="s">
        <v>142</v>
      </c>
      <c r="AV1325" s="15" t="s">
        <v>83</v>
      </c>
      <c r="AW1325" s="15" t="s">
        <v>35</v>
      </c>
      <c r="AX1325" s="15" t="s">
        <v>75</v>
      </c>
      <c r="AY1325" s="265" t="s">
        <v>141</v>
      </c>
    </row>
    <row r="1326" s="13" customFormat="1">
      <c r="A1326" s="13"/>
      <c r="B1326" s="233"/>
      <c r="C1326" s="234"/>
      <c r="D1326" s="235" t="s">
        <v>155</v>
      </c>
      <c r="E1326" s="236" t="s">
        <v>19</v>
      </c>
      <c r="F1326" s="237" t="s">
        <v>83</v>
      </c>
      <c r="G1326" s="234"/>
      <c r="H1326" s="238">
        <v>1</v>
      </c>
      <c r="I1326" s="239"/>
      <c r="J1326" s="234"/>
      <c r="K1326" s="234"/>
      <c r="L1326" s="240"/>
      <c r="M1326" s="241"/>
      <c r="N1326" s="242"/>
      <c r="O1326" s="242"/>
      <c r="P1326" s="242"/>
      <c r="Q1326" s="242"/>
      <c r="R1326" s="242"/>
      <c r="S1326" s="242"/>
      <c r="T1326" s="243"/>
      <c r="U1326" s="13"/>
      <c r="V1326" s="13"/>
      <c r="W1326" s="13"/>
      <c r="X1326" s="13"/>
      <c r="Y1326" s="13"/>
      <c r="Z1326" s="13"/>
      <c r="AA1326" s="13"/>
      <c r="AB1326" s="13"/>
      <c r="AC1326" s="13"/>
      <c r="AD1326" s="13"/>
      <c r="AE1326" s="13"/>
      <c r="AT1326" s="244" t="s">
        <v>155</v>
      </c>
      <c r="AU1326" s="244" t="s">
        <v>142</v>
      </c>
      <c r="AV1326" s="13" t="s">
        <v>94</v>
      </c>
      <c r="AW1326" s="13" t="s">
        <v>35</v>
      </c>
      <c r="AX1326" s="13" t="s">
        <v>75</v>
      </c>
      <c r="AY1326" s="244" t="s">
        <v>141</v>
      </c>
    </row>
    <row r="1327" s="14" customFormat="1">
      <c r="A1327" s="14"/>
      <c r="B1327" s="245"/>
      <c r="C1327" s="246"/>
      <c r="D1327" s="235" t="s">
        <v>155</v>
      </c>
      <c r="E1327" s="247" t="s">
        <v>19</v>
      </c>
      <c r="F1327" s="248" t="s">
        <v>157</v>
      </c>
      <c r="G1327" s="246"/>
      <c r="H1327" s="249">
        <v>1</v>
      </c>
      <c r="I1327" s="250"/>
      <c r="J1327" s="246"/>
      <c r="K1327" s="246"/>
      <c r="L1327" s="251"/>
      <c r="M1327" s="252"/>
      <c r="N1327" s="253"/>
      <c r="O1327" s="253"/>
      <c r="P1327" s="253"/>
      <c r="Q1327" s="253"/>
      <c r="R1327" s="253"/>
      <c r="S1327" s="253"/>
      <c r="T1327" s="254"/>
      <c r="U1327" s="14"/>
      <c r="V1327" s="14"/>
      <c r="W1327" s="14"/>
      <c r="X1327" s="14"/>
      <c r="Y1327" s="14"/>
      <c r="Z1327" s="14"/>
      <c r="AA1327" s="14"/>
      <c r="AB1327" s="14"/>
      <c r="AC1327" s="14"/>
      <c r="AD1327" s="14"/>
      <c r="AE1327" s="14"/>
      <c r="AT1327" s="255" t="s">
        <v>155</v>
      </c>
      <c r="AU1327" s="255" t="s">
        <v>142</v>
      </c>
      <c r="AV1327" s="14" t="s">
        <v>151</v>
      </c>
      <c r="AW1327" s="14" t="s">
        <v>35</v>
      </c>
      <c r="AX1327" s="14" t="s">
        <v>83</v>
      </c>
      <c r="AY1327" s="255" t="s">
        <v>141</v>
      </c>
    </row>
    <row r="1328" s="2" customFormat="1" ht="16.5" customHeight="1">
      <c r="A1328" s="41"/>
      <c r="B1328" s="42"/>
      <c r="C1328" s="281" t="s">
        <v>1634</v>
      </c>
      <c r="D1328" s="281" t="s">
        <v>775</v>
      </c>
      <c r="E1328" s="282" t="s">
        <v>1635</v>
      </c>
      <c r="F1328" s="283" t="s">
        <v>1636</v>
      </c>
      <c r="G1328" s="284" t="s">
        <v>259</v>
      </c>
      <c r="H1328" s="285">
        <v>0.35999999999999999</v>
      </c>
      <c r="I1328" s="286"/>
      <c r="J1328" s="287">
        <f>ROUND(I1328*H1328,2)</f>
        <v>0</v>
      </c>
      <c r="K1328" s="283" t="s">
        <v>150</v>
      </c>
      <c r="L1328" s="288"/>
      <c r="M1328" s="289" t="s">
        <v>19</v>
      </c>
      <c r="N1328" s="290" t="s">
        <v>47</v>
      </c>
      <c r="O1328" s="87"/>
      <c r="P1328" s="224">
        <f>O1328*H1328</f>
        <v>0</v>
      </c>
      <c r="Q1328" s="224">
        <v>0.034720000000000001</v>
      </c>
      <c r="R1328" s="224">
        <f>Q1328*H1328</f>
        <v>0.0124992</v>
      </c>
      <c r="S1328" s="224">
        <v>0</v>
      </c>
      <c r="T1328" s="225">
        <f>S1328*H1328</f>
        <v>0</v>
      </c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R1328" s="226" t="s">
        <v>460</v>
      </c>
      <c r="AT1328" s="226" t="s">
        <v>775</v>
      </c>
      <c r="AU1328" s="226" t="s">
        <v>142</v>
      </c>
      <c r="AY1328" s="20" t="s">
        <v>141</v>
      </c>
      <c r="BE1328" s="227">
        <f>IF(N1328="základní",J1328,0)</f>
        <v>0</v>
      </c>
      <c r="BF1328" s="227">
        <f>IF(N1328="snížená",J1328,0)</f>
        <v>0</v>
      </c>
      <c r="BG1328" s="227">
        <f>IF(N1328="zákl. přenesená",J1328,0)</f>
        <v>0</v>
      </c>
      <c r="BH1328" s="227">
        <f>IF(N1328="sníž. přenesená",J1328,0)</f>
        <v>0</v>
      </c>
      <c r="BI1328" s="227">
        <f>IF(N1328="nulová",J1328,0)</f>
        <v>0</v>
      </c>
      <c r="BJ1328" s="20" t="s">
        <v>94</v>
      </c>
      <c r="BK1328" s="227">
        <f>ROUND(I1328*H1328,2)</f>
        <v>0</v>
      </c>
      <c r="BL1328" s="20" t="s">
        <v>260</v>
      </c>
      <c r="BM1328" s="226" t="s">
        <v>1637</v>
      </c>
    </row>
    <row r="1329" s="15" customFormat="1">
      <c r="A1329" s="15"/>
      <c r="B1329" s="256"/>
      <c r="C1329" s="257"/>
      <c r="D1329" s="235" t="s">
        <v>155</v>
      </c>
      <c r="E1329" s="258" t="s">
        <v>19</v>
      </c>
      <c r="F1329" s="259" t="s">
        <v>1633</v>
      </c>
      <c r="G1329" s="257"/>
      <c r="H1329" s="258" t="s">
        <v>19</v>
      </c>
      <c r="I1329" s="260"/>
      <c r="J1329" s="257"/>
      <c r="K1329" s="257"/>
      <c r="L1329" s="261"/>
      <c r="M1329" s="262"/>
      <c r="N1329" s="263"/>
      <c r="O1329" s="263"/>
      <c r="P1329" s="263"/>
      <c r="Q1329" s="263"/>
      <c r="R1329" s="263"/>
      <c r="S1329" s="263"/>
      <c r="T1329" s="264"/>
      <c r="U1329" s="15"/>
      <c r="V1329" s="15"/>
      <c r="W1329" s="15"/>
      <c r="X1329" s="15"/>
      <c r="Y1329" s="15"/>
      <c r="Z1329" s="15"/>
      <c r="AA1329" s="15"/>
      <c r="AB1329" s="15"/>
      <c r="AC1329" s="15"/>
      <c r="AD1329" s="15"/>
      <c r="AE1329" s="15"/>
      <c r="AT1329" s="265" t="s">
        <v>155</v>
      </c>
      <c r="AU1329" s="265" t="s">
        <v>142</v>
      </c>
      <c r="AV1329" s="15" t="s">
        <v>83</v>
      </c>
      <c r="AW1329" s="15" t="s">
        <v>35</v>
      </c>
      <c r="AX1329" s="15" t="s">
        <v>75</v>
      </c>
      <c r="AY1329" s="265" t="s">
        <v>141</v>
      </c>
    </row>
    <row r="1330" s="13" customFormat="1">
      <c r="A1330" s="13"/>
      <c r="B1330" s="233"/>
      <c r="C1330" s="234"/>
      <c r="D1330" s="235" t="s">
        <v>155</v>
      </c>
      <c r="E1330" s="236" t="s">
        <v>19</v>
      </c>
      <c r="F1330" s="237" t="s">
        <v>359</v>
      </c>
      <c r="G1330" s="234"/>
      <c r="H1330" s="238">
        <v>0.35999999999999999</v>
      </c>
      <c r="I1330" s="239"/>
      <c r="J1330" s="234"/>
      <c r="K1330" s="234"/>
      <c r="L1330" s="240"/>
      <c r="M1330" s="241"/>
      <c r="N1330" s="242"/>
      <c r="O1330" s="242"/>
      <c r="P1330" s="242"/>
      <c r="Q1330" s="242"/>
      <c r="R1330" s="242"/>
      <c r="S1330" s="242"/>
      <c r="T1330" s="243"/>
      <c r="U1330" s="13"/>
      <c r="V1330" s="13"/>
      <c r="W1330" s="13"/>
      <c r="X1330" s="13"/>
      <c r="Y1330" s="13"/>
      <c r="Z1330" s="13"/>
      <c r="AA1330" s="13"/>
      <c r="AB1330" s="13"/>
      <c r="AC1330" s="13"/>
      <c r="AD1330" s="13"/>
      <c r="AE1330" s="13"/>
      <c r="AT1330" s="244" t="s">
        <v>155</v>
      </c>
      <c r="AU1330" s="244" t="s">
        <v>142</v>
      </c>
      <c r="AV1330" s="13" t="s">
        <v>94</v>
      </c>
      <c r="AW1330" s="13" t="s">
        <v>35</v>
      </c>
      <c r="AX1330" s="13" t="s">
        <v>75</v>
      </c>
      <c r="AY1330" s="244" t="s">
        <v>141</v>
      </c>
    </row>
    <row r="1331" s="14" customFormat="1">
      <c r="A1331" s="14"/>
      <c r="B1331" s="245"/>
      <c r="C1331" s="246"/>
      <c r="D1331" s="235" t="s">
        <v>155</v>
      </c>
      <c r="E1331" s="247" t="s">
        <v>19</v>
      </c>
      <c r="F1331" s="248" t="s">
        <v>157</v>
      </c>
      <c r="G1331" s="246"/>
      <c r="H1331" s="249">
        <v>0.35999999999999999</v>
      </c>
      <c r="I1331" s="250"/>
      <c r="J1331" s="246"/>
      <c r="K1331" s="246"/>
      <c r="L1331" s="251"/>
      <c r="M1331" s="252"/>
      <c r="N1331" s="253"/>
      <c r="O1331" s="253"/>
      <c r="P1331" s="253"/>
      <c r="Q1331" s="253"/>
      <c r="R1331" s="253"/>
      <c r="S1331" s="253"/>
      <c r="T1331" s="254"/>
      <c r="U1331" s="14"/>
      <c r="V1331" s="14"/>
      <c r="W1331" s="14"/>
      <c r="X1331" s="14"/>
      <c r="Y1331" s="14"/>
      <c r="Z1331" s="14"/>
      <c r="AA1331" s="14"/>
      <c r="AB1331" s="14"/>
      <c r="AC1331" s="14"/>
      <c r="AD1331" s="14"/>
      <c r="AE1331" s="14"/>
      <c r="AT1331" s="255" t="s">
        <v>155</v>
      </c>
      <c r="AU1331" s="255" t="s">
        <v>142</v>
      </c>
      <c r="AV1331" s="14" t="s">
        <v>151</v>
      </c>
      <c r="AW1331" s="14" t="s">
        <v>35</v>
      </c>
      <c r="AX1331" s="14" t="s">
        <v>83</v>
      </c>
      <c r="AY1331" s="255" t="s">
        <v>141</v>
      </c>
    </row>
    <row r="1332" s="2" customFormat="1" ht="21.75" customHeight="1">
      <c r="A1332" s="41"/>
      <c r="B1332" s="42"/>
      <c r="C1332" s="215" t="s">
        <v>1638</v>
      </c>
      <c r="D1332" s="215" t="s">
        <v>146</v>
      </c>
      <c r="E1332" s="216" t="s">
        <v>1639</v>
      </c>
      <c r="F1332" s="217" t="s">
        <v>1640</v>
      </c>
      <c r="G1332" s="218" t="s">
        <v>259</v>
      </c>
      <c r="H1332" s="219">
        <v>2.3100000000000001</v>
      </c>
      <c r="I1332" s="220"/>
      <c r="J1332" s="221">
        <f>ROUND(I1332*H1332,2)</f>
        <v>0</v>
      </c>
      <c r="K1332" s="217" t="s">
        <v>150</v>
      </c>
      <c r="L1332" s="47"/>
      <c r="M1332" s="222" t="s">
        <v>19</v>
      </c>
      <c r="N1332" s="223" t="s">
        <v>47</v>
      </c>
      <c r="O1332" s="87"/>
      <c r="P1332" s="224">
        <f>O1332*H1332</f>
        <v>0</v>
      </c>
      <c r="Q1332" s="224">
        <v>0.00025000000000000001</v>
      </c>
      <c r="R1332" s="224">
        <f>Q1332*H1332</f>
        <v>0.0005775</v>
      </c>
      <c r="S1332" s="224">
        <v>0</v>
      </c>
      <c r="T1332" s="225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26" t="s">
        <v>260</v>
      </c>
      <c r="AT1332" s="226" t="s">
        <v>146</v>
      </c>
      <c r="AU1332" s="226" t="s">
        <v>142</v>
      </c>
      <c r="AY1332" s="20" t="s">
        <v>141</v>
      </c>
      <c r="BE1332" s="227">
        <f>IF(N1332="základní",J1332,0)</f>
        <v>0</v>
      </c>
      <c r="BF1332" s="227">
        <f>IF(N1332="snížená",J1332,0)</f>
        <v>0</v>
      </c>
      <c r="BG1332" s="227">
        <f>IF(N1332="zákl. přenesená",J1332,0)</f>
        <v>0</v>
      </c>
      <c r="BH1332" s="227">
        <f>IF(N1332="sníž. přenesená",J1332,0)</f>
        <v>0</v>
      </c>
      <c r="BI1332" s="227">
        <f>IF(N1332="nulová",J1332,0)</f>
        <v>0</v>
      </c>
      <c r="BJ1332" s="20" t="s">
        <v>94</v>
      </c>
      <c r="BK1332" s="227">
        <f>ROUND(I1332*H1332,2)</f>
        <v>0</v>
      </c>
      <c r="BL1332" s="20" t="s">
        <v>260</v>
      </c>
      <c r="BM1332" s="226" t="s">
        <v>1641</v>
      </c>
    </row>
    <row r="1333" s="2" customFormat="1">
      <c r="A1333" s="41"/>
      <c r="B1333" s="42"/>
      <c r="C1333" s="43"/>
      <c r="D1333" s="228" t="s">
        <v>153</v>
      </c>
      <c r="E1333" s="43"/>
      <c r="F1333" s="229" t="s">
        <v>1642</v>
      </c>
      <c r="G1333" s="43"/>
      <c r="H1333" s="43"/>
      <c r="I1333" s="230"/>
      <c r="J1333" s="43"/>
      <c r="K1333" s="43"/>
      <c r="L1333" s="47"/>
      <c r="M1333" s="231"/>
      <c r="N1333" s="232"/>
      <c r="O1333" s="87"/>
      <c r="P1333" s="87"/>
      <c r="Q1333" s="87"/>
      <c r="R1333" s="87"/>
      <c r="S1333" s="87"/>
      <c r="T1333" s="88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T1333" s="20" t="s">
        <v>153</v>
      </c>
      <c r="AU1333" s="20" t="s">
        <v>142</v>
      </c>
    </row>
    <row r="1334" s="15" customFormat="1">
      <c r="A1334" s="15"/>
      <c r="B1334" s="256"/>
      <c r="C1334" s="257"/>
      <c r="D1334" s="235" t="s">
        <v>155</v>
      </c>
      <c r="E1334" s="258" t="s">
        <v>19</v>
      </c>
      <c r="F1334" s="259" t="s">
        <v>1643</v>
      </c>
      <c r="G1334" s="257"/>
      <c r="H1334" s="258" t="s">
        <v>19</v>
      </c>
      <c r="I1334" s="260"/>
      <c r="J1334" s="257"/>
      <c r="K1334" s="257"/>
      <c r="L1334" s="261"/>
      <c r="M1334" s="262"/>
      <c r="N1334" s="263"/>
      <c r="O1334" s="263"/>
      <c r="P1334" s="263"/>
      <c r="Q1334" s="263"/>
      <c r="R1334" s="263"/>
      <c r="S1334" s="263"/>
      <c r="T1334" s="264"/>
      <c r="U1334" s="15"/>
      <c r="V1334" s="15"/>
      <c r="W1334" s="15"/>
      <c r="X1334" s="15"/>
      <c r="Y1334" s="15"/>
      <c r="Z1334" s="15"/>
      <c r="AA1334" s="15"/>
      <c r="AB1334" s="15"/>
      <c r="AC1334" s="15"/>
      <c r="AD1334" s="15"/>
      <c r="AE1334" s="15"/>
      <c r="AT1334" s="265" t="s">
        <v>155</v>
      </c>
      <c r="AU1334" s="265" t="s">
        <v>142</v>
      </c>
      <c r="AV1334" s="15" t="s">
        <v>83</v>
      </c>
      <c r="AW1334" s="15" t="s">
        <v>35</v>
      </c>
      <c r="AX1334" s="15" t="s">
        <v>75</v>
      </c>
      <c r="AY1334" s="265" t="s">
        <v>141</v>
      </c>
    </row>
    <row r="1335" s="15" customFormat="1">
      <c r="A1335" s="15"/>
      <c r="B1335" s="256"/>
      <c r="C1335" s="257"/>
      <c r="D1335" s="235" t="s">
        <v>155</v>
      </c>
      <c r="E1335" s="258" t="s">
        <v>19</v>
      </c>
      <c r="F1335" s="259" t="s">
        <v>1644</v>
      </c>
      <c r="G1335" s="257"/>
      <c r="H1335" s="258" t="s">
        <v>19</v>
      </c>
      <c r="I1335" s="260"/>
      <c r="J1335" s="257"/>
      <c r="K1335" s="257"/>
      <c r="L1335" s="261"/>
      <c r="M1335" s="262"/>
      <c r="N1335" s="263"/>
      <c r="O1335" s="263"/>
      <c r="P1335" s="263"/>
      <c r="Q1335" s="263"/>
      <c r="R1335" s="263"/>
      <c r="S1335" s="263"/>
      <c r="T1335" s="264"/>
      <c r="U1335" s="15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65" t="s">
        <v>155</v>
      </c>
      <c r="AU1335" s="265" t="s">
        <v>142</v>
      </c>
      <c r="AV1335" s="15" t="s">
        <v>83</v>
      </c>
      <c r="AW1335" s="15" t="s">
        <v>35</v>
      </c>
      <c r="AX1335" s="15" t="s">
        <v>75</v>
      </c>
      <c r="AY1335" s="265" t="s">
        <v>141</v>
      </c>
    </row>
    <row r="1336" s="13" customFormat="1">
      <c r="A1336" s="13"/>
      <c r="B1336" s="233"/>
      <c r="C1336" s="234"/>
      <c r="D1336" s="235" t="s">
        <v>155</v>
      </c>
      <c r="E1336" s="236" t="s">
        <v>19</v>
      </c>
      <c r="F1336" s="237" t="s">
        <v>1645</v>
      </c>
      <c r="G1336" s="234"/>
      <c r="H1336" s="238">
        <v>2.3100000000000001</v>
      </c>
      <c r="I1336" s="239"/>
      <c r="J1336" s="234"/>
      <c r="K1336" s="234"/>
      <c r="L1336" s="240"/>
      <c r="M1336" s="241"/>
      <c r="N1336" s="242"/>
      <c r="O1336" s="242"/>
      <c r="P1336" s="242"/>
      <c r="Q1336" s="242"/>
      <c r="R1336" s="242"/>
      <c r="S1336" s="242"/>
      <c r="T1336" s="243"/>
      <c r="U1336" s="13"/>
      <c r="V1336" s="13"/>
      <c r="W1336" s="13"/>
      <c r="X1336" s="13"/>
      <c r="Y1336" s="13"/>
      <c r="Z1336" s="13"/>
      <c r="AA1336" s="13"/>
      <c r="AB1336" s="13"/>
      <c r="AC1336" s="13"/>
      <c r="AD1336" s="13"/>
      <c r="AE1336" s="13"/>
      <c r="AT1336" s="244" t="s">
        <v>155</v>
      </c>
      <c r="AU1336" s="244" t="s">
        <v>142</v>
      </c>
      <c r="AV1336" s="13" t="s">
        <v>94</v>
      </c>
      <c r="AW1336" s="13" t="s">
        <v>35</v>
      </c>
      <c r="AX1336" s="13" t="s">
        <v>75</v>
      </c>
      <c r="AY1336" s="244" t="s">
        <v>141</v>
      </c>
    </row>
    <row r="1337" s="14" customFormat="1">
      <c r="A1337" s="14"/>
      <c r="B1337" s="245"/>
      <c r="C1337" s="246"/>
      <c r="D1337" s="235" t="s">
        <v>155</v>
      </c>
      <c r="E1337" s="247" t="s">
        <v>19</v>
      </c>
      <c r="F1337" s="248" t="s">
        <v>157</v>
      </c>
      <c r="G1337" s="246"/>
      <c r="H1337" s="249">
        <v>2.3100000000000001</v>
      </c>
      <c r="I1337" s="250"/>
      <c r="J1337" s="246"/>
      <c r="K1337" s="246"/>
      <c r="L1337" s="251"/>
      <c r="M1337" s="252"/>
      <c r="N1337" s="253"/>
      <c r="O1337" s="253"/>
      <c r="P1337" s="253"/>
      <c r="Q1337" s="253"/>
      <c r="R1337" s="253"/>
      <c r="S1337" s="253"/>
      <c r="T1337" s="254"/>
      <c r="U1337" s="14"/>
      <c r="V1337" s="14"/>
      <c r="W1337" s="14"/>
      <c r="X1337" s="14"/>
      <c r="Y1337" s="14"/>
      <c r="Z1337" s="14"/>
      <c r="AA1337" s="14"/>
      <c r="AB1337" s="14"/>
      <c r="AC1337" s="14"/>
      <c r="AD1337" s="14"/>
      <c r="AE1337" s="14"/>
      <c r="AT1337" s="255" t="s">
        <v>155</v>
      </c>
      <c r="AU1337" s="255" t="s">
        <v>142</v>
      </c>
      <c r="AV1337" s="14" t="s">
        <v>151</v>
      </c>
      <c r="AW1337" s="14" t="s">
        <v>35</v>
      </c>
      <c r="AX1337" s="14" t="s">
        <v>83</v>
      </c>
      <c r="AY1337" s="255" t="s">
        <v>141</v>
      </c>
    </row>
    <row r="1338" s="2" customFormat="1" ht="21.75" customHeight="1">
      <c r="A1338" s="41"/>
      <c r="B1338" s="42"/>
      <c r="C1338" s="281" t="s">
        <v>1646</v>
      </c>
      <c r="D1338" s="281" t="s">
        <v>775</v>
      </c>
      <c r="E1338" s="282" t="s">
        <v>1647</v>
      </c>
      <c r="F1338" s="283" t="s">
        <v>1648</v>
      </c>
      <c r="G1338" s="284" t="s">
        <v>259</v>
      </c>
      <c r="H1338" s="285">
        <v>2.3100000000000001</v>
      </c>
      <c r="I1338" s="286"/>
      <c r="J1338" s="287">
        <f>ROUND(I1338*H1338,2)</f>
        <v>0</v>
      </c>
      <c r="K1338" s="283" t="s">
        <v>150</v>
      </c>
      <c r="L1338" s="288"/>
      <c r="M1338" s="289" t="s">
        <v>19</v>
      </c>
      <c r="N1338" s="290" t="s">
        <v>47</v>
      </c>
      <c r="O1338" s="87"/>
      <c r="P1338" s="224">
        <f>O1338*H1338</f>
        <v>0</v>
      </c>
      <c r="Q1338" s="224">
        <v>0.029999999999999999</v>
      </c>
      <c r="R1338" s="224">
        <f>Q1338*H1338</f>
        <v>0.0693</v>
      </c>
      <c r="S1338" s="224">
        <v>0</v>
      </c>
      <c r="T1338" s="225">
        <f>S1338*H1338</f>
        <v>0</v>
      </c>
      <c r="U1338" s="41"/>
      <c r="V1338" s="41"/>
      <c r="W1338" s="41"/>
      <c r="X1338" s="41"/>
      <c r="Y1338" s="41"/>
      <c r="Z1338" s="41"/>
      <c r="AA1338" s="41"/>
      <c r="AB1338" s="41"/>
      <c r="AC1338" s="41"/>
      <c r="AD1338" s="41"/>
      <c r="AE1338" s="41"/>
      <c r="AR1338" s="226" t="s">
        <v>460</v>
      </c>
      <c r="AT1338" s="226" t="s">
        <v>775</v>
      </c>
      <c r="AU1338" s="226" t="s">
        <v>142</v>
      </c>
      <c r="AY1338" s="20" t="s">
        <v>141</v>
      </c>
      <c r="BE1338" s="227">
        <f>IF(N1338="základní",J1338,0)</f>
        <v>0</v>
      </c>
      <c r="BF1338" s="227">
        <f>IF(N1338="snížená",J1338,0)</f>
        <v>0</v>
      </c>
      <c r="BG1338" s="227">
        <f>IF(N1338="zákl. přenesená",J1338,0)</f>
        <v>0</v>
      </c>
      <c r="BH1338" s="227">
        <f>IF(N1338="sníž. přenesená",J1338,0)</f>
        <v>0</v>
      </c>
      <c r="BI1338" s="227">
        <f>IF(N1338="nulová",J1338,0)</f>
        <v>0</v>
      </c>
      <c r="BJ1338" s="20" t="s">
        <v>94</v>
      </c>
      <c r="BK1338" s="227">
        <f>ROUND(I1338*H1338,2)</f>
        <v>0</v>
      </c>
      <c r="BL1338" s="20" t="s">
        <v>260</v>
      </c>
      <c r="BM1338" s="226" t="s">
        <v>1649</v>
      </c>
    </row>
    <row r="1339" s="2" customFormat="1" ht="21.75" customHeight="1">
      <c r="A1339" s="41"/>
      <c r="B1339" s="42"/>
      <c r="C1339" s="215" t="s">
        <v>1650</v>
      </c>
      <c r="D1339" s="215" t="s">
        <v>146</v>
      </c>
      <c r="E1339" s="216" t="s">
        <v>1426</v>
      </c>
      <c r="F1339" s="217" t="s">
        <v>1427</v>
      </c>
      <c r="G1339" s="218" t="s">
        <v>169</v>
      </c>
      <c r="H1339" s="219">
        <v>1.1000000000000001</v>
      </c>
      <c r="I1339" s="220"/>
      <c r="J1339" s="221">
        <f>ROUND(I1339*H1339,2)</f>
        <v>0</v>
      </c>
      <c r="K1339" s="217" t="s">
        <v>150</v>
      </c>
      <c r="L1339" s="47"/>
      <c r="M1339" s="222" t="s">
        <v>19</v>
      </c>
      <c r="N1339" s="223" t="s">
        <v>47</v>
      </c>
      <c r="O1339" s="87"/>
      <c r="P1339" s="224">
        <f>O1339*H1339</f>
        <v>0</v>
      </c>
      <c r="Q1339" s="224">
        <v>0</v>
      </c>
      <c r="R1339" s="224">
        <f>Q1339*H1339</f>
        <v>0</v>
      </c>
      <c r="S1339" s="224">
        <v>0</v>
      </c>
      <c r="T1339" s="225">
        <f>S1339*H1339</f>
        <v>0</v>
      </c>
      <c r="U1339" s="41"/>
      <c r="V1339" s="41"/>
      <c r="W1339" s="41"/>
      <c r="X1339" s="41"/>
      <c r="Y1339" s="41"/>
      <c r="Z1339" s="41"/>
      <c r="AA1339" s="41"/>
      <c r="AB1339" s="41"/>
      <c r="AC1339" s="41"/>
      <c r="AD1339" s="41"/>
      <c r="AE1339" s="41"/>
      <c r="AR1339" s="226" t="s">
        <v>260</v>
      </c>
      <c r="AT1339" s="226" t="s">
        <v>146</v>
      </c>
      <c r="AU1339" s="226" t="s">
        <v>142</v>
      </c>
      <c r="AY1339" s="20" t="s">
        <v>141</v>
      </c>
      <c r="BE1339" s="227">
        <f>IF(N1339="základní",J1339,0)</f>
        <v>0</v>
      </c>
      <c r="BF1339" s="227">
        <f>IF(N1339="snížená",J1339,0)</f>
        <v>0</v>
      </c>
      <c r="BG1339" s="227">
        <f>IF(N1339="zákl. přenesená",J1339,0)</f>
        <v>0</v>
      </c>
      <c r="BH1339" s="227">
        <f>IF(N1339="sníž. přenesená",J1339,0)</f>
        <v>0</v>
      </c>
      <c r="BI1339" s="227">
        <f>IF(N1339="nulová",J1339,0)</f>
        <v>0</v>
      </c>
      <c r="BJ1339" s="20" t="s">
        <v>94</v>
      </c>
      <c r="BK1339" s="227">
        <f>ROUND(I1339*H1339,2)</f>
        <v>0</v>
      </c>
      <c r="BL1339" s="20" t="s">
        <v>260</v>
      </c>
      <c r="BM1339" s="226" t="s">
        <v>1651</v>
      </c>
    </row>
    <row r="1340" s="2" customFormat="1">
      <c r="A1340" s="41"/>
      <c r="B1340" s="42"/>
      <c r="C1340" s="43"/>
      <c r="D1340" s="228" t="s">
        <v>153</v>
      </c>
      <c r="E1340" s="43"/>
      <c r="F1340" s="229" t="s">
        <v>1429</v>
      </c>
      <c r="G1340" s="43"/>
      <c r="H1340" s="43"/>
      <c r="I1340" s="230"/>
      <c r="J1340" s="43"/>
      <c r="K1340" s="43"/>
      <c r="L1340" s="47"/>
      <c r="M1340" s="231"/>
      <c r="N1340" s="232"/>
      <c r="O1340" s="87"/>
      <c r="P1340" s="87"/>
      <c r="Q1340" s="87"/>
      <c r="R1340" s="87"/>
      <c r="S1340" s="87"/>
      <c r="T1340" s="88"/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T1340" s="20" t="s">
        <v>153</v>
      </c>
      <c r="AU1340" s="20" t="s">
        <v>142</v>
      </c>
    </row>
    <row r="1341" s="15" customFormat="1">
      <c r="A1341" s="15"/>
      <c r="B1341" s="256"/>
      <c r="C1341" s="257"/>
      <c r="D1341" s="235" t="s">
        <v>155</v>
      </c>
      <c r="E1341" s="258" t="s">
        <v>19</v>
      </c>
      <c r="F1341" s="259" t="s">
        <v>1652</v>
      </c>
      <c r="G1341" s="257"/>
      <c r="H1341" s="258" t="s">
        <v>19</v>
      </c>
      <c r="I1341" s="260"/>
      <c r="J1341" s="257"/>
      <c r="K1341" s="257"/>
      <c r="L1341" s="261"/>
      <c r="M1341" s="262"/>
      <c r="N1341" s="263"/>
      <c r="O1341" s="263"/>
      <c r="P1341" s="263"/>
      <c r="Q1341" s="263"/>
      <c r="R1341" s="263"/>
      <c r="S1341" s="263"/>
      <c r="T1341" s="264"/>
      <c r="U1341" s="15"/>
      <c r="V1341" s="15"/>
      <c r="W1341" s="15"/>
      <c r="X1341" s="15"/>
      <c r="Y1341" s="15"/>
      <c r="Z1341" s="15"/>
      <c r="AA1341" s="15"/>
      <c r="AB1341" s="15"/>
      <c r="AC1341" s="15"/>
      <c r="AD1341" s="15"/>
      <c r="AE1341" s="15"/>
      <c r="AT1341" s="265" t="s">
        <v>155</v>
      </c>
      <c r="AU1341" s="265" t="s">
        <v>142</v>
      </c>
      <c r="AV1341" s="15" t="s">
        <v>83</v>
      </c>
      <c r="AW1341" s="15" t="s">
        <v>35</v>
      </c>
      <c r="AX1341" s="15" t="s">
        <v>75</v>
      </c>
      <c r="AY1341" s="265" t="s">
        <v>141</v>
      </c>
    </row>
    <row r="1342" s="13" customFormat="1">
      <c r="A1342" s="13"/>
      <c r="B1342" s="233"/>
      <c r="C1342" s="234"/>
      <c r="D1342" s="235" t="s">
        <v>155</v>
      </c>
      <c r="E1342" s="236" t="s">
        <v>19</v>
      </c>
      <c r="F1342" s="237" t="s">
        <v>972</v>
      </c>
      <c r="G1342" s="234"/>
      <c r="H1342" s="238">
        <v>1.1000000000000001</v>
      </c>
      <c r="I1342" s="239"/>
      <c r="J1342" s="234"/>
      <c r="K1342" s="234"/>
      <c r="L1342" s="240"/>
      <c r="M1342" s="241"/>
      <c r="N1342" s="242"/>
      <c r="O1342" s="242"/>
      <c r="P1342" s="242"/>
      <c r="Q1342" s="242"/>
      <c r="R1342" s="242"/>
      <c r="S1342" s="242"/>
      <c r="T1342" s="243"/>
      <c r="U1342" s="13"/>
      <c r="V1342" s="13"/>
      <c r="W1342" s="13"/>
      <c r="X1342" s="13"/>
      <c r="Y1342" s="13"/>
      <c r="Z1342" s="13"/>
      <c r="AA1342" s="13"/>
      <c r="AB1342" s="13"/>
      <c r="AC1342" s="13"/>
      <c r="AD1342" s="13"/>
      <c r="AE1342" s="13"/>
      <c r="AT1342" s="244" t="s">
        <v>155</v>
      </c>
      <c r="AU1342" s="244" t="s">
        <v>142</v>
      </c>
      <c r="AV1342" s="13" t="s">
        <v>94</v>
      </c>
      <c r="AW1342" s="13" t="s">
        <v>35</v>
      </c>
      <c r="AX1342" s="13" t="s">
        <v>75</v>
      </c>
      <c r="AY1342" s="244" t="s">
        <v>141</v>
      </c>
    </row>
    <row r="1343" s="14" customFormat="1">
      <c r="A1343" s="14"/>
      <c r="B1343" s="245"/>
      <c r="C1343" s="246"/>
      <c r="D1343" s="235" t="s">
        <v>155</v>
      </c>
      <c r="E1343" s="247" t="s">
        <v>19</v>
      </c>
      <c r="F1343" s="248" t="s">
        <v>157</v>
      </c>
      <c r="G1343" s="246"/>
      <c r="H1343" s="249">
        <v>1.1000000000000001</v>
      </c>
      <c r="I1343" s="250"/>
      <c r="J1343" s="246"/>
      <c r="K1343" s="246"/>
      <c r="L1343" s="251"/>
      <c r="M1343" s="252"/>
      <c r="N1343" s="253"/>
      <c r="O1343" s="253"/>
      <c r="P1343" s="253"/>
      <c r="Q1343" s="253"/>
      <c r="R1343" s="253"/>
      <c r="S1343" s="253"/>
      <c r="T1343" s="254"/>
      <c r="U1343" s="14"/>
      <c r="V1343" s="14"/>
      <c r="W1343" s="14"/>
      <c r="X1343" s="14"/>
      <c r="Y1343" s="14"/>
      <c r="Z1343" s="14"/>
      <c r="AA1343" s="14"/>
      <c r="AB1343" s="14"/>
      <c r="AC1343" s="14"/>
      <c r="AD1343" s="14"/>
      <c r="AE1343" s="14"/>
      <c r="AT1343" s="255" t="s">
        <v>155</v>
      </c>
      <c r="AU1343" s="255" t="s">
        <v>142</v>
      </c>
      <c r="AV1343" s="14" t="s">
        <v>151</v>
      </c>
      <c r="AW1343" s="14" t="s">
        <v>35</v>
      </c>
      <c r="AX1343" s="14" t="s">
        <v>83</v>
      </c>
      <c r="AY1343" s="255" t="s">
        <v>141</v>
      </c>
    </row>
    <row r="1344" s="2" customFormat="1" ht="16.5" customHeight="1">
      <c r="A1344" s="41"/>
      <c r="B1344" s="42"/>
      <c r="C1344" s="281" t="s">
        <v>1653</v>
      </c>
      <c r="D1344" s="281" t="s">
        <v>775</v>
      </c>
      <c r="E1344" s="282" t="s">
        <v>1431</v>
      </c>
      <c r="F1344" s="283" t="s">
        <v>1432</v>
      </c>
      <c r="G1344" s="284" t="s">
        <v>169</v>
      </c>
      <c r="H1344" s="285">
        <v>1.1000000000000001</v>
      </c>
      <c r="I1344" s="286"/>
      <c r="J1344" s="287">
        <f>ROUND(I1344*H1344,2)</f>
        <v>0</v>
      </c>
      <c r="K1344" s="283" t="s">
        <v>150</v>
      </c>
      <c r="L1344" s="288"/>
      <c r="M1344" s="289" t="s">
        <v>19</v>
      </c>
      <c r="N1344" s="290" t="s">
        <v>47</v>
      </c>
      <c r="O1344" s="87"/>
      <c r="P1344" s="224">
        <f>O1344*H1344</f>
        <v>0</v>
      </c>
      <c r="Q1344" s="224">
        <v>0.0040000000000000001</v>
      </c>
      <c r="R1344" s="224">
        <f>Q1344*H1344</f>
        <v>0.0044000000000000003</v>
      </c>
      <c r="S1344" s="224">
        <v>0</v>
      </c>
      <c r="T1344" s="225">
        <f>S1344*H1344</f>
        <v>0</v>
      </c>
      <c r="U1344" s="41"/>
      <c r="V1344" s="41"/>
      <c r="W1344" s="41"/>
      <c r="X1344" s="41"/>
      <c r="Y1344" s="41"/>
      <c r="Z1344" s="41"/>
      <c r="AA1344" s="41"/>
      <c r="AB1344" s="41"/>
      <c r="AC1344" s="41"/>
      <c r="AD1344" s="41"/>
      <c r="AE1344" s="41"/>
      <c r="AR1344" s="226" t="s">
        <v>460</v>
      </c>
      <c r="AT1344" s="226" t="s">
        <v>775</v>
      </c>
      <c r="AU1344" s="226" t="s">
        <v>142</v>
      </c>
      <c r="AY1344" s="20" t="s">
        <v>141</v>
      </c>
      <c r="BE1344" s="227">
        <f>IF(N1344="základní",J1344,0)</f>
        <v>0</v>
      </c>
      <c r="BF1344" s="227">
        <f>IF(N1344="snížená",J1344,0)</f>
        <v>0</v>
      </c>
      <c r="BG1344" s="227">
        <f>IF(N1344="zákl. přenesená",J1344,0)</f>
        <v>0</v>
      </c>
      <c r="BH1344" s="227">
        <f>IF(N1344="sníž. přenesená",J1344,0)</f>
        <v>0</v>
      </c>
      <c r="BI1344" s="227">
        <f>IF(N1344="nulová",J1344,0)</f>
        <v>0</v>
      </c>
      <c r="BJ1344" s="20" t="s">
        <v>94</v>
      </c>
      <c r="BK1344" s="227">
        <f>ROUND(I1344*H1344,2)</f>
        <v>0</v>
      </c>
      <c r="BL1344" s="20" t="s">
        <v>260</v>
      </c>
      <c r="BM1344" s="226" t="s">
        <v>1654</v>
      </c>
    </row>
    <row r="1345" s="2" customFormat="1" ht="21.75" customHeight="1">
      <c r="A1345" s="41"/>
      <c r="B1345" s="42"/>
      <c r="C1345" s="215" t="s">
        <v>1655</v>
      </c>
      <c r="D1345" s="215" t="s">
        <v>146</v>
      </c>
      <c r="E1345" s="216" t="s">
        <v>1656</v>
      </c>
      <c r="F1345" s="217" t="s">
        <v>1657</v>
      </c>
      <c r="G1345" s="218" t="s">
        <v>169</v>
      </c>
      <c r="H1345" s="219">
        <v>1.7</v>
      </c>
      <c r="I1345" s="220"/>
      <c r="J1345" s="221">
        <f>ROUND(I1345*H1345,2)</f>
        <v>0</v>
      </c>
      <c r="K1345" s="217" t="s">
        <v>150</v>
      </c>
      <c r="L1345" s="47"/>
      <c r="M1345" s="222" t="s">
        <v>19</v>
      </c>
      <c r="N1345" s="223" t="s">
        <v>47</v>
      </c>
      <c r="O1345" s="87"/>
      <c r="P1345" s="224">
        <f>O1345*H1345</f>
        <v>0</v>
      </c>
      <c r="Q1345" s="224">
        <v>0</v>
      </c>
      <c r="R1345" s="224">
        <f>Q1345*H1345</f>
        <v>0</v>
      </c>
      <c r="S1345" s="224">
        <v>0</v>
      </c>
      <c r="T1345" s="225">
        <f>S1345*H1345</f>
        <v>0</v>
      </c>
      <c r="U1345" s="41"/>
      <c r="V1345" s="41"/>
      <c r="W1345" s="41"/>
      <c r="X1345" s="41"/>
      <c r="Y1345" s="41"/>
      <c r="Z1345" s="41"/>
      <c r="AA1345" s="41"/>
      <c r="AB1345" s="41"/>
      <c r="AC1345" s="41"/>
      <c r="AD1345" s="41"/>
      <c r="AE1345" s="41"/>
      <c r="AR1345" s="226" t="s">
        <v>260</v>
      </c>
      <c r="AT1345" s="226" t="s">
        <v>146</v>
      </c>
      <c r="AU1345" s="226" t="s">
        <v>142</v>
      </c>
      <c r="AY1345" s="20" t="s">
        <v>141</v>
      </c>
      <c r="BE1345" s="227">
        <f>IF(N1345="základní",J1345,0)</f>
        <v>0</v>
      </c>
      <c r="BF1345" s="227">
        <f>IF(N1345="snížená",J1345,0)</f>
        <v>0</v>
      </c>
      <c r="BG1345" s="227">
        <f>IF(N1345="zákl. přenesená",J1345,0)</f>
        <v>0</v>
      </c>
      <c r="BH1345" s="227">
        <f>IF(N1345="sníž. přenesená",J1345,0)</f>
        <v>0</v>
      </c>
      <c r="BI1345" s="227">
        <f>IF(N1345="nulová",J1345,0)</f>
        <v>0</v>
      </c>
      <c r="BJ1345" s="20" t="s">
        <v>94</v>
      </c>
      <c r="BK1345" s="227">
        <f>ROUND(I1345*H1345,2)</f>
        <v>0</v>
      </c>
      <c r="BL1345" s="20" t="s">
        <v>260</v>
      </c>
      <c r="BM1345" s="226" t="s">
        <v>1658</v>
      </c>
    </row>
    <row r="1346" s="2" customFormat="1">
      <c r="A1346" s="41"/>
      <c r="B1346" s="42"/>
      <c r="C1346" s="43"/>
      <c r="D1346" s="228" t="s">
        <v>153</v>
      </c>
      <c r="E1346" s="43"/>
      <c r="F1346" s="229" t="s">
        <v>1659</v>
      </c>
      <c r="G1346" s="43"/>
      <c r="H1346" s="43"/>
      <c r="I1346" s="230"/>
      <c r="J1346" s="43"/>
      <c r="K1346" s="43"/>
      <c r="L1346" s="47"/>
      <c r="M1346" s="231"/>
      <c r="N1346" s="232"/>
      <c r="O1346" s="87"/>
      <c r="P1346" s="87"/>
      <c r="Q1346" s="87"/>
      <c r="R1346" s="87"/>
      <c r="S1346" s="87"/>
      <c r="T1346" s="88"/>
      <c r="U1346" s="41"/>
      <c r="V1346" s="41"/>
      <c r="W1346" s="41"/>
      <c r="X1346" s="41"/>
      <c r="Y1346" s="41"/>
      <c r="Z1346" s="41"/>
      <c r="AA1346" s="41"/>
      <c r="AB1346" s="41"/>
      <c r="AC1346" s="41"/>
      <c r="AD1346" s="41"/>
      <c r="AE1346" s="41"/>
      <c r="AT1346" s="20" t="s">
        <v>153</v>
      </c>
      <c r="AU1346" s="20" t="s">
        <v>142</v>
      </c>
    </row>
    <row r="1347" s="15" customFormat="1">
      <c r="A1347" s="15"/>
      <c r="B1347" s="256"/>
      <c r="C1347" s="257"/>
      <c r="D1347" s="235" t="s">
        <v>155</v>
      </c>
      <c r="E1347" s="258" t="s">
        <v>19</v>
      </c>
      <c r="F1347" s="259" t="s">
        <v>1660</v>
      </c>
      <c r="G1347" s="257"/>
      <c r="H1347" s="258" t="s">
        <v>19</v>
      </c>
      <c r="I1347" s="260"/>
      <c r="J1347" s="257"/>
      <c r="K1347" s="257"/>
      <c r="L1347" s="261"/>
      <c r="M1347" s="262"/>
      <c r="N1347" s="263"/>
      <c r="O1347" s="263"/>
      <c r="P1347" s="263"/>
      <c r="Q1347" s="263"/>
      <c r="R1347" s="263"/>
      <c r="S1347" s="263"/>
      <c r="T1347" s="264"/>
      <c r="U1347" s="15"/>
      <c r="V1347" s="15"/>
      <c r="W1347" s="15"/>
      <c r="X1347" s="15"/>
      <c r="Y1347" s="15"/>
      <c r="Z1347" s="15"/>
      <c r="AA1347" s="15"/>
      <c r="AB1347" s="15"/>
      <c r="AC1347" s="15"/>
      <c r="AD1347" s="15"/>
      <c r="AE1347" s="15"/>
      <c r="AT1347" s="265" t="s">
        <v>155</v>
      </c>
      <c r="AU1347" s="265" t="s">
        <v>142</v>
      </c>
      <c r="AV1347" s="15" t="s">
        <v>83</v>
      </c>
      <c r="AW1347" s="15" t="s">
        <v>35</v>
      </c>
      <c r="AX1347" s="15" t="s">
        <v>75</v>
      </c>
      <c r="AY1347" s="265" t="s">
        <v>141</v>
      </c>
    </row>
    <row r="1348" s="13" customFormat="1">
      <c r="A1348" s="13"/>
      <c r="B1348" s="233"/>
      <c r="C1348" s="234"/>
      <c r="D1348" s="235" t="s">
        <v>155</v>
      </c>
      <c r="E1348" s="236" t="s">
        <v>19</v>
      </c>
      <c r="F1348" s="237" t="s">
        <v>972</v>
      </c>
      <c r="G1348" s="234"/>
      <c r="H1348" s="238">
        <v>1.1000000000000001</v>
      </c>
      <c r="I1348" s="239"/>
      <c r="J1348" s="234"/>
      <c r="K1348" s="234"/>
      <c r="L1348" s="240"/>
      <c r="M1348" s="241"/>
      <c r="N1348" s="242"/>
      <c r="O1348" s="242"/>
      <c r="P1348" s="242"/>
      <c r="Q1348" s="242"/>
      <c r="R1348" s="242"/>
      <c r="S1348" s="242"/>
      <c r="T1348" s="243"/>
      <c r="U1348" s="13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4" t="s">
        <v>155</v>
      </c>
      <c r="AU1348" s="244" t="s">
        <v>142</v>
      </c>
      <c r="AV1348" s="13" t="s">
        <v>94</v>
      </c>
      <c r="AW1348" s="13" t="s">
        <v>35</v>
      </c>
      <c r="AX1348" s="13" t="s">
        <v>75</v>
      </c>
      <c r="AY1348" s="244" t="s">
        <v>141</v>
      </c>
    </row>
    <row r="1349" s="15" customFormat="1">
      <c r="A1349" s="15"/>
      <c r="B1349" s="256"/>
      <c r="C1349" s="257"/>
      <c r="D1349" s="235" t="s">
        <v>155</v>
      </c>
      <c r="E1349" s="258" t="s">
        <v>19</v>
      </c>
      <c r="F1349" s="259" t="s">
        <v>1661</v>
      </c>
      <c r="G1349" s="257"/>
      <c r="H1349" s="258" t="s">
        <v>19</v>
      </c>
      <c r="I1349" s="260"/>
      <c r="J1349" s="257"/>
      <c r="K1349" s="257"/>
      <c r="L1349" s="261"/>
      <c r="M1349" s="262"/>
      <c r="N1349" s="263"/>
      <c r="O1349" s="263"/>
      <c r="P1349" s="263"/>
      <c r="Q1349" s="263"/>
      <c r="R1349" s="263"/>
      <c r="S1349" s="263"/>
      <c r="T1349" s="264"/>
      <c r="U1349" s="15"/>
      <c r="V1349" s="15"/>
      <c r="W1349" s="15"/>
      <c r="X1349" s="15"/>
      <c r="Y1349" s="15"/>
      <c r="Z1349" s="15"/>
      <c r="AA1349" s="15"/>
      <c r="AB1349" s="15"/>
      <c r="AC1349" s="15"/>
      <c r="AD1349" s="15"/>
      <c r="AE1349" s="15"/>
      <c r="AT1349" s="265" t="s">
        <v>155</v>
      </c>
      <c r="AU1349" s="265" t="s">
        <v>142</v>
      </c>
      <c r="AV1349" s="15" t="s">
        <v>83</v>
      </c>
      <c r="AW1349" s="15" t="s">
        <v>35</v>
      </c>
      <c r="AX1349" s="15" t="s">
        <v>75</v>
      </c>
      <c r="AY1349" s="265" t="s">
        <v>141</v>
      </c>
    </row>
    <row r="1350" s="13" customFormat="1">
      <c r="A1350" s="13"/>
      <c r="B1350" s="233"/>
      <c r="C1350" s="234"/>
      <c r="D1350" s="235" t="s">
        <v>155</v>
      </c>
      <c r="E1350" s="236" t="s">
        <v>19</v>
      </c>
      <c r="F1350" s="237" t="s">
        <v>1576</v>
      </c>
      <c r="G1350" s="234"/>
      <c r="H1350" s="238">
        <v>0.59999999999999998</v>
      </c>
      <c r="I1350" s="239"/>
      <c r="J1350" s="234"/>
      <c r="K1350" s="234"/>
      <c r="L1350" s="240"/>
      <c r="M1350" s="241"/>
      <c r="N1350" s="242"/>
      <c r="O1350" s="242"/>
      <c r="P1350" s="242"/>
      <c r="Q1350" s="242"/>
      <c r="R1350" s="242"/>
      <c r="S1350" s="242"/>
      <c r="T1350" s="243"/>
      <c r="U1350" s="13"/>
      <c r="V1350" s="13"/>
      <c r="W1350" s="13"/>
      <c r="X1350" s="13"/>
      <c r="Y1350" s="13"/>
      <c r="Z1350" s="13"/>
      <c r="AA1350" s="13"/>
      <c r="AB1350" s="13"/>
      <c r="AC1350" s="13"/>
      <c r="AD1350" s="13"/>
      <c r="AE1350" s="13"/>
      <c r="AT1350" s="244" t="s">
        <v>155</v>
      </c>
      <c r="AU1350" s="244" t="s">
        <v>142</v>
      </c>
      <c r="AV1350" s="13" t="s">
        <v>94</v>
      </c>
      <c r="AW1350" s="13" t="s">
        <v>35</v>
      </c>
      <c r="AX1350" s="13" t="s">
        <v>75</v>
      </c>
      <c r="AY1350" s="244" t="s">
        <v>141</v>
      </c>
    </row>
    <row r="1351" s="14" customFormat="1">
      <c r="A1351" s="14"/>
      <c r="B1351" s="245"/>
      <c r="C1351" s="246"/>
      <c r="D1351" s="235" t="s">
        <v>155</v>
      </c>
      <c r="E1351" s="247" t="s">
        <v>19</v>
      </c>
      <c r="F1351" s="248" t="s">
        <v>157</v>
      </c>
      <c r="G1351" s="246"/>
      <c r="H1351" s="249">
        <v>1.7000000000000002</v>
      </c>
      <c r="I1351" s="250"/>
      <c r="J1351" s="246"/>
      <c r="K1351" s="246"/>
      <c r="L1351" s="251"/>
      <c r="M1351" s="252"/>
      <c r="N1351" s="253"/>
      <c r="O1351" s="253"/>
      <c r="P1351" s="253"/>
      <c r="Q1351" s="253"/>
      <c r="R1351" s="253"/>
      <c r="S1351" s="253"/>
      <c r="T1351" s="254"/>
      <c r="U1351" s="14"/>
      <c r="V1351" s="14"/>
      <c r="W1351" s="14"/>
      <c r="X1351" s="14"/>
      <c r="Y1351" s="14"/>
      <c r="Z1351" s="14"/>
      <c r="AA1351" s="14"/>
      <c r="AB1351" s="14"/>
      <c r="AC1351" s="14"/>
      <c r="AD1351" s="14"/>
      <c r="AE1351" s="14"/>
      <c r="AT1351" s="255" t="s">
        <v>155</v>
      </c>
      <c r="AU1351" s="255" t="s">
        <v>142</v>
      </c>
      <c r="AV1351" s="14" t="s">
        <v>151</v>
      </c>
      <c r="AW1351" s="14" t="s">
        <v>35</v>
      </c>
      <c r="AX1351" s="14" t="s">
        <v>83</v>
      </c>
      <c r="AY1351" s="255" t="s">
        <v>141</v>
      </c>
    </row>
    <row r="1352" s="2" customFormat="1" ht="16.5" customHeight="1">
      <c r="A1352" s="41"/>
      <c r="B1352" s="42"/>
      <c r="C1352" s="281" t="s">
        <v>1662</v>
      </c>
      <c r="D1352" s="281" t="s">
        <v>775</v>
      </c>
      <c r="E1352" s="282" t="s">
        <v>1663</v>
      </c>
      <c r="F1352" s="283" t="s">
        <v>1664</v>
      </c>
      <c r="G1352" s="284" t="s">
        <v>169</v>
      </c>
      <c r="H1352" s="285">
        <v>1.1000000000000001</v>
      </c>
      <c r="I1352" s="286"/>
      <c r="J1352" s="287">
        <f>ROUND(I1352*H1352,2)</f>
        <v>0</v>
      </c>
      <c r="K1352" s="283" t="s">
        <v>19</v>
      </c>
      <c r="L1352" s="288"/>
      <c r="M1352" s="289" t="s">
        <v>19</v>
      </c>
      <c r="N1352" s="290" t="s">
        <v>47</v>
      </c>
      <c r="O1352" s="87"/>
      <c r="P1352" s="224">
        <f>O1352*H1352</f>
        <v>0</v>
      </c>
      <c r="Q1352" s="224">
        <v>0.0070000000000000001</v>
      </c>
      <c r="R1352" s="224">
        <f>Q1352*H1352</f>
        <v>0.0077000000000000011</v>
      </c>
      <c r="S1352" s="224">
        <v>0</v>
      </c>
      <c r="T1352" s="225">
        <f>S1352*H1352</f>
        <v>0</v>
      </c>
      <c r="U1352" s="41"/>
      <c r="V1352" s="41"/>
      <c r="W1352" s="41"/>
      <c r="X1352" s="41"/>
      <c r="Y1352" s="41"/>
      <c r="Z1352" s="41"/>
      <c r="AA1352" s="41"/>
      <c r="AB1352" s="41"/>
      <c r="AC1352" s="41"/>
      <c r="AD1352" s="41"/>
      <c r="AE1352" s="41"/>
      <c r="AR1352" s="226" t="s">
        <v>460</v>
      </c>
      <c r="AT1352" s="226" t="s">
        <v>775</v>
      </c>
      <c r="AU1352" s="226" t="s">
        <v>142</v>
      </c>
      <c r="AY1352" s="20" t="s">
        <v>141</v>
      </c>
      <c r="BE1352" s="227">
        <f>IF(N1352="základní",J1352,0)</f>
        <v>0</v>
      </c>
      <c r="BF1352" s="227">
        <f>IF(N1352="snížená",J1352,0)</f>
        <v>0</v>
      </c>
      <c r="BG1352" s="227">
        <f>IF(N1352="zákl. přenesená",J1352,0)</f>
        <v>0</v>
      </c>
      <c r="BH1352" s="227">
        <f>IF(N1352="sníž. přenesená",J1352,0)</f>
        <v>0</v>
      </c>
      <c r="BI1352" s="227">
        <f>IF(N1352="nulová",J1352,0)</f>
        <v>0</v>
      </c>
      <c r="BJ1352" s="20" t="s">
        <v>94</v>
      </c>
      <c r="BK1352" s="227">
        <f>ROUND(I1352*H1352,2)</f>
        <v>0</v>
      </c>
      <c r="BL1352" s="20" t="s">
        <v>260</v>
      </c>
      <c r="BM1352" s="226" t="s">
        <v>1665</v>
      </c>
    </row>
    <row r="1353" s="2" customFormat="1" ht="21.75" customHeight="1">
      <c r="A1353" s="41"/>
      <c r="B1353" s="42"/>
      <c r="C1353" s="281" t="s">
        <v>1666</v>
      </c>
      <c r="D1353" s="281" t="s">
        <v>775</v>
      </c>
      <c r="E1353" s="282" t="s">
        <v>1667</v>
      </c>
      <c r="F1353" s="283" t="s">
        <v>1668</v>
      </c>
      <c r="G1353" s="284" t="s">
        <v>169</v>
      </c>
      <c r="H1353" s="285">
        <v>0.59999999999999998</v>
      </c>
      <c r="I1353" s="286"/>
      <c r="J1353" s="287">
        <f>ROUND(I1353*H1353,2)</f>
        <v>0</v>
      </c>
      <c r="K1353" s="283" t="s">
        <v>19</v>
      </c>
      <c r="L1353" s="288"/>
      <c r="M1353" s="289" t="s">
        <v>19</v>
      </c>
      <c r="N1353" s="290" t="s">
        <v>47</v>
      </c>
      <c r="O1353" s="87"/>
      <c r="P1353" s="224">
        <f>O1353*H1353</f>
        <v>0</v>
      </c>
      <c r="Q1353" s="224">
        <v>0.0070000000000000001</v>
      </c>
      <c r="R1353" s="224">
        <f>Q1353*H1353</f>
        <v>0.0041999999999999997</v>
      </c>
      <c r="S1353" s="224">
        <v>0</v>
      </c>
      <c r="T1353" s="225">
        <f>S1353*H1353</f>
        <v>0</v>
      </c>
      <c r="U1353" s="41"/>
      <c r="V1353" s="41"/>
      <c r="W1353" s="41"/>
      <c r="X1353" s="41"/>
      <c r="Y1353" s="41"/>
      <c r="Z1353" s="41"/>
      <c r="AA1353" s="41"/>
      <c r="AB1353" s="41"/>
      <c r="AC1353" s="41"/>
      <c r="AD1353" s="41"/>
      <c r="AE1353" s="41"/>
      <c r="AR1353" s="226" t="s">
        <v>460</v>
      </c>
      <c r="AT1353" s="226" t="s">
        <v>775</v>
      </c>
      <c r="AU1353" s="226" t="s">
        <v>142</v>
      </c>
      <c r="AY1353" s="20" t="s">
        <v>141</v>
      </c>
      <c r="BE1353" s="227">
        <f>IF(N1353="základní",J1353,0)</f>
        <v>0</v>
      </c>
      <c r="BF1353" s="227">
        <f>IF(N1353="snížená",J1353,0)</f>
        <v>0</v>
      </c>
      <c r="BG1353" s="227">
        <f>IF(N1353="zákl. přenesená",J1353,0)</f>
        <v>0</v>
      </c>
      <c r="BH1353" s="227">
        <f>IF(N1353="sníž. přenesená",J1353,0)</f>
        <v>0</v>
      </c>
      <c r="BI1353" s="227">
        <f>IF(N1353="nulová",J1353,0)</f>
        <v>0</v>
      </c>
      <c r="BJ1353" s="20" t="s">
        <v>94</v>
      </c>
      <c r="BK1353" s="227">
        <f>ROUND(I1353*H1353,2)</f>
        <v>0</v>
      </c>
      <c r="BL1353" s="20" t="s">
        <v>260</v>
      </c>
      <c r="BM1353" s="226" t="s">
        <v>1669</v>
      </c>
    </row>
    <row r="1354" s="2" customFormat="1" ht="24.15" customHeight="1">
      <c r="A1354" s="41"/>
      <c r="B1354" s="42"/>
      <c r="C1354" s="215" t="s">
        <v>1670</v>
      </c>
      <c r="D1354" s="215" t="s">
        <v>146</v>
      </c>
      <c r="E1354" s="216" t="s">
        <v>1671</v>
      </c>
      <c r="F1354" s="217" t="s">
        <v>1672</v>
      </c>
      <c r="G1354" s="218" t="s">
        <v>160</v>
      </c>
      <c r="H1354" s="219">
        <v>0.13600000000000001</v>
      </c>
      <c r="I1354" s="220"/>
      <c r="J1354" s="221">
        <f>ROUND(I1354*H1354,2)</f>
        <v>0</v>
      </c>
      <c r="K1354" s="217" t="s">
        <v>150</v>
      </c>
      <c r="L1354" s="47"/>
      <c r="M1354" s="222" t="s">
        <v>19</v>
      </c>
      <c r="N1354" s="223" t="s">
        <v>47</v>
      </c>
      <c r="O1354" s="87"/>
      <c r="P1354" s="224">
        <f>O1354*H1354</f>
        <v>0</v>
      </c>
      <c r="Q1354" s="224">
        <v>0</v>
      </c>
      <c r="R1354" s="224">
        <f>Q1354*H1354</f>
        <v>0</v>
      </c>
      <c r="S1354" s="224">
        <v>0</v>
      </c>
      <c r="T1354" s="225">
        <f>S1354*H1354</f>
        <v>0</v>
      </c>
      <c r="U1354" s="41"/>
      <c r="V1354" s="41"/>
      <c r="W1354" s="41"/>
      <c r="X1354" s="41"/>
      <c r="Y1354" s="41"/>
      <c r="Z1354" s="41"/>
      <c r="AA1354" s="41"/>
      <c r="AB1354" s="41"/>
      <c r="AC1354" s="41"/>
      <c r="AD1354" s="41"/>
      <c r="AE1354" s="41"/>
      <c r="AR1354" s="226" t="s">
        <v>260</v>
      </c>
      <c r="AT1354" s="226" t="s">
        <v>146</v>
      </c>
      <c r="AU1354" s="226" t="s">
        <v>142</v>
      </c>
      <c r="AY1354" s="20" t="s">
        <v>141</v>
      </c>
      <c r="BE1354" s="227">
        <f>IF(N1354="základní",J1354,0)</f>
        <v>0</v>
      </c>
      <c r="BF1354" s="227">
        <f>IF(N1354="snížená",J1354,0)</f>
        <v>0</v>
      </c>
      <c r="BG1354" s="227">
        <f>IF(N1354="zákl. přenesená",J1354,0)</f>
        <v>0</v>
      </c>
      <c r="BH1354" s="227">
        <f>IF(N1354="sníž. přenesená",J1354,0)</f>
        <v>0</v>
      </c>
      <c r="BI1354" s="227">
        <f>IF(N1354="nulová",J1354,0)</f>
        <v>0</v>
      </c>
      <c r="BJ1354" s="20" t="s">
        <v>94</v>
      </c>
      <c r="BK1354" s="227">
        <f>ROUND(I1354*H1354,2)</f>
        <v>0</v>
      </c>
      <c r="BL1354" s="20" t="s">
        <v>260</v>
      </c>
      <c r="BM1354" s="226" t="s">
        <v>1673</v>
      </c>
    </row>
    <row r="1355" s="2" customFormat="1">
      <c r="A1355" s="41"/>
      <c r="B1355" s="42"/>
      <c r="C1355" s="43"/>
      <c r="D1355" s="228" t="s">
        <v>153</v>
      </c>
      <c r="E1355" s="43"/>
      <c r="F1355" s="229" t="s">
        <v>1674</v>
      </c>
      <c r="G1355" s="43"/>
      <c r="H1355" s="43"/>
      <c r="I1355" s="230"/>
      <c r="J1355" s="43"/>
      <c r="K1355" s="43"/>
      <c r="L1355" s="47"/>
      <c r="M1355" s="231"/>
      <c r="N1355" s="232"/>
      <c r="O1355" s="87"/>
      <c r="P1355" s="87"/>
      <c r="Q1355" s="87"/>
      <c r="R1355" s="87"/>
      <c r="S1355" s="87"/>
      <c r="T1355" s="88"/>
      <c r="U1355" s="41"/>
      <c r="V1355" s="41"/>
      <c r="W1355" s="41"/>
      <c r="X1355" s="41"/>
      <c r="Y1355" s="41"/>
      <c r="Z1355" s="41"/>
      <c r="AA1355" s="41"/>
      <c r="AB1355" s="41"/>
      <c r="AC1355" s="41"/>
      <c r="AD1355" s="41"/>
      <c r="AE1355" s="41"/>
      <c r="AT1355" s="20" t="s">
        <v>153</v>
      </c>
      <c r="AU1355" s="20" t="s">
        <v>142</v>
      </c>
    </row>
    <row r="1356" s="12" customFormat="1" ht="20.88" customHeight="1">
      <c r="A1356" s="12"/>
      <c r="B1356" s="199"/>
      <c r="C1356" s="200"/>
      <c r="D1356" s="201" t="s">
        <v>74</v>
      </c>
      <c r="E1356" s="213" t="s">
        <v>1675</v>
      </c>
      <c r="F1356" s="213" t="s">
        <v>1676</v>
      </c>
      <c r="G1356" s="200"/>
      <c r="H1356" s="200"/>
      <c r="I1356" s="203"/>
      <c r="J1356" s="214">
        <f>BK1356</f>
        <v>0</v>
      </c>
      <c r="K1356" s="200"/>
      <c r="L1356" s="205"/>
      <c r="M1356" s="206"/>
      <c r="N1356" s="207"/>
      <c r="O1356" s="207"/>
      <c r="P1356" s="208">
        <f>SUM(P1357:P1431)</f>
        <v>0</v>
      </c>
      <c r="Q1356" s="207"/>
      <c r="R1356" s="208">
        <f>SUM(R1357:R1431)</f>
        <v>1.3924400000000001</v>
      </c>
      <c r="S1356" s="207"/>
      <c r="T1356" s="209">
        <f>SUM(T1357:T1431)</f>
        <v>0.31690000000000007</v>
      </c>
      <c r="U1356" s="12"/>
      <c r="V1356" s="12"/>
      <c r="W1356" s="12"/>
      <c r="X1356" s="12"/>
      <c r="Y1356" s="12"/>
      <c r="Z1356" s="12"/>
      <c r="AA1356" s="12"/>
      <c r="AB1356" s="12"/>
      <c r="AC1356" s="12"/>
      <c r="AD1356" s="12"/>
      <c r="AE1356" s="12"/>
      <c r="AR1356" s="210" t="s">
        <v>94</v>
      </c>
      <c r="AT1356" s="211" t="s">
        <v>74</v>
      </c>
      <c r="AU1356" s="211" t="s">
        <v>94</v>
      </c>
      <c r="AY1356" s="210" t="s">
        <v>141</v>
      </c>
      <c r="BK1356" s="212">
        <f>SUM(BK1357:BK1431)</f>
        <v>0</v>
      </c>
    </row>
    <row r="1357" s="2" customFormat="1" ht="24.15" customHeight="1">
      <c r="A1357" s="41"/>
      <c r="B1357" s="42"/>
      <c r="C1357" s="215" t="s">
        <v>1677</v>
      </c>
      <c r="D1357" s="215" t="s">
        <v>146</v>
      </c>
      <c r="E1357" s="216" t="s">
        <v>1678</v>
      </c>
      <c r="F1357" s="217" t="s">
        <v>1679</v>
      </c>
      <c r="G1357" s="218" t="s">
        <v>387</v>
      </c>
      <c r="H1357" s="219">
        <v>6</v>
      </c>
      <c r="I1357" s="220"/>
      <c r="J1357" s="221">
        <f>ROUND(I1357*H1357,2)</f>
        <v>0</v>
      </c>
      <c r="K1357" s="217" t="s">
        <v>150</v>
      </c>
      <c r="L1357" s="47"/>
      <c r="M1357" s="222" t="s">
        <v>19</v>
      </c>
      <c r="N1357" s="223" t="s">
        <v>47</v>
      </c>
      <c r="O1357" s="87"/>
      <c r="P1357" s="224">
        <f>O1357*H1357</f>
        <v>0</v>
      </c>
      <c r="Q1357" s="224">
        <v>0</v>
      </c>
      <c r="R1357" s="224">
        <f>Q1357*H1357</f>
        <v>0</v>
      </c>
      <c r="S1357" s="224">
        <v>0</v>
      </c>
      <c r="T1357" s="225">
        <f>S1357*H1357</f>
        <v>0</v>
      </c>
      <c r="U1357" s="41"/>
      <c r="V1357" s="41"/>
      <c r="W1357" s="41"/>
      <c r="X1357" s="41"/>
      <c r="Y1357" s="41"/>
      <c r="Z1357" s="41"/>
      <c r="AA1357" s="41"/>
      <c r="AB1357" s="41"/>
      <c r="AC1357" s="41"/>
      <c r="AD1357" s="41"/>
      <c r="AE1357" s="41"/>
      <c r="AR1357" s="226" t="s">
        <v>260</v>
      </c>
      <c r="AT1357" s="226" t="s">
        <v>146</v>
      </c>
      <c r="AU1357" s="226" t="s">
        <v>142</v>
      </c>
      <c r="AY1357" s="20" t="s">
        <v>141</v>
      </c>
      <c r="BE1357" s="227">
        <f>IF(N1357="základní",J1357,0)</f>
        <v>0</v>
      </c>
      <c r="BF1357" s="227">
        <f>IF(N1357="snížená",J1357,0)</f>
        <v>0</v>
      </c>
      <c r="BG1357" s="227">
        <f>IF(N1357="zákl. přenesená",J1357,0)</f>
        <v>0</v>
      </c>
      <c r="BH1357" s="227">
        <f>IF(N1357="sníž. přenesená",J1357,0)</f>
        <v>0</v>
      </c>
      <c r="BI1357" s="227">
        <f>IF(N1357="nulová",J1357,0)</f>
        <v>0</v>
      </c>
      <c r="BJ1357" s="20" t="s">
        <v>94</v>
      </c>
      <c r="BK1357" s="227">
        <f>ROUND(I1357*H1357,2)</f>
        <v>0</v>
      </c>
      <c r="BL1357" s="20" t="s">
        <v>260</v>
      </c>
      <c r="BM1357" s="226" t="s">
        <v>1680</v>
      </c>
    </row>
    <row r="1358" s="2" customFormat="1">
      <c r="A1358" s="41"/>
      <c r="B1358" s="42"/>
      <c r="C1358" s="43"/>
      <c r="D1358" s="228" t="s">
        <v>153</v>
      </c>
      <c r="E1358" s="43"/>
      <c r="F1358" s="229" t="s">
        <v>1681</v>
      </c>
      <c r="G1358" s="43"/>
      <c r="H1358" s="43"/>
      <c r="I1358" s="230"/>
      <c r="J1358" s="43"/>
      <c r="K1358" s="43"/>
      <c r="L1358" s="47"/>
      <c r="M1358" s="231"/>
      <c r="N1358" s="232"/>
      <c r="O1358" s="87"/>
      <c r="P1358" s="87"/>
      <c r="Q1358" s="87"/>
      <c r="R1358" s="87"/>
      <c r="S1358" s="87"/>
      <c r="T1358" s="88"/>
      <c r="U1358" s="41"/>
      <c r="V1358" s="41"/>
      <c r="W1358" s="41"/>
      <c r="X1358" s="41"/>
      <c r="Y1358" s="41"/>
      <c r="Z1358" s="41"/>
      <c r="AA1358" s="41"/>
      <c r="AB1358" s="41"/>
      <c r="AC1358" s="41"/>
      <c r="AD1358" s="41"/>
      <c r="AE1358" s="41"/>
      <c r="AT1358" s="20" t="s">
        <v>153</v>
      </c>
      <c r="AU1358" s="20" t="s">
        <v>142</v>
      </c>
    </row>
    <row r="1359" s="15" customFormat="1">
      <c r="A1359" s="15"/>
      <c r="B1359" s="256"/>
      <c r="C1359" s="257"/>
      <c r="D1359" s="235" t="s">
        <v>155</v>
      </c>
      <c r="E1359" s="258" t="s">
        <v>19</v>
      </c>
      <c r="F1359" s="259" t="s">
        <v>789</v>
      </c>
      <c r="G1359" s="257"/>
      <c r="H1359" s="258" t="s">
        <v>19</v>
      </c>
      <c r="I1359" s="260"/>
      <c r="J1359" s="257"/>
      <c r="K1359" s="257"/>
      <c r="L1359" s="261"/>
      <c r="M1359" s="262"/>
      <c r="N1359" s="263"/>
      <c r="O1359" s="263"/>
      <c r="P1359" s="263"/>
      <c r="Q1359" s="263"/>
      <c r="R1359" s="263"/>
      <c r="S1359" s="263"/>
      <c r="T1359" s="264"/>
      <c r="U1359" s="15"/>
      <c r="V1359" s="15"/>
      <c r="W1359" s="15"/>
      <c r="X1359" s="15"/>
      <c r="Y1359" s="15"/>
      <c r="Z1359" s="15"/>
      <c r="AA1359" s="15"/>
      <c r="AB1359" s="15"/>
      <c r="AC1359" s="15"/>
      <c r="AD1359" s="15"/>
      <c r="AE1359" s="15"/>
      <c r="AT1359" s="265" t="s">
        <v>155</v>
      </c>
      <c r="AU1359" s="265" t="s">
        <v>142</v>
      </c>
      <c r="AV1359" s="15" t="s">
        <v>83</v>
      </c>
      <c r="AW1359" s="15" t="s">
        <v>35</v>
      </c>
      <c r="AX1359" s="15" t="s">
        <v>75</v>
      </c>
      <c r="AY1359" s="265" t="s">
        <v>141</v>
      </c>
    </row>
    <row r="1360" s="15" customFormat="1">
      <c r="A1360" s="15"/>
      <c r="B1360" s="256"/>
      <c r="C1360" s="257"/>
      <c r="D1360" s="235" t="s">
        <v>155</v>
      </c>
      <c r="E1360" s="258" t="s">
        <v>19</v>
      </c>
      <c r="F1360" s="259" t="s">
        <v>1682</v>
      </c>
      <c r="G1360" s="257"/>
      <c r="H1360" s="258" t="s">
        <v>19</v>
      </c>
      <c r="I1360" s="260"/>
      <c r="J1360" s="257"/>
      <c r="K1360" s="257"/>
      <c r="L1360" s="261"/>
      <c r="M1360" s="262"/>
      <c r="N1360" s="263"/>
      <c r="O1360" s="263"/>
      <c r="P1360" s="263"/>
      <c r="Q1360" s="263"/>
      <c r="R1360" s="263"/>
      <c r="S1360" s="263"/>
      <c r="T1360" s="264"/>
      <c r="U1360" s="15"/>
      <c r="V1360" s="15"/>
      <c r="W1360" s="15"/>
      <c r="X1360" s="15"/>
      <c r="Y1360" s="15"/>
      <c r="Z1360" s="15"/>
      <c r="AA1360" s="15"/>
      <c r="AB1360" s="15"/>
      <c r="AC1360" s="15"/>
      <c r="AD1360" s="15"/>
      <c r="AE1360" s="15"/>
      <c r="AT1360" s="265" t="s">
        <v>155</v>
      </c>
      <c r="AU1360" s="265" t="s">
        <v>142</v>
      </c>
      <c r="AV1360" s="15" t="s">
        <v>83</v>
      </c>
      <c r="AW1360" s="15" t="s">
        <v>35</v>
      </c>
      <c r="AX1360" s="15" t="s">
        <v>75</v>
      </c>
      <c r="AY1360" s="265" t="s">
        <v>141</v>
      </c>
    </row>
    <row r="1361" s="15" customFormat="1">
      <c r="A1361" s="15"/>
      <c r="B1361" s="256"/>
      <c r="C1361" s="257"/>
      <c r="D1361" s="235" t="s">
        <v>155</v>
      </c>
      <c r="E1361" s="258" t="s">
        <v>19</v>
      </c>
      <c r="F1361" s="259" t="s">
        <v>1683</v>
      </c>
      <c r="G1361" s="257"/>
      <c r="H1361" s="258" t="s">
        <v>19</v>
      </c>
      <c r="I1361" s="260"/>
      <c r="J1361" s="257"/>
      <c r="K1361" s="257"/>
      <c r="L1361" s="261"/>
      <c r="M1361" s="262"/>
      <c r="N1361" s="263"/>
      <c r="O1361" s="263"/>
      <c r="P1361" s="263"/>
      <c r="Q1361" s="263"/>
      <c r="R1361" s="263"/>
      <c r="S1361" s="263"/>
      <c r="T1361" s="264"/>
      <c r="U1361" s="15"/>
      <c r="V1361" s="15"/>
      <c r="W1361" s="15"/>
      <c r="X1361" s="15"/>
      <c r="Y1361" s="15"/>
      <c r="Z1361" s="15"/>
      <c r="AA1361" s="15"/>
      <c r="AB1361" s="15"/>
      <c r="AC1361" s="15"/>
      <c r="AD1361" s="15"/>
      <c r="AE1361" s="15"/>
      <c r="AT1361" s="265" t="s">
        <v>155</v>
      </c>
      <c r="AU1361" s="265" t="s">
        <v>142</v>
      </c>
      <c r="AV1361" s="15" t="s">
        <v>83</v>
      </c>
      <c r="AW1361" s="15" t="s">
        <v>35</v>
      </c>
      <c r="AX1361" s="15" t="s">
        <v>75</v>
      </c>
      <c r="AY1361" s="265" t="s">
        <v>141</v>
      </c>
    </row>
    <row r="1362" s="13" customFormat="1">
      <c r="A1362" s="13"/>
      <c r="B1362" s="233"/>
      <c r="C1362" s="234"/>
      <c r="D1362" s="235" t="s">
        <v>155</v>
      </c>
      <c r="E1362" s="236" t="s">
        <v>19</v>
      </c>
      <c r="F1362" s="237" t="s">
        <v>142</v>
      </c>
      <c r="G1362" s="234"/>
      <c r="H1362" s="238">
        <v>3</v>
      </c>
      <c r="I1362" s="239"/>
      <c r="J1362" s="234"/>
      <c r="K1362" s="234"/>
      <c r="L1362" s="240"/>
      <c r="M1362" s="241"/>
      <c r="N1362" s="242"/>
      <c r="O1362" s="242"/>
      <c r="P1362" s="242"/>
      <c r="Q1362" s="242"/>
      <c r="R1362" s="242"/>
      <c r="S1362" s="242"/>
      <c r="T1362" s="243"/>
      <c r="U1362" s="13"/>
      <c r="V1362" s="13"/>
      <c r="W1362" s="13"/>
      <c r="X1362" s="13"/>
      <c r="Y1362" s="13"/>
      <c r="Z1362" s="13"/>
      <c r="AA1362" s="13"/>
      <c r="AB1362" s="13"/>
      <c r="AC1362" s="13"/>
      <c r="AD1362" s="13"/>
      <c r="AE1362" s="13"/>
      <c r="AT1362" s="244" t="s">
        <v>155</v>
      </c>
      <c r="AU1362" s="244" t="s">
        <v>142</v>
      </c>
      <c r="AV1362" s="13" t="s">
        <v>94</v>
      </c>
      <c r="AW1362" s="13" t="s">
        <v>35</v>
      </c>
      <c r="AX1362" s="13" t="s">
        <v>75</v>
      </c>
      <c r="AY1362" s="244" t="s">
        <v>141</v>
      </c>
    </row>
    <row r="1363" s="15" customFormat="1">
      <c r="A1363" s="15"/>
      <c r="B1363" s="256"/>
      <c r="C1363" s="257"/>
      <c r="D1363" s="235" t="s">
        <v>155</v>
      </c>
      <c r="E1363" s="258" t="s">
        <v>19</v>
      </c>
      <c r="F1363" s="259" t="s">
        <v>1684</v>
      </c>
      <c r="G1363" s="257"/>
      <c r="H1363" s="258" t="s">
        <v>19</v>
      </c>
      <c r="I1363" s="260"/>
      <c r="J1363" s="257"/>
      <c r="K1363" s="257"/>
      <c r="L1363" s="261"/>
      <c r="M1363" s="262"/>
      <c r="N1363" s="263"/>
      <c r="O1363" s="263"/>
      <c r="P1363" s="263"/>
      <c r="Q1363" s="263"/>
      <c r="R1363" s="263"/>
      <c r="S1363" s="263"/>
      <c r="T1363" s="264"/>
      <c r="U1363" s="15"/>
      <c r="V1363" s="15"/>
      <c r="W1363" s="15"/>
      <c r="X1363" s="15"/>
      <c r="Y1363" s="15"/>
      <c r="Z1363" s="15"/>
      <c r="AA1363" s="15"/>
      <c r="AB1363" s="15"/>
      <c r="AC1363" s="15"/>
      <c r="AD1363" s="15"/>
      <c r="AE1363" s="15"/>
      <c r="AT1363" s="265" t="s">
        <v>155</v>
      </c>
      <c r="AU1363" s="265" t="s">
        <v>142</v>
      </c>
      <c r="AV1363" s="15" t="s">
        <v>83</v>
      </c>
      <c r="AW1363" s="15" t="s">
        <v>35</v>
      </c>
      <c r="AX1363" s="15" t="s">
        <v>75</v>
      </c>
      <c r="AY1363" s="265" t="s">
        <v>141</v>
      </c>
    </row>
    <row r="1364" s="13" customFormat="1">
      <c r="A1364" s="13"/>
      <c r="B1364" s="233"/>
      <c r="C1364" s="234"/>
      <c r="D1364" s="235" t="s">
        <v>155</v>
      </c>
      <c r="E1364" s="236" t="s">
        <v>19</v>
      </c>
      <c r="F1364" s="237" t="s">
        <v>83</v>
      </c>
      <c r="G1364" s="234"/>
      <c r="H1364" s="238">
        <v>1</v>
      </c>
      <c r="I1364" s="239"/>
      <c r="J1364" s="234"/>
      <c r="K1364" s="234"/>
      <c r="L1364" s="240"/>
      <c r="M1364" s="241"/>
      <c r="N1364" s="242"/>
      <c r="O1364" s="242"/>
      <c r="P1364" s="242"/>
      <c r="Q1364" s="242"/>
      <c r="R1364" s="242"/>
      <c r="S1364" s="242"/>
      <c r="T1364" s="243"/>
      <c r="U1364" s="13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4" t="s">
        <v>155</v>
      </c>
      <c r="AU1364" s="244" t="s">
        <v>142</v>
      </c>
      <c r="AV1364" s="13" t="s">
        <v>94</v>
      </c>
      <c r="AW1364" s="13" t="s">
        <v>35</v>
      </c>
      <c r="AX1364" s="13" t="s">
        <v>75</v>
      </c>
      <c r="AY1364" s="244" t="s">
        <v>141</v>
      </c>
    </row>
    <row r="1365" s="16" customFormat="1">
      <c r="A1365" s="16"/>
      <c r="B1365" s="266"/>
      <c r="C1365" s="267"/>
      <c r="D1365" s="235" t="s">
        <v>155</v>
      </c>
      <c r="E1365" s="268" t="s">
        <v>19</v>
      </c>
      <c r="F1365" s="269" t="s">
        <v>190</v>
      </c>
      <c r="G1365" s="267"/>
      <c r="H1365" s="270">
        <v>4</v>
      </c>
      <c r="I1365" s="271"/>
      <c r="J1365" s="267"/>
      <c r="K1365" s="267"/>
      <c r="L1365" s="272"/>
      <c r="M1365" s="273"/>
      <c r="N1365" s="274"/>
      <c r="O1365" s="274"/>
      <c r="P1365" s="274"/>
      <c r="Q1365" s="274"/>
      <c r="R1365" s="274"/>
      <c r="S1365" s="274"/>
      <c r="T1365" s="275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T1365" s="276" t="s">
        <v>155</v>
      </c>
      <c r="AU1365" s="276" t="s">
        <v>142</v>
      </c>
      <c r="AV1365" s="16" t="s">
        <v>142</v>
      </c>
      <c r="AW1365" s="16" t="s">
        <v>35</v>
      </c>
      <c r="AX1365" s="16" t="s">
        <v>75</v>
      </c>
      <c r="AY1365" s="276" t="s">
        <v>141</v>
      </c>
    </row>
    <row r="1366" s="15" customFormat="1">
      <c r="A1366" s="15"/>
      <c r="B1366" s="256"/>
      <c r="C1366" s="257"/>
      <c r="D1366" s="235" t="s">
        <v>155</v>
      </c>
      <c r="E1366" s="258" t="s">
        <v>19</v>
      </c>
      <c r="F1366" s="259" t="s">
        <v>187</v>
      </c>
      <c r="G1366" s="257"/>
      <c r="H1366" s="258" t="s">
        <v>19</v>
      </c>
      <c r="I1366" s="260"/>
      <c r="J1366" s="257"/>
      <c r="K1366" s="257"/>
      <c r="L1366" s="261"/>
      <c r="M1366" s="262"/>
      <c r="N1366" s="263"/>
      <c r="O1366" s="263"/>
      <c r="P1366" s="263"/>
      <c r="Q1366" s="263"/>
      <c r="R1366" s="263"/>
      <c r="S1366" s="263"/>
      <c r="T1366" s="264"/>
      <c r="U1366" s="15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65" t="s">
        <v>155</v>
      </c>
      <c r="AU1366" s="265" t="s">
        <v>142</v>
      </c>
      <c r="AV1366" s="15" t="s">
        <v>83</v>
      </c>
      <c r="AW1366" s="15" t="s">
        <v>35</v>
      </c>
      <c r="AX1366" s="15" t="s">
        <v>75</v>
      </c>
      <c r="AY1366" s="265" t="s">
        <v>141</v>
      </c>
    </row>
    <row r="1367" s="15" customFormat="1">
      <c r="A1367" s="15"/>
      <c r="B1367" s="256"/>
      <c r="C1367" s="257"/>
      <c r="D1367" s="235" t="s">
        <v>155</v>
      </c>
      <c r="E1367" s="258" t="s">
        <v>19</v>
      </c>
      <c r="F1367" s="259" t="s">
        <v>1685</v>
      </c>
      <c r="G1367" s="257"/>
      <c r="H1367" s="258" t="s">
        <v>19</v>
      </c>
      <c r="I1367" s="260"/>
      <c r="J1367" s="257"/>
      <c r="K1367" s="257"/>
      <c r="L1367" s="261"/>
      <c r="M1367" s="262"/>
      <c r="N1367" s="263"/>
      <c r="O1367" s="263"/>
      <c r="P1367" s="263"/>
      <c r="Q1367" s="263"/>
      <c r="R1367" s="263"/>
      <c r="S1367" s="263"/>
      <c r="T1367" s="264"/>
      <c r="U1367" s="15"/>
      <c r="V1367" s="15"/>
      <c r="W1367" s="15"/>
      <c r="X1367" s="15"/>
      <c r="Y1367" s="15"/>
      <c r="Z1367" s="15"/>
      <c r="AA1367" s="15"/>
      <c r="AB1367" s="15"/>
      <c r="AC1367" s="15"/>
      <c r="AD1367" s="15"/>
      <c r="AE1367" s="15"/>
      <c r="AT1367" s="265" t="s">
        <v>155</v>
      </c>
      <c r="AU1367" s="265" t="s">
        <v>142</v>
      </c>
      <c r="AV1367" s="15" t="s">
        <v>83</v>
      </c>
      <c r="AW1367" s="15" t="s">
        <v>35</v>
      </c>
      <c r="AX1367" s="15" t="s">
        <v>75</v>
      </c>
      <c r="AY1367" s="265" t="s">
        <v>141</v>
      </c>
    </row>
    <row r="1368" s="13" customFormat="1">
      <c r="A1368" s="13"/>
      <c r="B1368" s="233"/>
      <c r="C1368" s="234"/>
      <c r="D1368" s="235" t="s">
        <v>155</v>
      </c>
      <c r="E1368" s="236" t="s">
        <v>19</v>
      </c>
      <c r="F1368" s="237" t="s">
        <v>94</v>
      </c>
      <c r="G1368" s="234"/>
      <c r="H1368" s="238">
        <v>2</v>
      </c>
      <c r="I1368" s="239"/>
      <c r="J1368" s="234"/>
      <c r="K1368" s="234"/>
      <c r="L1368" s="240"/>
      <c r="M1368" s="241"/>
      <c r="N1368" s="242"/>
      <c r="O1368" s="242"/>
      <c r="P1368" s="242"/>
      <c r="Q1368" s="242"/>
      <c r="R1368" s="242"/>
      <c r="S1368" s="242"/>
      <c r="T1368" s="243"/>
      <c r="U1368" s="13"/>
      <c r="V1368" s="13"/>
      <c r="W1368" s="13"/>
      <c r="X1368" s="13"/>
      <c r="Y1368" s="13"/>
      <c r="Z1368" s="13"/>
      <c r="AA1368" s="13"/>
      <c r="AB1368" s="13"/>
      <c r="AC1368" s="13"/>
      <c r="AD1368" s="13"/>
      <c r="AE1368" s="13"/>
      <c r="AT1368" s="244" t="s">
        <v>155</v>
      </c>
      <c r="AU1368" s="244" t="s">
        <v>142</v>
      </c>
      <c r="AV1368" s="13" t="s">
        <v>94</v>
      </c>
      <c r="AW1368" s="13" t="s">
        <v>35</v>
      </c>
      <c r="AX1368" s="13" t="s">
        <v>75</v>
      </c>
      <c r="AY1368" s="244" t="s">
        <v>141</v>
      </c>
    </row>
    <row r="1369" s="16" customFormat="1">
      <c r="A1369" s="16"/>
      <c r="B1369" s="266"/>
      <c r="C1369" s="267"/>
      <c r="D1369" s="235" t="s">
        <v>155</v>
      </c>
      <c r="E1369" s="268" t="s">
        <v>19</v>
      </c>
      <c r="F1369" s="269" t="s">
        <v>190</v>
      </c>
      <c r="G1369" s="267"/>
      <c r="H1369" s="270">
        <v>2</v>
      </c>
      <c r="I1369" s="271"/>
      <c r="J1369" s="267"/>
      <c r="K1369" s="267"/>
      <c r="L1369" s="272"/>
      <c r="M1369" s="273"/>
      <c r="N1369" s="274"/>
      <c r="O1369" s="274"/>
      <c r="P1369" s="274"/>
      <c r="Q1369" s="274"/>
      <c r="R1369" s="274"/>
      <c r="S1369" s="274"/>
      <c r="T1369" s="275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T1369" s="276" t="s">
        <v>155</v>
      </c>
      <c r="AU1369" s="276" t="s">
        <v>142</v>
      </c>
      <c r="AV1369" s="16" t="s">
        <v>142</v>
      </c>
      <c r="AW1369" s="16" t="s">
        <v>35</v>
      </c>
      <c r="AX1369" s="16" t="s">
        <v>75</v>
      </c>
      <c r="AY1369" s="276" t="s">
        <v>141</v>
      </c>
    </row>
    <row r="1370" s="14" customFormat="1">
      <c r="A1370" s="14"/>
      <c r="B1370" s="245"/>
      <c r="C1370" s="246"/>
      <c r="D1370" s="235" t="s">
        <v>155</v>
      </c>
      <c r="E1370" s="247" t="s">
        <v>19</v>
      </c>
      <c r="F1370" s="248" t="s">
        <v>157</v>
      </c>
      <c r="G1370" s="246"/>
      <c r="H1370" s="249">
        <v>6</v>
      </c>
      <c r="I1370" s="250"/>
      <c r="J1370" s="246"/>
      <c r="K1370" s="246"/>
      <c r="L1370" s="251"/>
      <c r="M1370" s="252"/>
      <c r="N1370" s="253"/>
      <c r="O1370" s="253"/>
      <c r="P1370" s="253"/>
      <c r="Q1370" s="253"/>
      <c r="R1370" s="253"/>
      <c r="S1370" s="253"/>
      <c r="T1370" s="254"/>
      <c r="U1370" s="14"/>
      <c r="V1370" s="14"/>
      <c r="W1370" s="14"/>
      <c r="X1370" s="14"/>
      <c r="Y1370" s="14"/>
      <c r="Z1370" s="14"/>
      <c r="AA1370" s="14"/>
      <c r="AB1370" s="14"/>
      <c r="AC1370" s="14"/>
      <c r="AD1370" s="14"/>
      <c r="AE1370" s="14"/>
      <c r="AT1370" s="255" t="s">
        <v>155</v>
      </c>
      <c r="AU1370" s="255" t="s">
        <v>142</v>
      </c>
      <c r="AV1370" s="14" t="s">
        <v>151</v>
      </c>
      <c r="AW1370" s="14" t="s">
        <v>35</v>
      </c>
      <c r="AX1370" s="14" t="s">
        <v>83</v>
      </c>
      <c r="AY1370" s="255" t="s">
        <v>141</v>
      </c>
    </row>
    <row r="1371" s="2" customFormat="1" ht="24.15" customHeight="1">
      <c r="A1371" s="41"/>
      <c r="B1371" s="42"/>
      <c r="C1371" s="281" t="s">
        <v>1686</v>
      </c>
      <c r="D1371" s="281" t="s">
        <v>775</v>
      </c>
      <c r="E1371" s="282" t="s">
        <v>1687</v>
      </c>
      <c r="F1371" s="283" t="s">
        <v>1688</v>
      </c>
      <c r="G1371" s="284" t="s">
        <v>387</v>
      </c>
      <c r="H1371" s="285">
        <v>3</v>
      </c>
      <c r="I1371" s="286"/>
      <c r="J1371" s="287">
        <f>ROUND(I1371*H1371,2)</f>
        <v>0</v>
      </c>
      <c r="K1371" s="283" t="s">
        <v>150</v>
      </c>
      <c r="L1371" s="288"/>
      <c r="M1371" s="289" t="s">
        <v>19</v>
      </c>
      <c r="N1371" s="290" t="s">
        <v>47</v>
      </c>
      <c r="O1371" s="87"/>
      <c r="P1371" s="224">
        <f>O1371*H1371</f>
        <v>0</v>
      </c>
      <c r="Q1371" s="224">
        <v>0.017500000000000002</v>
      </c>
      <c r="R1371" s="224">
        <f>Q1371*H1371</f>
        <v>0.052500000000000005</v>
      </c>
      <c r="S1371" s="224">
        <v>0</v>
      </c>
      <c r="T1371" s="225">
        <f>S1371*H1371</f>
        <v>0</v>
      </c>
      <c r="U1371" s="41"/>
      <c r="V1371" s="41"/>
      <c r="W1371" s="41"/>
      <c r="X1371" s="41"/>
      <c r="Y1371" s="41"/>
      <c r="Z1371" s="41"/>
      <c r="AA1371" s="41"/>
      <c r="AB1371" s="41"/>
      <c r="AC1371" s="41"/>
      <c r="AD1371" s="41"/>
      <c r="AE1371" s="41"/>
      <c r="AR1371" s="226" t="s">
        <v>460</v>
      </c>
      <c r="AT1371" s="226" t="s">
        <v>775</v>
      </c>
      <c r="AU1371" s="226" t="s">
        <v>142</v>
      </c>
      <c r="AY1371" s="20" t="s">
        <v>141</v>
      </c>
      <c r="BE1371" s="227">
        <f>IF(N1371="základní",J1371,0)</f>
        <v>0</v>
      </c>
      <c r="BF1371" s="227">
        <f>IF(N1371="snížená",J1371,0)</f>
        <v>0</v>
      </c>
      <c r="BG1371" s="227">
        <f>IF(N1371="zákl. přenesená",J1371,0)</f>
        <v>0</v>
      </c>
      <c r="BH1371" s="227">
        <f>IF(N1371="sníž. přenesená",J1371,0)</f>
        <v>0</v>
      </c>
      <c r="BI1371" s="227">
        <f>IF(N1371="nulová",J1371,0)</f>
        <v>0</v>
      </c>
      <c r="BJ1371" s="20" t="s">
        <v>94</v>
      </c>
      <c r="BK1371" s="227">
        <f>ROUND(I1371*H1371,2)</f>
        <v>0</v>
      </c>
      <c r="BL1371" s="20" t="s">
        <v>260</v>
      </c>
      <c r="BM1371" s="226" t="s">
        <v>1689</v>
      </c>
    </row>
    <row r="1372" s="2" customFormat="1" ht="24.15" customHeight="1">
      <c r="A1372" s="41"/>
      <c r="B1372" s="42"/>
      <c r="C1372" s="281" t="s">
        <v>1690</v>
      </c>
      <c r="D1372" s="281" t="s">
        <v>775</v>
      </c>
      <c r="E1372" s="282" t="s">
        <v>1691</v>
      </c>
      <c r="F1372" s="283" t="s">
        <v>1692</v>
      </c>
      <c r="G1372" s="284" t="s">
        <v>387</v>
      </c>
      <c r="H1372" s="285">
        <v>3</v>
      </c>
      <c r="I1372" s="286"/>
      <c r="J1372" s="287">
        <f>ROUND(I1372*H1372,2)</f>
        <v>0</v>
      </c>
      <c r="K1372" s="283" t="s">
        <v>150</v>
      </c>
      <c r="L1372" s="288"/>
      <c r="M1372" s="289" t="s">
        <v>19</v>
      </c>
      <c r="N1372" s="290" t="s">
        <v>47</v>
      </c>
      <c r="O1372" s="87"/>
      <c r="P1372" s="224">
        <f>O1372*H1372</f>
        <v>0</v>
      </c>
      <c r="Q1372" s="224">
        <v>0.0195</v>
      </c>
      <c r="R1372" s="224">
        <f>Q1372*H1372</f>
        <v>0.058499999999999996</v>
      </c>
      <c r="S1372" s="224">
        <v>0</v>
      </c>
      <c r="T1372" s="225">
        <f>S1372*H1372</f>
        <v>0</v>
      </c>
      <c r="U1372" s="41"/>
      <c r="V1372" s="41"/>
      <c r="W1372" s="41"/>
      <c r="X1372" s="41"/>
      <c r="Y1372" s="41"/>
      <c r="Z1372" s="41"/>
      <c r="AA1372" s="41"/>
      <c r="AB1372" s="41"/>
      <c r="AC1372" s="41"/>
      <c r="AD1372" s="41"/>
      <c r="AE1372" s="41"/>
      <c r="AR1372" s="226" t="s">
        <v>460</v>
      </c>
      <c r="AT1372" s="226" t="s">
        <v>775</v>
      </c>
      <c r="AU1372" s="226" t="s">
        <v>142</v>
      </c>
      <c r="AY1372" s="20" t="s">
        <v>141</v>
      </c>
      <c r="BE1372" s="227">
        <f>IF(N1372="základní",J1372,0)</f>
        <v>0</v>
      </c>
      <c r="BF1372" s="227">
        <f>IF(N1372="snížená",J1372,0)</f>
        <v>0</v>
      </c>
      <c r="BG1372" s="227">
        <f>IF(N1372="zákl. přenesená",J1372,0)</f>
        <v>0</v>
      </c>
      <c r="BH1372" s="227">
        <f>IF(N1372="sníž. přenesená",J1372,0)</f>
        <v>0</v>
      </c>
      <c r="BI1372" s="227">
        <f>IF(N1372="nulová",J1372,0)</f>
        <v>0</v>
      </c>
      <c r="BJ1372" s="20" t="s">
        <v>94</v>
      </c>
      <c r="BK1372" s="227">
        <f>ROUND(I1372*H1372,2)</f>
        <v>0</v>
      </c>
      <c r="BL1372" s="20" t="s">
        <v>260</v>
      </c>
      <c r="BM1372" s="226" t="s">
        <v>1693</v>
      </c>
    </row>
    <row r="1373" s="2" customFormat="1" ht="24.15" customHeight="1">
      <c r="A1373" s="41"/>
      <c r="B1373" s="42"/>
      <c r="C1373" s="215" t="s">
        <v>1694</v>
      </c>
      <c r="D1373" s="215" t="s">
        <v>146</v>
      </c>
      <c r="E1373" s="216" t="s">
        <v>1695</v>
      </c>
      <c r="F1373" s="217" t="s">
        <v>1696</v>
      </c>
      <c r="G1373" s="218" t="s">
        <v>387</v>
      </c>
      <c r="H1373" s="219">
        <v>2</v>
      </c>
      <c r="I1373" s="220"/>
      <c r="J1373" s="221">
        <f>ROUND(I1373*H1373,2)</f>
        <v>0</v>
      </c>
      <c r="K1373" s="217" t="s">
        <v>150</v>
      </c>
      <c r="L1373" s="47"/>
      <c r="M1373" s="222" t="s">
        <v>19</v>
      </c>
      <c r="N1373" s="223" t="s">
        <v>47</v>
      </c>
      <c r="O1373" s="87"/>
      <c r="P1373" s="224">
        <f>O1373*H1373</f>
        <v>0</v>
      </c>
      <c r="Q1373" s="224">
        <v>0</v>
      </c>
      <c r="R1373" s="224">
        <f>Q1373*H1373</f>
        <v>0</v>
      </c>
      <c r="S1373" s="224">
        <v>0</v>
      </c>
      <c r="T1373" s="225">
        <f>S1373*H1373</f>
        <v>0</v>
      </c>
      <c r="U1373" s="41"/>
      <c r="V1373" s="41"/>
      <c r="W1373" s="41"/>
      <c r="X1373" s="41"/>
      <c r="Y1373" s="41"/>
      <c r="Z1373" s="41"/>
      <c r="AA1373" s="41"/>
      <c r="AB1373" s="41"/>
      <c r="AC1373" s="41"/>
      <c r="AD1373" s="41"/>
      <c r="AE1373" s="41"/>
      <c r="AR1373" s="226" t="s">
        <v>260</v>
      </c>
      <c r="AT1373" s="226" t="s">
        <v>146</v>
      </c>
      <c r="AU1373" s="226" t="s">
        <v>142</v>
      </c>
      <c r="AY1373" s="20" t="s">
        <v>141</v>
      </c>
      <c r="BE1373" s="227">
        <f>IF(N1373="základní",J1373,0)</f>
        <v>0</v>
      </c>
      <c r="BF1373" s="227">
        <f>IF(N1373="snížená",J1373,0)</f>
        <v>0</v>
      </c>
      <c r="BG1373" s="227">
        <f>IF(N1373="zákl. přenesená",J1373,0)</f>
        <v>0</v>
      </c>
      <c r="BH1373" s="227">
        <f>IF(N1373="sníž. přenesená",J1373,0)</f>
        <v>0</v>
      </c>
      <c r="BI1373" s="227">
        <f>IF(N1373="nulová",J1373,0)</f>
        <v>0</v>
      </c>
      <c r="BJ1373" s="20" t="s">
        <v>94</v>
      </c>
      <c r="BK1373" s="227">
        <f>ROUND(I1373*H1373,2)</f>
        <v>0</v>
      </c>
      <c r="BL1373" s="20" t="s">
        <v>260</v>
      </c>
      <c r="BM1373" s="226" t="s">
        <v>1697</v>
      </c>
    </row>
    <row r="1374" s="2" customFormat="1">
      <c r="A1374" s="41"/>
      <c r="B1374" s="42"/>
      <c r="C1374" s="43"/>
      <c r="D1374" s="228" t="s">
        <v>153</v>
      </c>
      <c r="E1374" s="43"/>
      <c r="F1374" s="229" t="s">
        <v>1698</v>
      </c>
      <c r="G1374" s="43"/>
      <c r="H1374" s="43"/>
      <c r="I1374" s="230"/>
      <c r="J1374" s="43"/>
      <c r="K1374" s="43"/>
      <c r="L1374" s="47"/>
      <c r="M1374" s="231"/>
      <c r="N1374" s="232"/>
      <c r="O1374" s="87"/>
      <c r="P1374" s="87"/>
      <c r="Q1374" s="87"/>
      <c r="R1374" s="87"/>
      <c r="S1374" s="87"/>
      <c r="T1374" s="88"/>
      <c r="U1374" s="41"/>
      <c r="V1374" s="41"/>
      <c r="W1374" s="41"/>
      <c r="X1374" s="41"/>
      <c r="Y1374" s="41"/>
      <c r="Z1374" s="41"/>
      <c r="AA1374" s="41"/>
      <c r="AB1374" s="41"/>
      <c r="AC1374" s="41"/>
      <c r="AD1374" s="41"/>
      <c r="AE1374" s="41"/>
      <c r="AT1374" s="20" t="s">
        <v>153</v>
      </c>
      <c r="AU1374" s="20" t="s">
        <v>142</v>
      </c>
    </row>
    <row r="1375" s="15" customFormat="1">
      <c r="A1375" s="15"/>
      <c r="B1375" s="256"/>
      <c r="C1375" s="257"/>
      <c r="D1375" s="235" t="s">
        <v>155</v>
      </c>
      <c r="E1375" s="258" t="s">
        <v>19</v>
      </c>
      <c r="F1375" s="259" t="s">
        <v>789</v>
      </c>
      <c r="G1375" s="257"/>
      <c r="H1375" s="258" t="s">
        <v>19</v>
      </c>
      <c r="I1375" s="260"/>
      <c r="J1375" s="257"/>
      <c r="K1375" s="257"/>
      <c r="L1375" s="261"/>
      <c r="M1375" s="262"/>
      <c r="N1375" s="263"/>
      <c r="O1375" s="263"/>
      <c r="P1375" s="263"/>
      <c r="Q1375" s="263"/>
      <c r="R1375" s="263"/>
      <c r="S1375" s="263"/>
      <c r="T1375" s="264"/>
      <c r="U1375" s="15"/>
      <c r="V1375" s="15"/>
      <c r="W1375" s="15"/>
      <c r="X1375" s="15"/>
      <c r="Y1375" s="15"/>
      <c r="Z1375" s="15"/>
      <c r="AA1375" s="15"/>
      <c r="AB1375" s="15"/>
      <c r="AC1375" s="15"/>
      <c r="AD1375" s="15"/>
      <c r="AE1375" s="15"/>
      <c r="AT1375" s="265" t="s">
        <v>155</v>
      </c>
      <c r="AU1375" s="265" t="s">
        <v>142</v>
      </c>
      <c r="AV1375" s="15" t="s">
        <v>83</v>
      </c>
      <c r="AW1375" s="15" t="s">
        <v>35</v>
      </c>
      <c r="AX1375" s="15" t="s">
        <v>75</v>
      </c>
      <c r="AY1375" s="265" t="s">
        <v>141</v>
      </c>
    </row>
    <row r="1376" s="15" customFormat="1">
      <c r="A1376" s="15"/>
      <c r="B1376" s="256"/>
      <c r="C1376" s="257"/>
      <c r="D1376" s="235" t="s">
        <v>155</v>
      </c>
      <c r="E1376" s="258" t="s">
        <v>19</v>
      </c>
      <c r="F1376" s="259" t="s">
        <v>1699</v>
      </c>
      <c r="G1376" s="257"/>
      <c r="H1376" s="258" t="s">
        <v>19</v>
      </c>
      <c r="I1376" s="260"/>
      <c r="J1376" s="257"/>
      <c r="K1376" s="257"/>
      <c r="L1376" s="261"/>
      <c r="M1376" s="262"/>
      <c r="N1376" s="263"/>
      <c r="O1376" s="263"/>
      <c r="P1376" s="263"/>
      <c r="Q1376" s="263"/>
      <c r="R1376" s="263"/>
      <c r="S1376" s="263"/>
      <c r="T1376" s="264"/>
      <c r="U1376" s="15"/>
      <c r="V1376" s="15"/>
      <c r="W1376" s="15"/>
      <c r="X1376" s="15"/>
      <c r="Y1376" s="15"/>
      <c r="Z1376" s="15"/>
      <c r="AA1376" s="15"/>
      <c r="AB1376" s="15"/>
      <c r="AC1376" s="15"/>
      <c r="AD1376" s="15"/>
      <c r="AE1376" s="15"/>
      <c r="AT1376" s="265" t="s">
        <v>155</v>
      </c>
      <c r="AU1376" s="265" t="s">
        <v>142</v>
      </c>
      <c r="AV1376" s="15" t="s">
        <v>83</v>
      </c>
      <c r="AW1376" s="15" t="s">
        <v>35</v>
      </c>
      <c r="AX1376" s="15" t="s">
        <v>75</v>
      </c>
      <c r="AY1376" s="265" t="s">
        <v>141</v>
      </c>
    </row>
    <row r="1377" s="15" customFormat="1">
      <c r="A1377" s="15"/>
      <c r="B1377" s="256"/>
      <c r="C1377" s="257"/>
      <c r="D1377" s="235" t="s">
        <v>155</v>
      </c>
      <c r="E1377" s="258" t="s">
        <v>19</v>
      </c>
      <c r="F1377" s="259" t="s">
        <v>1700</v>
      </c>
      <c r="G1377" s="257"/>
      <c r="H1377" s="258" t="s">
        <v>19</v>
      </c>
      <c r="I1377" s="260"/>
      <c r="J1377" s="257"/>
      <c r="K1377" s="257"/>
      <c r="L1377" s="261"/>
      <c r="M1377" s="262"/>
      <c r="N1377" s="263"/>
      <c r="O1377" s="263"/>
      <c r="P1377" s="263"/>
      <c r="Q1377" s="263"/>
      <c r="R1377" s="263"/>
      <c r="S1377" s="263"/>
      <c r="T1377" s="264"/>
      <c r="U1377" s="15"/>
      <c r="V1377" s="15"/>
      <c r="W1377" s="15"/>
      <c r="X1377" s="15"/>
      <c r="Y1377" s="15"/>
      <c r="Z1377" s="15"/>
      <c r="AA1377" s="15"/>
      <c r="AB1377" s="15"/>
      <c r="AC1377" s="15"/>
      <c r="AD1377" s="15"/>
      <c r="AE1377" s="15"/>
      <c r="AT1377" s="265" t="s">
        <v>155</v>
      </c>
      <c r="AU1377" s="265" t="s">
        <v>142</v>
      </c>
      <c r="AV1377" s="15" t="s">
        <v>83</v>
      </c>
      <c r="AW1377" s="15" t="s">
        <v>35</v>
      </c>
      <c r="AX1377" s="15" t="s">
        <v>75</v>
      </c>
      <c r="AY1377" s="265" t="s">
        <v>141</v>
      </c>
    </row>
    <row r="1378" s="13" customFormat="1">
      <c r="A1378" s="13"/>
      <c r="B1378" s="233"/>
      <c r="C1378" s="234"/>
      <c r="D1378" s="235" t="s">
        <v>155</v>
      </c>
      <c r="E1378" s="236" t="s">
        <v>19</v>
      </c>
      <c r="F1378" s="237" t="s">
        <v>94</v>
      </c>
      <c r="G1378" s="234"/>
      <c r="H1378" s="238">
        <v>2</v>
      </c>
      <c r="I1378" s="239"/>
      <c r="J1378" s="234"/>
      <c r="K1378" s="234"/>
      <c r="L1378" s="240"/>
      <c r="M1378" s="241"/>
      <c r="N1378" s="242"/>
      <c r="O1378" s="242"/>
      <c r="P1378" s="242"/>
      <c r="Q1378" s="242"/>
      <c r="R1378" s="242"/>
      <c r="S1378" s="242"/>
      <c r="T1378" s="243"/>
      <c r="U1378" s="13"/>
      <c r="V1378" s="13"/>
      <c r="W1378" s="13"/>
      <c r="X1378" s="13"/>
      <c r="Y1378" s="13"/>
      <c r="Z1378" s="13"/>
      <c r="AA1378" s="13"/>
      <c r="AB1378" s="13"/>
      <c r="AC1378" s="13"/>
      <c r="AD1378" s="13"/>
      <c r="AE1378" s="13"/>
      <c r="AT1378" s="244" t="s">
        <v>155</v>
      </c>
      <c r="AU1378" s="244" t="s">
        <v>142</v>
      </c>
      <c r="AV1378" s="13" t="s">
        <v>94</v>
      </c>
      <c r="AW1378" s="13" t="s">
        <v>35</v>
      </c>
      <c r="AX1378" s="13" t="s">
        <v>75</v>
      </c>
      <c r="AY1378" s="244" t="s">
        <v>141</v>
      </c>
    </row>
    <row r="1379" s="14" customFormat="1">
      <c r="A1379" s="14"/>
      <c r="B1379" s="245"/>
      <c r="C1379" s="246"/>
      <c r="D1379" s="235" t="s">
        <v>155</v>
      </c>
      <c r="E1379" s="247" t="s">
        <v>19</v>
      </c>
      <c r="F1379" s="248" t="s">
        <v>157</v>
      </c>
      <c r="G1379" s="246"/>
      <c r="H1379" s="249">
        <v>2</v>
      </c>
      <c r="I1379" s="250"/>
      <c r="J1379" s="246"/>
      <c r="K1379" s="246"/>
      <c r="L1379" s="251"/>
      <c r="M1379" s="252"/>
      <c r="N1379" s="253"/>
      <c r="O1379" s="253"/>
      <c r="P1379" s="253"/>
      <c r="Q1379" s="253"/>
      <c r="R1379" s="253"/>
      <c r="S1379" s="253"/>
      <c r="T1379" s="254"/>
      <c r="U1379" s="14"/>
      <c r="V1379" s="14"/>
      <c r="W1379" s="14"/>
      <c r="X1379" s="14"/>
      <c r="Y1379" s="14"/>
      <c r="Z1379" s="14"/>
      <c r="AA1379" s="14"/>
      <c r="AB1379" s="14"/>
      <c r="AC1379" s="14"/>
      <c r="AD1379" s="14"/>
      <c r="AE1379" s="14"/>
      <c r="AT1379" s="255" t="s">
        <v>155</v>
      </c>
      <c r="AU1379" s="255" t="s">
        <v>142</v>
      </c>
      <c r="AV1379" s="14" t="s">
        <v>151</v>
      </c>
      <c r="AW1379" s="14" t="s">
        <v>35</v>
      </c>
      <c r="AX1379" s="14" t="s">
        <v>83</v>
      </c>
      <c r="AY1379" s="255" t="s">
        <v>141</v>
      </c>
    </row>
    <row r="1380" s="2" customFormat="1" ht="24.15" customHeight="1">
      <c r="A1380" s="41"/>
      <c r="B1380" s="42"/>
      <c r="C1380" s="281" t="s">
        <v>1701</v>
      </c>
      <c r="D1380" s="281" t="s">
        <v>775</v>
      </c>
      <c r="E1380" s="282" t="s">
        <v>1702</v>
      </c>
      <c r="F1380" s="283" t="s">
        <v>1703</v>
      </c>
      <c r="G1380" s="284" t="s">
        <v>387</v>
      </c>
      <c r="H1380" s="285">
        <v>2</v>
      </c>
      <c r="I1380" s="286"/>
      <c r="J1380" s="287">
        <f>ROUND(I1380*H1380,2)</f>
        <v>0</v>
      </c>
      <c r="K1380" s="283" t="s">
        <v>19</v>
      </c>
      <c r="L1380" s="288"/>
      <c r="M1380" s="289" t="s">
        <v>19</v>
      </c>
      <c r="N1380" s="290" t="s">
        <v>47</v>
      </c>
      <c r="O1380" s="87"/>
      <c r="P1380" s="224">
        <f>O1380*H1380</f>
        <v>0</v>
      </c>
      <c r="Q1380" s="224">
        <v>0.0195</v>
      </c>
      <c r="R1380" s="224">
        <f>Q1380*H1380</f>
        <v>0.039</v>
      </c>
      <c r="S1380" s="224">
        <v>0</v>
      </c>
      <c r="T1380" s="225">
        <f>S1380*H1380</f>
        <v>0</v>
      </c>
      <c r="U1380" s="41"/>
      <c r="V1380" s="41"/>
      <c r="W1380" s="41"/>
      <c r="X1380" s="41"/>
      <c r="Y1380" s="41"/>
      <c r="Z1380" s="41"/>
      <c r="AA1380" s="41"/>
      <c r="AB1380" s="41"/>
      <c r="AC1380" s="41"/>
      <c r="AD1380" s="41"/>
      <c r="AE1380" s="41"/>
      <c r="AR1380" s="226" t="s">
        <v>460</v>
      </c>
      <c r="AT1380" s="226" t="s">
        <v>775</v>
      </c>
      <c r="AU1380" s="226" t="s">
        <v>142</v>
      </c>
      <c r="AY1380" s="20" t="s">
        <v>141</v>
      </c>
      <c r="BE1380" s="227">
        <f>IF(N1380="základní",J1380,0)</f>
        <v>0</v>
      </c>
      <c r="BF1380" s="227">
        <f>IF(N1380="snížená",J1380,0)</f>
        <v>0</v>
      </c>
      <c r="BG1380" s="227">
        <f>IF(N1380="zákl. přenesená",J1380,0)</f>
        <v>0</v>
      </c>
      <c r="BH1380" s="227">
        <f>IF(N1380="sníž. přenesená",J1380,0)</f>
        <v>0</v>
      </c>
      <c r="BI1380" s="227">
        <f>IF(N1380="nulová",J1380,0)</f>
        <v>0</v>
      </c>
      <c r="BJ1380" s="20" t="s">
        <v>94</v>
      </c>
      <c r="BK1380" s="227">
        <f>ROUND(I1380*H1380,2)</f>
        <v>0</v>
      </c>
      <c r="BL1380" s="20" t="s">
        <v>260</v>
      </c>
      <c r="BM1380" s="226" t="s">
        <v>1704</v>
      </c>
    </row>
    <row r="1381" s="2" customFormat="1" ht="24.15" customHeight="1">
      <c r="A1381" s="41"/>
      <c r="B1381" s="42"/>
      <c r="C1381" s="215" t="s">
        <v>1705</v>
      </c>
      <c r="D1381" s="215" t="s">
        <v>146</v>
      </c>
      <c r="E1381" s="216" t="s">
        <v>1706</v>
      </c>
      <c r="F1381" s="217" t="s">
        <v>1707</v>
      </c>
      <c r="G1381" s="218" t="s">
        <v>387</v>
      </c>
      <c r="H1381" s="219">
        <v>1</v>
      </c>
      <c r="I1381" s="220"/>
      <c r="J1381" s="221">
        <f>ROUND(I1381*H1381,2)</f>
        <v>0</v>
      </c>
      <c r="K1381" s="217" t="s">
        <v>150</v>
      </c>
      <c r="L1381" s="47"/>
      <c r="M1381" s="222" t="s">
        <v>19</v>
      </c>
      <c r="N1381" s="223" t="s">
        <v>47</v>
      </c>
      <c r="O1381" s="87"/>
      <c r="P1381" s="224">
        <f>O1381*H1381</f>
        <v>0</v>
      </c>
      <c r="Q1381" s="224">
        <v>0</v>
      </c>
      <c r="R1381" s="224">
        <f>Q1381*H1381</f>
        <v>0</v>
      </c>
      <c r="S1381" s="224">
        <v>0</v>
      </c>
      <c r="T1381" s="225">
        <f>S1381*H1381</f>
        <v>0</v>
      </c>
      <c r="U1381" s="41"/>
      <c r="V1381" s="41"/>
      <c r="W1381" s="41"/>
      <c r="X1381" s="41"/>
      <c r="Y1381" s="41"/>
      <c r="Z1381" s="41"/>
      <c r="AA1381" s="41"/>
      <c r="AB1381" s="41"/>
      <c r="AC1381" s="41"/>
      <c r="AD1381" s="41"/>
      <c r="AE1381" s="41"/>
      <c r="AR1381" s="226" t="s">
        <v>260</v>
      </c>
      <c r="AT1381" s="226" t="s">
        <v>146</v>
      </c>
      <c r="AU1381" s="226" t="s">
        <v>142</v>
      </c>
      <c r="AY1381" s="20" t="s">
        <v>141</v>
      </c>
      <c r="BE1381" s="227">
        <f>IF(N1381="základní",J1381,0)</f>
        <v>0</v>
      </c>
      <c r="BF1381" s="227">
        <f>IF(N1381="snížená",J1381,0)</f>
        <v>0</v>
      </c>
      <c r="BG1381" s="227">
        <f>IF(N1381="zákl. přenesená",J1381,0)</f>
        <v>0</v>
      </c>
      <c r="BH1381" s="227">
        <f>IF(N1381="sníž. přenesená",J1381,0)</f>
        <v>0</v>
      </c>
      <c r="BI1381" s="227">
        <f>IF(N1381="nulová",J1381,0)</f>
        <v>0</v>
      </c>
      <c r="BJ1381" s="20" t="s">
        <v>94</v>
      </c>
      <c r="BK1381" s="227">
        <f>ROUND(I1381*H1381,2)</f>
        <v>0</v>
      </c>
      <c r="BL1381" s="20" t="s">
        <v>260</v>
      </c>
      <c r="BM1381" s="226" t="s">
        <v>1708</v>
      </c>
    </row>
    <row r="1382" s="2" customFormat="1">
      <c r="A1382" s="41"/>
      <c r="B1382" s="42"/>
      <c r="C1382" s="43"/>
      <c r="D1382" s="228" t="s">
        <v>153</v>
      </c>
      <c r="E1382" s="43"/>
      <c r="F1382" s="229" t="s">
        <v>1709</v>
      </c>
      <c r="G1382" s="43"/>
      <c r="H1382" s="43"/>
      <c r="I1382" s="230"/>
      <c r="J1382" s="43"/>
      <c r="K1382" s="43"/>
      <c r="L1382" s="47"/>
      <c r="M1382" s="231"/>
      <c r="N1382" s="232"/>
      <c r="O1382" s="87"/>
      <c r="P1382" s="87"/>
      <c r="Q1382" s="87"/>
      <c r="R1382" s="87"/>
      <c r="S1382" s="87"/>
      <c r="T1382" s="88"/>
      <c r="U1382" s="41"/>
      <c r="V1382" s="41"/>
      <c r="W1382" s="41"/>
      <c r="X1382" s="41"/>
      <c r="Y1382" s="41"/>
      <c r="Z1382" s="41"/>
      <c r="AA1382" s="41"/>
      <c r="AB1382" s="41"/>
      <c r="AC1382" s="41"/>
      <c r="AD1382" s="41"/>
      <c r="AE1382" s="41"/>
      <c r="AT1382" s="20" t="s">
        <v>153</v>
      </c>
      <c r="AU1382" s="20" t="s">
        <v>142</v>
      </c>
    </row>
    <row r="1383" s="2" customFormat="1" ht="21.75" customHeight="1">
      <c r="A1383" s="41"/>
      <c r="B1383" s="42"/>
      <c r="C1383" s="281" t="s">
        <v>1710</v>
      </c>
      <c r="D1383" s="281" t="s">
        <v>775</v>
      </c>
      <c r="E1383" s="282" t="s">
        <v>1711</v>
      </c>
      <c r="F1383" s="283" t="s">
        <v>1712</v>
      </c>
      <c r="G1383" s="284" t="s">
        <v>387</v>
      </c>
      <c r="H1383" s="285">
        <v>1</v>
      </c>
      <c r="I1383" s="286"/>
      <c r="J1383" s="287">
        <f>ROUND(I1383*H1383,2)</f>
        <v>0</v>
      </c>
      <c r="K1383" s="283" t="s">
        <v>150</v>
      </c>
      <c r="L1383" s="288"/>
      <c r="M1383" s="289" t="s">
        <v>19</v>
      </c>
      <c r="N1383" s="290" t="s">
        <v>47</v>
      </c>
      <c r="O1383" s="87"/>
      <c r="P1383" s="224">
        <f>O1383*H1383</f>
        <v>0</v>
      </c>
      <c r="Q1383" s="224">
        <v>0.024299999999999999</v>
      </c>
      <c r="R1383" s="224">
        <f>Q1383*H1383</f>
        <v>0.024299999999999999</v>
      </c>
      <c r="S1383" s="224">
        <v>0</v>
      </c>
      <c r="T1383" s="225">
        <f>S1383*H1383</f>
        <v>0</v>
      </c>
      <c r="U1383" s="41"/>
      <c r="V1383" s="41"/>
      <c r="W1383" s="41"/>
      <c r="X1383" s="41"/>
      <c r="Y1383" s="41"/>
      <c r="Z1383" s="41"/>
      <c r="AA1383" s="41"/>
      <c r="AB1383" s="41"/>
      <c r="AC1383" s="41"/>
      <c r="AD1383" s="41"/>
      <c r="AE1383" s="41"/>
      <c r="AR1383" s="226" t="s">
        <v>460</v>
      </c>
      <c r="AT1383" s="226" t="s">
        <v>775</v>
      </c>
      <c r="AU1383" s="226" t="s">
        <v>142</v>
      </c>
      <c r="AY1383" s="20" t="s">
        <v>141</v>
      </c>
      <c r="BE1383" s="227">
        <f>IF(N1383="základní",J1383,0)</f>
        <v>0</v>
      </c>
      <c r="BF1383" s="227">
        <f>IF(N1383="snížená",J1383,0)</f>
        <v>0</v>
      </c>
      <c r="BG1383" s="227">
        <f>IF(N1383="zákl. přenesená",J1383,0)</f>
        <v>0</v>
      </c>
      <c r="BH1383" s="227">
        <f>IF(N1383="sníž. přenesená",J1383,0)</f>
        <v>0</v>
      </c>
      <c r="BI1383" s="227">
        <f>IF(N1383="nulová",J1383,0)</f>
        <v>0</v>
      </c>
      <c r="BJ1383" s="20" t="s">
        <v>94</v>
      </c>
      <c r="BK1383" s="227">
        <f>ROUND(I1383*H1383,2)</f>
        <v>0</v>
      </c>
      <c r="BL1383" s="20" t="s">
        <v>260</v>
      </c>
      <c r="BM1383" s="226" t="s">
        <v>1713</v>
      </c>
    </row>
    <row r="1384" s="2" customFormat="1" ht="16.5" customHeight="1">
      <c r="A1384" s="41"/>
      <c r="B1384" s="42"/>
      <c r="C1384" s="215" t="s">
        <v>1714</v>
      </c>
      <c r="D1384" s="215" t="s">
        <v>146</v>
      </c>
      <c r="E1384" s="216" t="s">
        <v>1715</v>
      </c>
      <c r="F1384" s="217" t="s">
        <v>1716</v>
      </c>
      <c r="G1384" s="218" t="s">
        <v>387</v>
      </c>
      <c r="H1384" s="219">
        <v>7</v>
      </c>
      <c r="I1384" s="220"/>
      <c r="J1384" s="221">
        <f>ROUND(I1384*H1384,2)</f>
        <v>0</v>
      </c>
      <c r="K1384" s="217" t="s">
        <v>150</v>
      </c>
      <c r="L1384" s="47"/>
      <c r="M1384" s="222" t="s">
        <v>19</v>
      </c>
      <c r="N1384" s="223" t="s">
        <v>47</v>
      </c>
      <c r="O1384" s="87"/>
      <c r="P1384" s="224">
        <f>O1384*H1384</f>
        <v>0</v>
      </c>
      <c r="Q1384" s="224">
        <v>0</v>
      </c>
      <c r="R1384" s="224">
        <f>Q1384*H1384</f>
        <v>0</v>
      </c>
      <c r="S1384" s="224">
        <v>0</v>
      </c>
      <c r="T1384" s="225">
        <f>S1384*H1384</f>
        <v>0</v>
      </c>
      <c r="U1384" s="41"/>
      <c r="V1384" s="41"/>
      <c r="W1384" s="41"/>
      <c r="X1384" s="41"/>
      <c r="Y1384" s="41"/>
      <c r="Z1384" s="41"/>
      <c r="AA1384" s="41"/>
      <c r="AB1384" s="41"/>
      <c r="AC1384" s="41"/>
      <c r="AD1384" s="41"/>
      <c r="AE1384" s="41"/>
      <c r="AR1384" s="226" t="s">
        <v>260</v>
      </c>
      <c r="AT1384" s="226" t="s">
        <v>146</v>
      </c>
      <c r="AU1384" s="226" t="s">
        <v>142</v>
      </c>
      <c r="AY1384" s="20" t="s">
        <v>141</v>
      </c>
      <c r="BE1384" s="227">
        <f>IF(N1384="základní",J1384,0)</f>
        <v>0</v>
      </c>
      <c r="BF1384" s="227">
        <f>IF(N1384="snížená",J1384,0)</f>
        <v>0</v>
      </c>
      <c r="BG1384" s="227">
        <f>IF(N1384="zákl. přenesená",J1384,0)</f>
        <v>0</v>
      </c>
      <c r="BH1384" s="227">
        <f>IF(N1384="sníž. přenesená",J1384,0)</f>
        <v>0</v>
      </c>
      <c r="BI1384" s="227">
        <f>IF(N1384="nulová",J1384,0)</f>
        <v>0</v>
      </c>
      <c r="BJ1384" s="20" t="s">
        <v>94</v>
      </c>
      <c r="BK1384" s="227">
        <f>ROUND(I1384*H1384,2)</f>
        <v>0</v>
      </c>
      <c r="BL1384" s="20" t="s">
        <v>260</v>
      </c>
      <c r="BM1384" s="226" t="s">
        <v>1717</v>
      </c>
    </row>
    <row r="1385" s="2" customFormat="1">
      <c r="A1385" s="41"/>
      <c r="B1385" s="42"/>
      <c r="C1385" s="43"/>
      <c r="D1385" s="228" t="s">
        <v>153</v>
      </c>
      <c r="E1385" s="43"/>
      <c r="F1385" s="229" t="s">
        <v>1718</v>
      </c>
      <c r="G1385" s="43"/>
      <c r="H1385" s="43"/>
      <c r="I1385" s="230"/>
      <c r="J1385" s="43"/>
      <c r="K1385" s="43"/>
      <c r="L1385" s="47"/>
      <c r="M1385" s="231"/>
      <c r="N1385" s="232"/>
      <c r="O1385" s="87"/>
      <c r="P1385" s="87"/>
      <c r="Q1385" s="87"/>
      <c r="R1385" s="87"/>
      <c r="S1385" s="87"/>
      <c r="T1385" s="88"/>
      <c r="U1385" s="41"/>
      <c r="V1385" s="41"/>
      <c r="W1385" s="41"/>
      <c r="X1385" s="41"/>
      <c r="Y1385" s="41"/>
      <c r="Z1385" s="41"/>
      <c r="AA1385" s="41"/>
      <c r="AB1385" s="41"/>
      <c r="AC1385" s="41"/>
      <c r="AD1385" s="41"/>
      <c r="AE1385" s="41"/>
      <c r="AT1385" s="20" t="s">
        <v>153</v>
      </c>
      <c r="AU1385" s="20" t="s">
        <v>142</v>
      </c>
    </row>
    <row r="1386" s="2" customFormat="1" ht="21.75" customHeight="1">
      <c r="A1386" s="41"/>
      <c r="B1386" s="42"/>
      <c r="C1386" s="281" t="s">
        <v>1719</v>
      </c>
      <c r="D1386" s="281" t="s">
        <v>775</v>
      </c>
      <c r="E1386" s="282" t="s">
        <v>1720</v>
      </c>
      <c r="F1386" s="283" t="s">
        <v>1721</v>
      </c>
      <c r="G1386" s="284" t="s">
        <v>387</v>
      </c>
      <c r="H1386" s="285">
        <v>7</v>
      </c>
      <c r="I1386" s="286"/>
      <c r="J1386" s="287">
        <f>ROUND(I1386*H1386,2)</f>
        <v>0</v>
      </c>
      <c r="K1386" s="283" t="s">
        <v>150</v>
      </c>
      <c r="L1386" s="288"/>
      <c r="M1386" s="289" t="s">
        <v>19</v>
      </c>
      <c r="N1386" s="290" t="s">
        <v>47</v>
      </c>
      <c r="O1386" s="87"/>
      <c r="P1386" s="224">
        <f>O1386*H1386</f>
        <v>0</v>
      </c>
      <c r="Q1386" s="224">
        <v>0.00014999999999999999</v>
      </c>
      <c r="R1386" s="224">
        <f>Q1386*H1386</f>
        <v>0.0010499999999999999</v>
      </c>
      <c r="S1386" s="224">
        <v>0</v>
      </c>
      <c r="T1386" s="225">
        <f>S1386*H1386</f>
        <v>0</v>
      </c>
      <c r="U1386" s="41"/>
      <c r="V1386" s="41"/>
      <c r="W1386" s="41"/>
      <c r="X1386" s="41"/>
      <c r="Y1386" s="41"/>
      <c r="Z1386" s="41"/>
      <c r="AA1386" s="41"/>
      <c r="AB1386" s="41"/>
      <c r="AC1386" s="41"/>
      <c r="AD1386" s="41"/>
      <c r="AE1386" s="41"/>
      <c r="AR1386" s="226" t="s">
        <v>460</v>
      </c>
      <c r="AT1386" s="226" t="s">
        <v>775</v>
      </c>
      <c r="AU1386" s="226" t="s">
        <v>142</v>
      </c>
      <c r="AY1386" s="20" t="s">
        <v>141</v>
      </c>
      <c r="BE1386" s="227">
        <f>IF(N1386="základní",J1386,0)</f>
        <v>0</v>
      </c>
      <c r="BF1386" s="227">
        <f>IF(N1386="snížená",J1386,0)</f>
        <v>0</v>
      </c>
      <c r="BG1386" s="227">
        <f>IF(N1386="zákl. přenesená",J1386,0)</f>
        <v>0</v>
      </c>
      <c r="BH1386" s="227">
        <f>IF(N1386="sníž. přenesená",J1386,0)</f>
        <v>0</v>
      </c>
      <c r="BI1386" s="227">
        <f>IF(N1386="nulová",J1386,0)</f>
        <v>0</v>
      </c>
      <c r="BJ1386" s="20" t="s">
        <v>94</v>
      </c>
      <c r="BK1386" s="227">
        <f>ROUND(I1386*H1386,2)</f>
        <v>0</v>
      </c>
      <c r="BL1386" s="20" t="s">
        <v>260</v>
      </c>
      <c r="BM1386" s="226" t="s">
        <v>1722</v>
      </c>
    </row>
    <row r="1387" s="2" customFormat="1" ht="16.5" customHeight="1">
      <c r="A1387" s="41"/>
      <c r="B1387" s="42"/>
      <c r="C1387" s="215" t="s">
        <v>1723</v>
      </c>
      <c r="D1387" s="215" t="s">
        <v>146</v>
      </c>
      <c r="E1387" s="216" t="s">
        <v>1724</v>
      </c>
      <c r="F1387" s="217" t="s">
        <v>1725</v>
      </c>
      <c r="G1387" s="218" t="s">
        <v>387</v>
      </c>
      <c r="H1387" s="219">
        <v>2</v>
      </c>
      <c r="I1387" s="220"/>
      <c r="J1387" s="221">
        <f>ROUND(I1387*H1387,2)</f>
        <v>0</v>
      </c>
      <c r="K1387" s="217" t="s">
        <v>150</v>
      </c>
      <c r="L1387" s="47"/>
      <c r="M1387" s="222" t="s">
        <v>19</v>
      </c>
      <c r="N1387" s="223" t="s">
        <v>47</v>
      </c>
      <c r="O1387" s="87"/>
      <c r="P1387" s="224">
        <f>O1387*H1387</f>
        <v>0</v>
      </c>
      <c r="Q1387" s="224">
        <v>0</v>
      </c>
      <c r="R1387" s="224">
        <f>Q1387*H1387</f>
        <v>0</v>
      </c>
      <c r="S1387" s="224">
        <v>0</v>
      </c>
      <c r="T1387" s="225">
        <f>S1387*H1387</f>
        <v>0</v>
      </c>
      <c r="U1387" s="41"/>
      <c r="V1387" s="41"/>
      <c r="W1387" s="41"/>
      <c r="X1387" s="41"/>
      <c r="Y1387" s="41"/>
      <c r="Z1387" s="41"/>
      <c r="AA1387" s="41"/>
      <c r="AB1387" s="41"/>
      <c r="AC1387" s="41"/>
      <c r="AD1387" s="41"/>
      <c r="AE1387" s="41"/>
      <c r="AR1387" s="226" t="s">
        <v>260</v>
      </c>
      <c r="AT1387" s="226" t="s">
        <v>146</v>
      </c>
      <c r="AU1387" s="226" t="s">
        <v>142</v>
      </c>
      <c r="AY1387" s="20" t="s">
        <v>141</v>
      </c>
      <c r="BE1387" s="227">
        <f>IF(N1387="základní",J1387,0)</f>
        <v>0</v>
      </c>
      <c r="BF1387" s="227">
        <f>IF(N1387="snížená",J1387,0)</f>
        <v>0</v>
      </c>
      <c r="BG1387" s="227">
        <f>IF(N1387="zákl. přenesená",J1387,0)</f>
        <v>0</v>
      </c>
      <c r="BH1387" s="227">
        <f>IF(N1387="sníž. přenesená",J1387,0)</f>
        <v>0</v>
      </c>
      <c r="BI1387" s="227">
        <f>IF(N1387="nulová",J1387,0)</f>
        <v>0</v>
      </c>
      <c r="BJ1387" s="20" t="s">
        <v>94</v>
      </c>
      <c r="BK1387" s="227">
        <f>ROUND(I1387*H1387,2)</f>
        <v>0</v>
      </c>
      <c r="BL1387" s="20" t="s">
        <v>260</v>
      </c>
      <c r="BM1387" s="226" t="s">
        <v>1726</v>
      </c>
    </row>
    <row r="1388" s="2" customFormat="1">
      <c r="A1388" s="41"/>
      <c r="B1388" s="42"/>
      <c r="C1388" s="43"/>
      <c r="D1388" s="228" t="s">
        <v>153</v>
      </c>
      <c r="E1388" s="43"/>
      <c r="F1388" s="229" t="s">
        <v>1727</v>
      </c>
      <c r="G1388" s="43"/>
      <c r="H1388" s="43"/>
      <c r="I1388" s="230"/>
      <c r="J1388" s="43"/>
      <c r="K1388" s="43"/>
      <c r="L1388" s="47"/>
      <c r="M1388" s="231"/>
      <c r="N1388" s="232"/>
      <c r="O1388" s="87"/>
      <c r="P1388" s="87"/>
      <c r="Q1388" s="87"/>
      <c r="R1388" s="87"/>
      <c r="S1388" s="87"/>
      <c r="T1388" s="88"/>
      <c r="U1388" s="41"/>
      <c r="V1388" s="41"/>
      <c r="W1388" s="41"/>
      <c r="X1388" s="41"/>
      <c r="Y1388" s="41"/>
      <c r="Z1388" s="41"/>
      <c r="AA1388" s="41"/>
      <c r="AB1388" s="41"/>
      <c r="AC1388" s="41"/>
      <c r="AD1388" s="41"/>
      <c r="AE1388" s="41"/>
      <c r="AT1388" s="20" t="s">
        <v>153</v>
      </c>
      <c r="AU1388" s="20" t="s">
        <v>142</v>
      </c>
    </row>
    <row r="1389" s="15" customFormat="1">
      <c r="A1389" s="15"/>
      <c r="B1389" s="256"/>
      <c r="C1389" s="257"/>
      <c r="D1389" s="235" t="s">
        <v>155</v>
      </c>
      <c r="E1389" s="258" t="s">
        <v>19</v>
      </c>
      <c r="F1389" s="259" t="s">
        <v>1728</v>
      </c>
      <c r="G1389" s="257"/>
      <c r="H1389" s="258" t="s">
        <v>19</v>
      </c>
      <c r="I1389" s="260"/>
      <c r="J1389" s="257"/>
      <c r="K1389" s="257"/>
      <c r="L1389" s="261"/>
      <c r="M1389" s="262"/>
      <c r="N1389" s="263"/>
      <c r="O1389" s="263"/>
      <c r="P1389" s="263"/>
      <c r="Q1389" s="263"/>
      <c r="R1389" s="263"/>
      <c r="S1389" s="263"/>
      <c r="T1389" s="264"/>
      <c r="U1389" s="15"/>
      <c r="V1389" s="15"/>
      <c r="W1389" s="15"/>
      <c r="X1389" s="15"/>
      <c r="Y1389" s="15"/>
      <c r="Z1389" s="15"/>
      <c r="AA1389" s="15"/>
      <c r="AB1389" s="15"/>
      <c r="AC1389" s="15"/>
      <c r="AD1389" s="15"/>
      <c r="AE1389" s="15"/>
      <c r="AT1389" s="265" t="s">
        <v>155</v>
      </c>
      <c r="AU1389" s="265" t="s">
        <v>142</v>
      </c>
      <c r="AV1389" s="15" t="s">
        <v>83</v>
      </c>
      <c r="AW1389" s="15" t="s">
        <v>35</v>
      </c>
      <c r="AX1389" s="15" t="s">
        <v>75</v>
      </c>
      <c r="AY1389" s="265" t="s">
        <v>141</v>
      </c>
    </row>
    <row r="1390" s="13" customFormat="1">
      <c r="A1390" s="13"/>
      <c r="B1390" s="233"/>
      <c r="C1390" s="234"/>
      <c r="D1390" s="235" t="s">
        <v>155</v>
      </c>
      <c r="E1390" s="236" t="s">
        <v>19</v>
      </c>
      <c r="F1390" s="237" t="s">
        <v>94</v>
      </c>
      <c r="G1390" s="234"/>
      <c r="H1390" s="238">
        <v>2</v>
      </c>
      <c r="I1390" s="239"/>
      <c r="J1390" s="234"/>
      <c r="K1390" s="234"/>
      <c r="L1390" s="240"/>
      <c r="M1390" s="241"/>
      <c r="N1390" s="242"/>
      <c r="O1390" s="242"/>
      <c r="P1390" s="242"/>
      <c r="Q1390" s="242"/>
      <c r="R1390" s="242"/>
      <c r="S1390" s="242"/>
      <c r="T1390" s="243"/>
      <c r="U1390" s="13"/>
      <c r="V1390" s="13"/>
      <c r="W1390" s="13"/>
      <c r="X1390" s="13"/>
      <c r="Y1390" s="13"/>
      <c r="Z1390" s="13"/>
      <c r="AA1390" s="13"/>
      <c r="AB1390" s="13"/>
      <c r="AC1390" s="13"/>
      <c r="AD1390" s="13"/>
      <c r="AE1390" s="13"/>
      <c r="AT1390" s="244" t="s">
        <v>155</v>
      </c>
      <c r="AU1390" s="244" t="s">
        <v>142</v>
      </c>
      <c r="AV1390" s="13" t="s">
        <v>94</v>
      </c>
      <c r="AW1390" s="13" t="s">
        <v>35</v>
      </c>
      <c r="AX1390" s="13" t="s">
        <v>75</v>
      </c>
      <c r="AY1390" s="244" t="s">
        <v>141</v>
      </c>
    </row>
    <row r="1391" s="14" customFormat="1">
      <c r="A1391" s="14"/>
      <c r="B1391" s="245"/>
      <c r="C1391" s="246"/>
      <c r="D1391" s="235" t="s">
        <v>155</v>
      </c>
      <c r="E1391" s="247" t="s">
        <v>19</v>
      </c>
      <c r="F1391" s="248" t="s">
        <v>157</v>
      </c>
      <c r="G1391" s="246"/>
      <c r="H1391" s="249">
        <v>2</v>
      </c>
      <c r="I1391" s="250"/>
      <c r="J1391" s="246"/>
      <c r="K1391" s="246"/>
      <c r="L1391" s="251"/>
      <c r="M1391" s="252"/>
      <c r="N1391" s="253"/>
      <c r="O1391" s="253"/>
      <c r="P1391" s="253"/>
      <c r="Q1391" s="253"/>
      <c r="R1391" s="253"/>
      <c r="S1391" s="253"/>
      <c r="T1391" s="254"/>
      <c r="U1391" s="14"/>
      <c r="V1391" s="14"/>
      <c r="W1391" s="14"/>
      <c r="X1391" s="14"/>
      <c r="Y1391" s="14"/>
      <c r="Z1391" s="14"/>
      <c r="AA1391" s="14"/>
      <c r="AB1391" s="14"/>
      <c r="AC1391" s="14"/>
      <c r="AD1391" s="14"/>
      <c r="AE1391" s="14"/>
      <c r="AT1391" s="255" t="s">
        <v>155</v>
      </c>
      <c r="AU1391" s="255" t="s">
        <v>142</v>
      </c>
      <c r="AV1391" s="14" t="s">
        <v>151</v>
      </c>
      <c r="AW1391" s="14" t="s">
        <v>35</v>
      </c>
      <c r="AX1391" s="14" t="s">
        <v>83</v>
      </c>
      <c r="AY1391" s="255" t="s">
        <v>141</v>
      </c>
    </row>
    <row r="1392" s="2" customFormat="1" ht="16.5" customHeight="1">
      <c r="A1392" s="41"/>
      <c r="B1392" s="42"/>
      <c r="C1392" s="281" t="s">
        <v>1729</v>
      </c>
      <c r="D1392" s="281" t="s">
        <v>775</v>
      </c>
      <c r="E1392" s="282" t="s">
        <v>1730</v>
      </c>
      <c r="F1392" s="283" t="s">
        <v>1731</v>
      </c>
      <c r="G1392" s="284" t="s">
        <v>387</v>
      </c>
      <c r="H1392" s="285">
        <v>2</v>
      </c>
      <c r="I1392" s="286"/>
      <c r="J1392" s="287">
        <f>ROUND(I1392*H1392,2)</f>
        <v>0</v>
      </c>
      <c r="K1392" s="283" t="s">
        <v>150</v>
      </c>
      <c r="L1392" s="288"/>
      <c r="M1392" s="289" t="s">
        <v>19</v>
      </c>
      <c r="N1392" s="290" t="s">
        <v>47</v>
      </c>
      <c r="O1392" s="87"/>
      <c r="P1392" s="224">
        <f>O1392*H1392</f>
        <v>0</v>
      </c>
      <c r="Q1392" s="224">
        <v>0.0022000000000000001</v>
      </c>
      <c r="R1392" s="224">
        <f>Q1392*H1392</f>
        <v>0.0044000000000000003</v>
      </c>
      <c r="S1392" s="224">
        <v>0</v>
      </c>
      <c r="T1392" s="225">
        <f>S1392*H1392</f>
        <v>0</v>
      </c>
      <c r="U1392" s="41"/>
      <c r="V1392" s="41"/>
      <c r="W1392" s="41"/>
      <c r="X1392" s="41"/>
      <c r="Y1392" s="41"/>
      <c r="Z1392" s="41"/>
      <c r="AA1392" s="41"/>
      <c r="AB1392" s="41"/>
      <c r="AC1392" s="41"/>
      <c r="AD1392" s="41"/>
      <c r="AE1392" s="41"/>
      <c r="AR1392" s="226" t="s">
        <v>460</v>
      </c>
      <c r="AT1392" s="226" t="s">
        <v>775</v>
      </c>
      <c r="AU1392" s="226" t="s">
        <v>142</v>
      </c>
      <c r="AY1392" s="20" t="s">
        <v>141</v>
      </c>
      <c r="BE1392" s="227">
        <f>IF(N1392="základní",J1392,0)</f>
        <v>0</v>
      </c>
      <c r="BF1392" s="227">
        <f>IF(N1392="snížená",J1392,0)</f>
        <v>0</v>
      </c>
      <c r="BG1392" s="227">
        <f>IF(N1392="zákl. přenesená",J1392,0)</f>
        <v>0</v>
      </c>
      <c r="BH1392" s="227">
        <f>IF(N1392="sníž. přenesená",J1392,0)</f>
        <v>0</v>
      </c>
      <c r="BI1392" s="227">
        <f>IF(N1392="nulová",J1392,0)</f>
        <v>0</v>
      </c>
      <c r="BJ1392" s="20" t="s">
        <v>94</v>
      </c>
      <c r="BK1392" s="227">
        <f>ROUND(I1392*H1392,2)</f>
        <v>0</v>
      </c>
      <c r="BL1392" s="20" t="s">
        <v>260</v>
      </c>
      <c r="BM1392" s="226" t="s">
        <v>1732</v>
      </c>
    </row>
    <row r="1393" s="2" customFormat="1" ht="21.75" customHeight="1">
      <c r="A1393" s="41"/>
      <c r="B1393" s="42"/>
      <c r="C1393" s="215" t="s">
        <v>1733</v>
      </c>
      <c r="D1393" s="215" t="s">
        <v>146</v>
      </c>
      <c r="E1393" s="216" t="s">
        <v>1734</v>
      </c>
      <c r="F1393" s="217" t="s">
        <v>1735</v>
      </c>
      <c r="G1393" s="218" t="s">
        <v>387</v>
      </c>
      <c r="H1393" s="219">
        <v>2</v>
      </c>
      <c r="I1393" s="220"/>
      <c r="J1393" s="221">
        <f>ROUND(I1393*H1393,2)</f>
        <v>0</v>
      </c>
      <c r="K1393" s="217" t="s">
        <v>19</v>
      </c>
      <c r="L1393" s="47"/>
      <c r="M1393" s="222" t="s">
        <v>19</v>
      </c>
      <c r="N1393" s="223" t="s">
        <v>47</v>
      </c>
      <c r="O1393" s="87"/>
      <c r="P1393" s="224">
        <f>O1393*H1393</f>
        <v>0</v>
      </c>
      <c r="Q1393" s="224">
        <v>0.00044999999999999999</v>
      </c>
      <c r="R1393" s="224">
        <f>Q1393*H1393</f>
        <v>0.00089999999999999998</v>
      </c>
      <c r="S1393" s="224">
        <v>0</v>
      </c>
      <c r="T1393" s="225">
        <f>S1393*H1393</f>
        <v>0</v>
      </c>
      <c r="U1393" s="41"/>
      <c r="V1393" s="41"/>
      <c r="W1393" s="41"/>
      <c r="X1393" s="41"/>
      <c r="Y1393" s="41"/>
      <c r="Z1393" s="41"/>
      <c r="AA1393" s="41"/>
      <c r="AB1393" s="41"/>
      <c r="AC1393" s="41"/>
      <c r="AD1393" s="41"/>
      <c r="AE1393" s="41"/>
      <c r="AR1393" s="226" t="s">
        <v>260</v>
      </c>
      <c r="AT1393" s="226" t="s">
        <v>146</v>
      </c>
      <c r="AU1393" s="226" t="s">
        <v>142</v>
      </c>
      <c r="AY1393" s="20" t="s">
        <v>141</v>
      </c>
      <c r="BE1393" s="227">
        <f>IF(N1393="základní",J1393,0)</f>
        <v>0</v>
      </c>
      <c r="BF1393" s="227">
        <f>IF(N1393="snížená",J1393,0)</f>
        <v>0</v>
      </c>
      <c r="BG1393" s="227">
        <f>IF(N1393="zákl. přenesená",J1393,0)</f>
        <v>0</v>
      </c>
      <c r="BH1393" s="227">
        <f>IF(N1393="sníž. přenesená",J1393,0)</f>
        <v>0</v>
      </c>
      <c r="BI1393" s="227">
        <f>IF(N1393="nulová",J1393,0)</f>
        <v>0</v>
      </c>
      <c r="BJ1393" s="20" t="s">
        <v>94</v>
      </c>
      <c r="BK1393" s="227">
        <f>ROUND(I1393*H1393,2)</f>
        <v>0</v>
      </c>
      <c r="BL1393" s="20" t="s">
        <v>260</v>
      </c>
      <c r="BM1393" s="226" t="s">
        <v>1736</v>
      </c>
    </row>
    <row r="1394" s="15" customFormat="1">
      <c r="A1394" s="15"/>
      <c r="B1394" s="256"/>
      <c r="C1394" s="257"/>
      <c r="D1394" s="235" t="s">
        <v>155</v>
      </c>
      <c r="E1394" s="258" t="s">
        <v>19</v>
      </c>
      <c r="F1394" s="259" t="s">
        <v>789</v>
      </c>
      <c r="G1394" s="257"/>
      <c r="H1394" s="258" t="s">
        <v>19</v>
      </c>
      <c r="I1394" s="260"/>
      <c r="J1394" s="257"/>
      <c r="K1394" s="257"/>
      <c r="L1394" s="261"/>
      <c r="M1394" s="262"/>
      <c r="N1394" s="263"/>
      <c r="O1394" s="263"/>
      <c r="P1394" s="263"/>
      <c r="Q1394" s="263"/>
      <c r="R1394" s="263"/>
      <c r="S1394" s="263"/>
      <c r="T1394" s="264"/>
      <c r="U1394" s="15"/>
      <c r="V1394" s="15"/>
      <c r="W1394" s="15"/>
      <c r="X1394" s="15"/>
      <c r="Y1394" s="15"/>
      <c r="Z1394" s="15"/>
      <c r="AA1394" s="15"/>
      <c r="AB1394" s="15"/>
      <c r="AC1394" s="15"/>
      <c r="AD1394" s="15"/>
      <c r="AE1394" s="15"/>
      <c r="AT1394" s="265" t="s">
        <v>155</v>
      </c>
      <c r="AU1394" s="265" t="s">
        <v>142</v>
      </c>
      <c r="AV1394" s="15" t="s">
        <v>83</v>
      </c>
      <c r="AW1394" s="15" t="s">
        <v>35</v>
      </c>
      <c r="AX1394" s="15" t="s">
        <v>75</v>
      </c>
      <c r="AY1394" s="265" t="s">
        <v>141</v>
      </c>
    </row>
    <row r="1395" s="15" customFormat="1">
      <c r="A1395" s="15"/>
      <c r="B1395" s="256"/>
      <c r="C1395" s="257"/>
      <c r="D1395" s="235" t="s">
        <v>155</v>
      </c>
      <c r="E1395" s="258" t="s">
        <v>19</v>
      </c>
      <c r="F1395" s="259" t="s">
        <v>1699</v>
      </c>
      <c r="G1395" s="257"/>
      <c r="H1395" s="258" t="s">
        <v>19</v>
      </c>
      <c r="I1395" s="260"/>
      <c r="J1395" s="257"/>
      <c r="K1395" s="257"/>
      <c r="L1395" s="261"/>
      <c r="M1395" s="262"/>
      <c r="N1395" s="263"/>
      <c r="O1395" s="263"/>
      <c r="P1395" s="263"/>
      <c r="Q1395" s="263"/>
      <c r="R1395" s="263"/>
      <c r="S1395" s="263"/>
      <c r="T1395" s="264"/>
      <c r="U1395" s="15"/>
      <c r="V1395" s="15"/>
      <c r="W1395" s="15"/>
      <c r="X1395" s="15"/>
      <c r="Y1395" s="15"/>
      <c r="Z1395" s="15"/>
      <c r="AA1395" s="15"/>
      <c r="AB1395" s="15"/>
      <c r="AC1395" s="15"/>
      <c r="AD1395" s="15"/>
      <c r="AE1395" s="15"/>
      <c r="AT1395" s="265" t="s">
        <v>155</v>
      </c>
      <c r="AU1395" s="265" t="s">
        <v>142</v>
      </c>
      <c r="AV1395" s="15" t="s">
        <v>83</v>
      </c>
      <c r="AW1395" s="15" t="s">
        <v>35</v>
      </c>
      <c r="AX1395" s="15" t="s">
        <v>75</v>
      </c>
      <c r="AY1395" s="265" t="s">
        <v>141</v>
      </c>
    </row>
    <row r="1396" s="15" customFormat="1">
      <c r="A1396" s="15"/>
      <c r="B1396" s="256"/>
      <c r="C1396" s="257"/>
      <c r="D1396" s="235" t="s">
        <v>155</v>
      </c>
      <c r="E1396" s="258" t="s">
        <v>19</v>
      </c>
      <c r="F1396" s="259" t="s">
        <v>1700</v>
      </c>
      <c r="G1396" s="257"/>
      <c r="H1396" s="258" t="s">
        <v>19</v>
      </c>
      <c r="I1396" s="260"/>
      <c r="J1396" s="257"/>
      <c r="K1396" s="257"/>
      <c r="L1396" s="261"/>
      <c r="M1396" s="262"/>
      <c r="N1396" s="263"/>
      <c r="O1396" s="263"/>
      <c r="P1396" s="263"/>
      <c r="Q1396" s="263"/>
      <c r="R1396" s="263"/>
      <c r="S1396" s="263"/>
      <c r="T1396" s="264"/>
      <c r="U1396" s="15"/>
      <c r="V1396" s="15"/>
      <c r="W1396" s="15"/>
      <c r="X1396" s="15"/>
      <c r="Y1396" s="15"/>
      <c r="Z1396" s="15"/>
      <c r="AA1396" s="15"/>
      <c r="AB1396" s="15"/>
      <c r="AC1396" s="15"/>
      <c r="AD1396" s="15"/>
      <c r="AE1396" s="15"/>
      <c r="AT1396" s="265" t="s">
        <v>155</v>
      </c>
      <c r="AU1396" s="265" t="s">
        <v>142</v>
      </c>
      <c r="AV1396" s="15" t="s">
        <v>83</v>
      </c>
      <c r="AW1396" s="15" t="s">
        <v>35</v>
      </c>
      <c r="AX1396" s="15" t="s">
        <v>75</v>
      </c>
      <c r="AY1396" s="265" t="s">
        <v>141</v>
      </c>
    </row>
    <row r="1397" s="13" customFormat="1">
      <c r="A1397" s="13"/>
      <c r="B1397" s="233"/>
      <c r="C1397" s="234"/>
      <c r="D1397" s="235" t="s">
        <v>155</v>
      </c>
      <c r="E1397" s="236" t="s">
        <v>19</v>
      </c>
      <c r="F1397" s="237" t="s">
        <v>94</v>
      </c>
      <c r="G1397" s="234"/>
      <c r="H1397" s="238">
        <v>2</v>
      </c>
      <c r="I1397" s="239"/>
      <c r="J1397" s="234"/>
      <c r="K1397" s="234"/>
      <c r="L1397" s="240"/>
      <c r="M1397" s="241"/>
      <c r="N1397" s="242"/>
      <c r="O1397" s="242"/>
      <c r="P1397" s="242"/>
      <c r="Q1397" s="242"/>
      <c r="R1397" s="242"/>
      <c r="S1397" s="242"/>
      <c r="T1397" s="243"/>
      <c r="U1397" s="13"/>
      <c r="V1397" s="13"/>
      <c r="W1397" s="13"/>
      <c r="X1397" s="13"/>
      <c r="Y1397" s="13"/>
      <c r="Z1397" s="13"/>
      <c r="AA1397" s="13"/>
      <c r="AB1397" s="13"/>
      <c r="AC1397" s="13"/>
      <c r="AD1397" s="13"/>
      <c r="AE1397" s="13"/>
      <c r="AT1397" s="244" t="s">
        <v>155</v>
      </c>
      <c r="AU1397" s="244" t="s">
        <v>142</v>
      </c>
      <c r="AV1397" s="13" t="s">
        <v>94</v>
      </c>
      <c r="AW1397" s="13" t="s">
        <v>35</v>
      </c>
      <c r="AX1397" s="13" t="s">
        <v>75</v>
      </c>
      <c r="AY1397" s="244" t="s">
        <v>141</v>
      </c>
    </row>
    <row r="1398" s="14" customFormat="1">
      <c r="A1398" s="14"/>
      <c r="B1398" s="245"/>
      <c r="C1398" s="246"/>
      <c r="D1398" s="235" t="s">
        <v>155</v>
      </c>
      <c r="E1398" s="247" t="s">
        <v>19</v>
      </c>
      <c r="F1398" s="248" t="s">
        <v>157</v>
      </c>
      <c r="G1398" s="246"/>
      <c r="H1398" s="249">
        <v>2</v>
      </c>
      <c r="I1398" s="250"/>
      <c r="J1398" s="246"/>
      <c r="K1398" s="246"/>
      <c r="L1398" s="251"/>
      <c r="M1398" s="252"/>
      <c r="N1398" s="253"/>
      <c r="O1398" s="253"/>
      <c r="P1398" s="253"/>
      <c r="Q1398" s="253"/>
      <c r="R1398" s="253"/>
      <c r="S1398" s="253"/>
      <c r="T1398" s="254"/>
      <c r="U1398" s="14"/>
      <c r="V1398" s="14"/>
      <c r="W1398" s="14"/>
      <c r="X1398" s="14"/>
      <c r="Y1398" s="14"/>
      <c r="Z1398" s="14"/>
      <c r="AA1398" s="14"/>
      <c r="AB1398" s="14"/>
      <c r="AC1398" s="14"/>
      <c r="AD1398" s="14"/>
      <c r="AE1398" s="14"/>
      <c r="AT1398" s="255" t="s">
        <v>155</v>
      </c>
      <c r="AU1398" s="255" t="s">
        <v>142</v>
      </c>
      <c r="AV1398" s="14" t="s">
        <v>151</v>
      </c>
      <c r="AW1398" s="14" t="s">
        <v>35</v>
      </c>
      <c r="AX1398" s="14" t="s">
        <v>83</v>
      </c>
      <c r="AY1398" s="255" t="s">
        <v>141</v>
      </c>
    </row>
    <row r="1399" s="2" customFormat="1" ht="24.15" customHeight="1">
      <c r="A1399" s="41"/>
      <c r="B1399" s="42"/>
      <c r="C1399" s="281" t="s">
        <v>1737</v>
      </c>
      <c r="D1399" s="281" t="s">
        <v>775</v>
      </c>
      <c r="E1399" s="282" t="s">
        <v>1738</v>
      </c>
      <c r="F1399" s="283" t="s">
        <v>1739</v>
      </c>
      <c r="G1399" s="284" t="s">
        <v>387</v>
      </c>
      <c r="H1399" s="285">
        <v>2</v>
      </c>
      <c r="I1399" s="286"/>
      <c r="J1399" s="287">
        <f>ROUND(I1399*H1399,2)</f>
        <v>0</v>
      </c>
      <c r="K1399" s="283" t="s">
        <v>19</v>
      </c>
      <c r="L1399" s="288"/>
      <c r="M1399" s="289" t="s">
        <v>19</v>
      </c>
      <c r="N1399" s="290" t="s">
        <v>47</v>
      </c>
      <c r="O1399" s="87"/>
      <c r="P1399" s="224">
        <f>O1399*H1399</f>
        <v>0</v>
      </c>
      <c r="Q1399" s="224">
        <v>0.050000000000000003</v>
      </c>
      <c r="R1399" s="224">
        <f>Q1399*H1399</f>
        <v>0.10000000000000001</v>
      </c>
      <c r="S1399" s="224">
        <v>0</v>
      </c>
      <c r="T1399" s="225">
        <f>S1399*H1399</f>
        <v>0</v>
      </c>
      <c r="U1399" s="41"/>
      <c r="V1399" s="41"/>
      <c r="W1399" s="41"/>
      <c r="X1399" s="41"/>
      <c r="Y1399" s="41"/>
      <c r="Z1399" s="41"/>
      <c r="AA1399" s="41"/>
      <c r="AB1399" s="41"/>
      <c r="AC1399" s="41"/>
      <c r="AD1399" s="41"/>
      <c r="AE1399" s="41"/>
      <c r="AR1399" s="226" t="s">
        <v>460</v>
      </c>
      <c r="AT1399" s="226" t="s">
        <v>775</v>
      </c>
      <c r="AU1399" s="226" t="s">
        <v>142</v>
      </c>
      <c r="AY1399" s="20" t="s">
        <v>141</v>
      </c>
      <c r="BE1399" s="227">
        <f>IF(N1399="základní",J1399,0)</f>
        <v>0</v>
      </c>
      <c r="BF1399" s="227">
        <f>IF(N1399="snížená",J1399,0)</f>
        <v>0</v>
      </c>
      <c r="BG1399" s="227">
        <f>IF(N1399="zákl. přenesená",J1399,0)</f>
        <v>0</v>
      </c>
      <c r="BH1399" s="227">
        <f>IF(N1399="sníž. přenesená",J1399,0)</f>
        <v>0</v>
      </c>
      <c r="BI1399" s="227">
        <f>IF(N1399="nulová",J1399,0)</f>
        <v>0</v>
      </c>
      <c r="BJ1399" s="20" t="s">
        <v>94</v>
      </c>
      <c r="BK1399" s="227">
        <f>ROUND(I1399*H1399,2)</f>
        <v>0</v>
      </c>
      <c r="BL1399" s="20" t="s">
        <v>260</v>
      </c>
      <c r="BM1399" s="226" t="s">
        <v>1740</v>
      </c>
    </row>
    <row r="1400" s="2" customFormat="1" ht="24.15" customHeight="1">
      <c r="A1400" s="41"/>
      <c r="B1400" s="42"/>
      <c r="C1400" s="215" t="s">
        <v>1741</v>
      </c>
      <c r="D1400" s="215" t="s">
        <v>146</v>
      </c>
      <c r="E1400" s="216" t="s">
        <v>1742</v>
      </c>
      <c r="F1400" s="217" t="s">
        <v>1743</v>
      </c>
      <c r="G1400" s="218" t="s">
        <v>387</v>
      </c>
      <c r="H1400" s="219">
        <v>16</v>
      </c>
      <c r="I1400" s="220"/>
      <c r="J1400" s="221">
        <f>ROUND(I1400*H1400,2)</f>
        <v>0</v>
      </c>
      <c r="K1400" s="217" t="s">
        <v>150</v>
      </c>
      <c r="L1400" s="47"/>
      <c r="M1400" s="222" t="s">
        <v>19</v>
      </c>
      <c r="N1400" s="223" t="s">
        <v>47</v>
      </c>
      <c r="O1400" s="87"/>
      <c r="P1400" s="224">
        <f>O1400*H1400</f>
        <v>0</v>
      </c>
      <c r="Q1400" s="224">
        <v>0.00048000000000000001</v>
      </c>
      <c r="R1400" s="224">
        <f>Q1400*H1400</f>
        <v>0.0076800000000000002</v>
      </c>
      <c r="S1400" s="224">
        <v>0</v>
      </c>
      <c r="T1400" s="225">
        <f>S1400*H1400</f>
        <v>0</v>
      </c>
      <c r="U1400" s="41"/>
      <c r="V1400" s="41"/>
      <c r="W1400" s="41"/>
      <c r="X1400" s="41"/>
      <c r="Y1400" s="41"/>
      <c r="Z1400" s="41"/>
      <c r="AA1400" s="41"/>
      <c r="AB1400" s="41"/>
      <c r="AC1400" s="41"/>
      <c r="AD1400" s="41"/>
      <c r="AE1400" s="41"/>
      <c r="AR1400" s="226" t="s">
        <v>260</v>
      </c>
      <c r="AT1400" s="226" t="s">
        <v>146</v>
      </c>
      <c r="AU1400" s="226" t="s">
        <v>142</v>
      </c>
      <c r="AY1400" s="20" t="s">
        <v>141</v>
      </c>
      <c r="BE1400" s="227">
        <f>IF(N1400="základní",J1400,0)</f>
        <v>0</v>
      </c>
      <c r="BF1400" s="227">
        <f>IF(N1400="snížená",J1400,0)</f>
        <v>0</v>
      </c>
      <c r="BG1400" s="227">
        <f>IF(N1400="zákl. přenesená",J1400,0)</f>
        <v>0</v>
      </c>
      <c r="BH1400" s="227">
        <f>IF(N1400="sníž. přenesená",J1400,0)</f>
        <v>0</v>
      </c>
      <c r="BI1400" s="227">
        <f>IF(N1400="nulová",J1400,0)</f>
        <v>0</v>
      </c>
      <c r="BJ1400" s="20" t="s">
        <v>94</v>
      </c>
      <c r="BK1400" s="227">
        <f>ROUND(I1400*H1400,2)</f>
        <v>0</v>
      </c>
      <c r="BL1400" s="20" t="s">
        <v>260</v>
      </c>
      <c r="BM1400" s="226" t="s">
        <v>1744</v>
      </c>
    </row>
    <row r="1401" s="2" customFormat="1">
      <c r="A1401" s="41"/>
      <c r="B1401" s="42"/>
      <c r="C1401" s="43"/>
      <c r="D1401" s="228" t="s">
        <v>153</v>
      </c>
      <c r="E1401" s="43"/>
      <c r="F1401" s="229" t="s">
        <v>1745</v>
      </c>
      <c r="G1401" s="43"/>
      <c r="H1401" s="43"/>
      <c r="I1401" s="230"/>
      <c r="J1401" s="43"/>
      <c r="K1401" s="43"/>
      <c r="L1401" s="47"/>
      <c r="M1401" s="231"/>
      <c r="N1401" s="232"/>
      <c r="O1401" s="87"/>
      <c r="P1401" s="87"/>
      <c r="Q1401" s="87"/>
      <c r="R1401" s="87"/>
      <c r="S1401" s="87"/>
      <c r="T1401" s="88"/>
      <c r="U1401" s="41"/>
      <c r="V1401" s="41"/>
      <c r="W1401" s="41"/>
      <c r="X1401" s="41"/>
      <c r="Y1401" s="41"/>
      <c r="Z1401" s="41"/>
      <c r="AA1401" s="41"/>
      <c r="AB1401" s="41"/>
      <c r="AC1401" s="41"/>
      <c r="AD1401" s="41"/>
      <c r="AE1401" s="41"/>
      <c r="AT1401" s="20" t="s">
        <v>153</v>
      </c>
      <c r="AU1401" s="20" t="s">
        <v>142</v>
      </c>
    </row>
    <row r="1402" s="2" customFormat="1" ht="24.15" customHeight="1">
      <c r="A1402" s="41"/>
      <c r="B1402" s="42"/>
      <c r="C1402" s="281" t="s">
        <v>1746</v>
      </c>
      <c r="D1402" s="281" t="s">
        <v>775</v>
      </c>
      <c r="E1402" s="282" t="s">
        <v>1747</v>
      </c>
      <c r="F1402" s="283" t="s">
        <v>1748</v>
      </c>
      <c r="G1402" s="284" t="s">
        <v>387</v>
      </c>
      <c r="H1402" s="285">
        <v>1</v>
      </c>
      <c r="I1402" s="286"/>
      <c r="J1402" s="287">
        <f>ROUND(I1402*H1402,2)</f>
        <v>0</v>
      </c>
      <c r="K1402" s="283" t="s">
        <v>150</v>
      </c>
      <c r="L1402" s="288"/>
      <c r="M1402" s="289" t="s">
        <v>19</v>
      </c>
      <c r="N1402" s="290" t="s">
        <v>47</v>
      </c>
      <c r="O1402" s="87"/>
      <c r="P1402" s="224">
        <f>O1402*H1402</f>
        <v>0</v>
      </c>
      <c r="Q1402" s="224">
        <v>0.014579999999999999</v>
      </c>
      <c r="R1402" s="224">
        <f>Q1402*H1402</f>
        <v>0.014579999999999999</v>
      </c>
      <c r="S1402" s="224">
        <v>0</v>
      </c>
      <c r="T1402" s="225">
        <f>S1402*H1402</f>
        <v>0</v>
      </c>
      <c r="U1402" s="41"/>
      <c r="V1402" s="41"/>
      <c r="W1402" s="41"/>
      <c r="X1402" s="41"/>
      <c r="Y1402" s="41"/>
      <c r="Z1402" s="41"/>
      <c r="AA1402" s="41"/>
      <c r="AB1402" s="41"/>
      <c r="AC1402" s="41"/>
      <c r="AD1402" s="41"/>
      <c r="AE1402" s="41"/>
      <c r="AR1402" s="226" t="s">
        <v>460</v>
      </c>
      <c r="AT1402" s="226" t="s">
        <v>775</v>
      </c>
      <c r="AU1402" s="226" t="s">
        <v>142</v>
      </c>
      <c r="AY1402" s="20" t="s">
        <v>141</v>
      </c>
      <c r="BE1402" s="227">
        <f>IF(N1402="základní",J1402,0)</f>
        <v>0</v>
      </c>
      <c r="BF1402" s="227">
        <f>IF(N1402="snížená",J1402,0)</f>
        <v>0</v>
      </c>
      <c r="BG1402" s="227">
        <f>IF(N1402="zákl. přenesená",J1402,0)</f>
        <v>0</v>
      </c>
      <c r="BH1402" s="227">
        <f>IF(N1402="sníž. přenesená",J1402,0)</f>
        <v>0</v>
      </c>
      <c r="BI1402" s="227">
        <f>IF(N1402="nulová",J1402,0)</f>
        <v>0</v>
      </c>
      <c r="BJ1402" s="20" t="s">
        <v>94</v>
      </c>
      <c r="BK1402" s="227">
        <f>ROUND(I1402*H1402,2)</f>
        <v>0</v>
      </c>
      <c r="BL1402" s="20" t="s">
        <v>260</v>
      </c>
      <c r="BM1402" s="226" t="s">
        <v>1749</v>
      </c>
    </row>
    <row r="1403" s="2" customFormat="1" ht="24.15" customHeight="1">
      <c r="A1403" s="41"/>
      <c r="B1403" s="42"/>
      <c r="C1403" s="281" t="s">
        <v>1750</v>
      </c>
      <c r="D1403" s="281" t="s">
        <v>775</v>
      </c>
      <c r="E1403" s="282" t="s">
        <v>1751</v>
      </c>
      <c r="F1403" s="283" t="s">
        <v>1752</v>
      </c>
      <c r="G1403" s="284" t="s">
        <v>387</v>
      </c>
      <c r="H1403" s="285">
        <v>1</v>
      </c>
      <c r="I1403" s="286"/>
      <c r="J1403" s="287">
        <f>ROUND(I1403*H1403,2)</f>
        <v>0</v>
      </c>
      <c r="K1403" s="283" t="s">
        <v>150</v>
      </c>
      <c r="L1403" s="288"/>
      <c r="M1403" s="289" t="s">
        <v>19</v>
      </c>
      <c r="N1403" s="290" t="s">
        <v>47</v>
      </c>
      <c r="O1403" s="87"/>
      <c r="P1403" s="224">
        <f>O1403*H1403</f>
        <v>0</v>
      </c>
      <c r="Q1403" s="224">
        <v>0.014890000000000001</v>
      </c>
      <c r="R1403" s="224">
        <f>Q1403*H1403</f>
        <v>0.014890000000000001</v>
      </c>
      <c r="S1403" s="224">
        <v>0</v>
      </c>
      <c r="T1403" s="225">
        <f>S1403*H1403</f>
        <v>0</v>
      </c>
      <c r="U1403" s="41"/>
      <c r="V1403" s="41"/>
      <c r="W1403" s="41"/>
      <c r="X1403" s="41"/>
      <c r="Y1403" s="41"/>
      <c r="Z1403" s="41"/>
      <c r="AA1403" s="41"/>
      <c r="AB1403" s="41"/>
      <c r="AC1403" s="41"/>
      <c r="AD1403" s="41"/>
      <c r="AE1403" s="41"/>
      <c r="AR1403" s="226" t="s">
        <v>460</v>
      </c>
      <c r="AT1403" s="226" t="s">
        <v>775</v>
      </c>
      <c r="AU1403" s="226" t="s">
        <v>142</v>
      </c>
      <c r="AY1403" s="20" t="s">
        <v>141</v>
      </c>
      <c r="BE1403" s="227">
        <f>IF(N1403="základní",J1403,0)</f>
        <v>0</v>
      </c>
      <c r="BF1403" s="227">
        <f>IF(N1403="snížená",J1403,0)</f>
        <v>0</v>
      </c>
      <c r="BG1403" s="227">
        <f>IF(N1403="zákl. přenesená",J1403,0)</f>
        <v>0</v>
      </c>
      <c r="BH1403" s="227">
        <f>IF(N1403="sníž. přenesená",J1403,0)</f>
        <v>0</v>
      </c>
      <c r="BI1403" s="227">
        <f>IF(N1403="nulová",J1403,0)</f>
        <v>0</v>
      </c>
      <c r="BJ1403" s="20" t="s">
        <v>94</v>
      </c>
      <c r="BK1403" s="227">
        <f>ROUND(I1403*H1403,2)</f>
        <v>0</v>
      </c>
      <c r="BL1403" s="20" t="s">
        <v>260</v>
      </c>
      <c r="BM1403" s="226" t="s">
        <v>1753</v>
      </c>
    </row>
    <row r="1404" s="2" customFormat="1" ht="24.15" customHeight="1">
      <c r="A1404" s="41"/>
      <c r="B1404" s="42"/>
      <c r="C1404" s="281" t="s">
        <v>1754</v>
      </c>
      <c r="D1404" s="281" t="s">
        <v>775</v>
      </c>
      <c r="E1404" s="282" t="s">
        <v>1755</v>
      </c>
      <c r="F1404" s="283" t="s">
        <v>1756</v>
      </c>
      <c r="G1404" s="284" t="s">
        <v>387</v>
      </c>
      <c r="H1404" s="285">
        <v>2</v>
      </c>
      <c r="I1404" s="286"/>
      <c r="J1404" s="287">
        <f>ROUND(I1404*H1404,2)</f>
        <v>0</v>
      </c>
      <c r="K1404" s="283" t="s">
        <v>150</v>
      </c>
      <c r="L1404" s="288"/>
      <c r="M1404" s="289" t="s">
        <v>19</v>
      </c>
      <c r="N1404" s="290" t="s">
        <v>47</v>
      </c>
      <c r="O1404" s="87"/>
      <c r="P1404" s="224">
        <f>O1404*H1404</f>
        <v>0</v>
      </c>
      <c r="Q1404" s="224">
        <v>0.012250000000000001</v>
      </c>
      <c r="R1404" s="224">
        <f>Q1404*H1404</f>
        <v>0.024500000000000001</v>
      </c>
      <c r="S1404" s="224">
        <v>0</v>
      </c>
      <c r="T1404" s="225">
        <f>S1404*H1404</f>
        <v>0</v>
      </c>
      <c r="U1404" s="41"/>
      <c r="V1404" s="41"/>
      <c r="W1404" s="41"/>
      <c r="X1404" s="41"/>
      <c r="Y1404" s="41"/>
      <c r="Z1404" s="41"/>
      <c r="AA1404" s="41"/>
      <c r="AB1404" s="41"/>
      <c r="AC1404" s="41"/>
      <c r="AD1404" s="41"/>
      <c r="AE1404" s="41"/>
      <c r="AR1404" s="226" t="s">
        <v>460</v>
      </c>
      <c r="AT1404" s="226" t="s">
        <v>775</v>
      </c>
      <c r="AU1404" s="226" t="s">
        <v>142</v>
      </c>
      <c r="AY1404" s="20" t="s">
        <v>141</v>
      </c>
      <c r="BE1404" s="227">
        <f>IF(N1404="základní",J1404,0)</f>
        <v>0</v>
      </c>
      <c r="BF1404" s="227">
        <f>IF(N1404="snížená",J1404,0)</f>
        <v>0</v>
      </c>
      <c r="BG1404" s="227">
        <f>IF(N1404="zákl. přenesená",J1404,0)</f>
        <v>0</v>
      </c>
      <c r="BH1404" s="227">
        <f>IF(N1404="sníž. přenesená",J1404,0)</f>
        <v>0</v>
      </c>
      <c r="BI1404" s="227">
        <f>IF(N1404="nulová",J1404,0)</f>
        <v>0</v>
      </c>
      <c r="BJ1404" s="20" t="s">
        <v>94</v>
      </c>
      <c r="BK1404" s="227">
        <f>ROUND(I1404*H1404,2)</f>
        <v>0</v>
      </c>
      <c r="BL1404" s="20" t="s">
        <v>260</v>
      </c>
      <c r="BM1404" s="226" t="s">
        <v>1757</v>
      </c>
    </row>
    <row r="1405" s="2" customFormat="1" ht="24.15" customHeight="1">
      <c r="A1405" s="41"/>
      <c r="B1405" s="42"/>
      <c r="C1405" s="281" t="s">
        <v>1758</v>
      </c>
      <c r="D1405" s="281" t="s">
        <v>775</v>
      </c>
      <c r="E1405" s="282" t="s">
        <v>1759</v>
      </c>
      <c r="F1405" s="283" t="s">
        <v>1760</v>
      </c>
      <c r="G1405" s="284" t="s">
        <v>387</v>
      </c>
      <c r="H1405" s="285">
        <v>3</v>
      </c>
      <c r="I1405" s="286"/>
      <c r="J1405" s="287">
        <f>ROUND(I1405*H1405,2)</f>
        <v>0</v>
      </c>
      <c r="K1405" s="283" t="s">
        <v>150</v>
      </c>
      <c r="L1405" s="288"/>
      <c r="M1405" s="289" t="s">
        <v>19</v>
      </c>
      <c r="N1405" s="290" t="s">
        <v>47</v>
      </c>
      <c r="O1405" s="87"/>
      <c r="P1405" s="224">
        <f>O1405*H1405</f>
        <v>0</v>
      </c>
      <c r="Q1405" s="224">
        <v>0.012250000000000001</v>
      </c>
      <c r="R1405" s="224">
        <f>Q1405*H1405</f>
        <v>0.036750000000000005</v>
      </c>
      <c r="S1405" s="224">
        <v>0</v>
      </c>
      <c r="T1405" s="225">
        <f>S1405*H1405</f>
        <v>0</v>
      </c>
      <c r="U1405" s="41"/>
      <c r="V1405" s="41"/>
      <c r="W1405" s="41"/>
      <c r="X1405" s="41"/>
      <c r="Y1405" s="41"/>
      <c r="Z1405" s="41"/>
      <c r="AA1405" s="41"/>
      <c r="AB1405" s="41"/>
      <c r="AC1405" s="41"/>
      <c r="AD1405" s="41"/>
      <c r="AE1405" s="41"/>
      <c r="AR1405" s="226" t="s">
        <v>460</v>
      </c>
      <c r="AT1405" s="226" t="s">
        <v>775</v>
      </c>
      <c r="AU1405" s="226" t="s">
        <v>142</v>
      </c>
      <c r="AY1405" s="20" t="s">
        <v>141</v>
      </c>
      <c r="BE1405" s="227">
        <f>IF(N1405="základní",J1405,0)</f>
        <v>0</v>
      </c>
      <c r="BF1405" s="227">
        <f>IF(N1405="snížená",J1405,0)</f>
        <v>0</v>
      </c>
      <c r="BG1405" s="227">
        <f>IF(N1405="zákl. přenesená",J1405,0)</f>
        <v>0</v>
      </c>
      <c r="BH1405" s="227">
        <f>IF(N1405="sníž. přenesená",J1405,0)</f>
        <v>0</v>
      </c>
      <c r="BI1405" s="227">
        <f>IF(N1405="nulová",J1405,0)</f>
        <v>0</v>
      </c>
      <c r="BJ1405" s="20" t="s">
        <v>94</v>
      </c>
      <c r="BK1405" s="227">
        <f>ROUND(I1405*H1405,2)</f>
        <v>0</v>
      </c>
      <c r="BL1405" s="20" t="s">
        <v>260</v>
      </c>
      <c r="BM1405" s="226" t="s">
        <v>1761</v>
      </c>
    </row>
    <row r="1406" s="2" customFormat="1" ht="24.15" customHeight="1">
      <c r="A1406" s="41"/>
      <c r="B1406" s="42"/>
      <c r="C1406" s="281" t="s">
        <v>1762</v>
      </c>
      <c r="D1406" s="281" t="s">
        <v>775</v>
      </c>
      <c r="E1406" s="282" t="s">
        <v>1763</v>
      </c>
      <c r="F1406" s="283" t="s">
        <v>1764</v>
      </c>
      <c r="G1406" s="284" t="s">
        <v>387</v>
      </c>
      <c r="H1406" s="285">
        <v>6</v>
      </c>
      <c r="I1406" s="286"/>
      <c r="J1406" s="287">
        <f>ROUND(I1406*H1406,2)</f>
        <v>0</v>
      </c>
      <c r="K1406" s="283" t="s">
        <v>150</v>
      </c>
      <c r="L1406" s="288"/>
      <c r="M1406" s="289" t="s">
        <v>19</v>
      </c>
      <c r="N1406" s="290" t="s">
        <v>47</v>
      </c>
      <c r="O1406" s="87"/>
      <c r="P1406" s="224">
        <f>O1406*H1406</f>
        <v>0</v>
      </c>
      <c r="Q1406" s="224">
        <v>0.01521</v>
      </c>
      <c r="R1406" s="224">
        <f>Q1406*H1406</f>
        <v>0.091259999999999994</v>
      </c>
      <c r="S1406" s="224">
        <v>0</v>
      </c>
      <c r="T1406" s="225">
        <f>S1406*H1406</f>
        <v>0</v>
      </c>
      <c r="U1406" s="41"/>
      <c r="V1406" s="41"/>
      <c r="W1406" s="41"/>
      <c r="X1406" s="41"/>
      <c r="Y1406" s="41"/>
      <c r="Z1406" s="41"/>
      <c r="AA1406" s="41"/>
      <c r="AB1406" s="41"/>
      <c r="AC1406" s="41"/>
      <c r="AD1406" s="41"/>
      <c r="AE1406" s="41"/>
      <c r="AR1406" s="226" t="s">
        <v>460</v>
      </c>
      <c r="AT1406" s="226" t="s">
        <v>775</v>
      </c>
      <c r="AU1406" s="226" t="s">
        <v>142</v>
      </c>
      <c r="AY1406" s="20" t="s">
        <v>141</v>
      </c>
      <c r="BE1406" s="227">
        <f>IF(N1406="základní",J1406,0)</f>
        <v>0</v>
      </c>
      <c r="BF1406" s="227">
        <f>IF(N1406="snížená",J1406,0)</f>
        <v>0</v>
      </c>
      <c r="BG1406" s="227">
        <f>IF(N1406="zákl. přenesená",J1406,0)</f>
        <v>0</v>
      </c>
      <c r="BH1406" s="227">
        <f>IF(N1406="sníž. přenesená",J1406,0)</f>
        <v>0</v>
      </c>
      <c r="BI1406" s="227">
        <f>IF(N1406="nulová",J1406,0)</f>
        <v>0</v>
      </c>
      <c r="BJ1406" s="20" t="s">
        <v>94</v>
      </c>
      <c r="BK1406" s="227">
        <f>ROUND(I1406*H1406,2)</f>
        <v>0</v>
      </c>
      <c r="BL1406" s="20" t="s">
        <v>260</v>
      </c>
      <c r="BM1406" s="226" t="s">
        <v>1765</v>
      </c>
    </row>
    <row r="1407" s="2" customFormat="1" ht="24.15" customHeight="1">
      <c r="A1407" s="41"/>
      <c r="B1407" s="42"/>
      <c r="C1407" s="281" t="s">
        <v>1766</v>
      </c>
      <c r="D1407" s="281" t="s">
        <v>775</v>
      </c>
      <c r="E1407" s="282" t="s">
        <v>1767</v>
      </c>
      <c r="F1407" s="283" t="s">
        <v>1768</v>
      </c>
      <c r="G1407" s="284" t="s">
        <v>387</v>
      </c>
      <c r="H1407" s="285">
        <v>1</v>
      </c>
      <c r="I1407" s="286"/>
      <c r="J1407" s="287">
        <f>ROUND(I1407*H1407,2)</f>
        <v>0</v>
      </c>
      <c r="K1407" s="283" t="s">
        <v>150</v>
      </c>
      <c r="L1407" s="288"/>
      <c r="M1407" s="289" t="s">
        <v>19</v>
      </c>
      <c r="N1407" s="290" t="s">
        <v>47</v>
      </c>
      <c r="O1407" s="87"/>
      <c r="P1407" s="224">
        <f>O1407*H1407</f>
        <v>0</v>
      </c>
      <c r="Q1407" s="224">
        <v>0.01553</v>
      </c>
      <c r="R1407" s="224">
        <f>Q1407*H1407</f>
        <v>0.01553</v>
      </c>
      <c r="S1407" s="224">
        <v>0</v>
      </c>
      <c r="T1407" s="225">
        <f>S1407*H1407</f>
        <v>0</v>
      </c>
      <c r="U1407" s="41"/>
      <c r="V1407" s="41"/>
      <c r="W1407" s="41"/>
      <c r="X1407" s="41"/>
      <c r="Y1407" s="41"/>
      <c r="Z1407" s="41"/>
      <c r="AA1407" s="41"/>
      <c r="AB1407" s="41"/>
      <c r="AC1407" s="41"/>
      <c r="AD1407" s="41"/>
      <c r="AE1407" s="41"/>
      <c r="AR1407" s="226" t="s">
        <v>460</v>
      </c>
      <c r="AT1407" s="226" t="s">
        <v>775</v>
      </c>
      <c r="AU1407" s="226" t="s">
        <v>142</v>
      </c>
      <c r="AY1407" s="20" t="s">
        <v>141</v>
      </c>
      <c r="BE1407" s="227">
        <f>IF(N1407="základní",J1407,0)</f>
        <v>0</v>
      </c>
      <c r="BF1407" s="227">
        <f>IF(N1407="snížená",J1407,0)</f>
        <v>0</v>
      </c>
      <c r="BG1407" s="227">
        <f>IF(N1407="zákl. přenesená",J1407,0)</f>
        <v>0</v>
      </c>
      <c r="BH1407" s="227">
        <f>IF(N1407="sníž. přenesená",J1407,0)</f>
        <v>0</v>
      </c>
      <c r="BI1407" s="227">
        <f>IF(N1407="nulová",J1407,0)</f>
        <v>0</v>
      </c>
      <c r="BJ1407" s="20" t="s">
        <v>94</v>
      </c>
      <c r="BK1407" s="227">
        <f>ROUND(I1407*H1407,2)</f>
        <v>0</v>
      </c>
      <c r="BL1407" s="20" t="s">
        <v>260</v>
      </c>
      <c r="BM1407" s="226" t="s">
        <v>1769</v>
      </c>
    </row>
    <row r="1408" s="2" customFormat="1" ht="24.15" customHeight="1">
      <c r="A1408" s="41"/>
      <c r="B1408" s="42"/>
      <c r="C1408" s="281" t="s">
        <v>1770</v>
      </c>
      <c r="D1408" s="281" t="s">
        <v>775</v>
      </c>
      <c r="E1408" s="282" t="s">
        <v>1771</v>
      </c>
      <c r="F1408" s="283" t="s">
        <v>1772</v>
      </c>
      <c r="G1408" s="284" t="s">
        <v>387</v>
      </c>
      <c r="H1408" s="285">
        <v>2</v>
      </c>
      <c r="I1408" s="286"/>
      <c r="J1408" s="287">
        <f>ROUND(I1408*H1408,2)</f>
        <v>0</v>
      </c>
      <c r="K1408" s="283" t="s">
        <v>150</v>
      </c>
      <c r="L1408" s="288"/>
      <c r="M1408" s="289" t="s">
        <v>19</v>
      </c>
      <c r="N1408" s="290" t="s">
        <v>47</v>
      </c>
      <c r="O1408" s="87"/>
      <c r="P1408" s="224">
        <f>O1408*H1408</f>
        <v>0</v>
      </c>
      <c r="Q1408" s="224">
        <v>0.016240000000000001</v>
      </c>
      <c r="R1408" s="224">
        <f>Q1408*H1408</f>
        <v>0.032480000000000002</v>
      </c>
      <c r="S1408" s="224">
        <v>0</v>
      </c>
      <c r="T1408" s="225">
        <f>S1408*H1408</f>
        <v>0</v>
      </c>
      <c r="U1408" s="41"/>
      <c r="V1408" s="41"/>
      <c r="W1408" s="41"/>
      <c r="X1408" s="41"/>
      <c r="Y1408" s="41"/>
      <c r="Z1408" s="41"/>
      <c r="AA1408" s="41"/>
      <c r="AB1408" s="41"/>
      <c r="AC1408" s="41"/>
      <c r="AD1408" s="41"/>
      <c r="AE1408" s="41"/>
      <c r="AR1408" s="226" t="s">
        <v>460</v>
      </c>
      <c r="AT1408" s="226" t="s">
        <v>775</v>
      </c>
      <c r="AU1408" s="226" t="s">
        <v>142</v>
      </c>
      <c r="AY1408" s="20" t="s">
        <v>141</v>
      </c>
      <c r="BE1408" s="227">
        <f>IF(N1408="základní",J1408,0)</f>
        <v>0</v>
      </c>
      <c r="BF1408" s="227">
        <f>IF(N1408="snížená",J1408,0)</f>
        <v>0</v>
      </c>
      <c r="BG1408" s="227">
        <f>IF(N1408="zákl. přenesená",J1408,0)</f>
        <v>0</v>
      </c>
      <c r="BH1408" s="227">
        <f>IF(N1408="sníž. přenesená",J1408,0)</f>
        <v>0</v>
      </c>
      <c r="BI1408" s="227">
        <f>IF(N1408="nulová",J1408,0)</f>
        <v>0</v>
      </c>
      <c r="BJ1408" s="20" t="s">
        <v>94</v>
      </c>
      <c r="BK1408" s="227">
        <f>ROUND(I1408*H1408,2)</f>
        <v>0</v>
      </c>
      <c r="BL1408" s="20" t="s">
        <v>260</v>
      </c>
      <c r="BM1408" s="226" t="s">
        <v>1773</v>
      </c>
    </row>
    <row r="1409" s="2" customFormat="1" ht="24.15" customHeight="1">
      <c r="A1409" s="41"/>
      <c r="B1409" s="42"/>
      <c r="C1409" s="215" t="s">
        <v>1774</v>
      </c>
      <c r="D1409" s="215" t="s">
        <v>146</v>
      </c>
      <c r="E1409" s="216" t="s">
        <v>1775</v>
      </c>
      <c r="F1409" s="217" t="s">
        <v>1776</v>
      </c>
      <c r="G1409" s="218" t="s">
        <v>387</v>
      </c>
      <c r="H1409" s="219">
        <v>2</v>
      </c>
      <c r="I1409" s="220"/>
      <c r="J1409" s="221">
        <f>ROUND(I1409*H1409,2)</f>
        <v>0</v>
      </c>
      <c r="K1409" s="217" t="s">
        <v>150</v>
      </c>
      <c r="L1409" s="47"/>
      <c r="M1409" s="222" t="s">
        <v>19</v>
      </c>
      <c r="N1409" s="223" t="s">
        <v>47</v>
      </c>
      <c r="O1409" s="87"/>
      <c r="P1409" s="224">
        <f>O1409*H1409</f>
        <v>0</v>
      </c>
      <c r="Q1409" s="224">
        <v>0.42153000000000002</v>
      </c>
      <c r="R1409" s="224">
        <f>Q1409*H1409</f>
        <v>0.84306000000000003</v>
      </c>
      <c r="S1409" s="224">
        <v>0</v>
      </c>
      <c r="T1409" s="225">
        <f>S1409*H1409</f>
        <v>0</v>
      </c>
      <c r="U1409" s="41"/>
      <c r="V1409" s="41"/>
      <c r="W1409" s="41"/>
      <c r="X1409" s="41"/>
      <c r="Y1409" s="41"/>
      <c r="Z1409" s="41"/>
      <c r="AA1409" s="41"/>
      <c r="AB1409" s="41"/>
      <c r="AC1409" s="41"/>
      <c r="AD1409" s="41"/>
      <c r="AE1409" s="41"/>
      <c r="AR1409" s="226" t="s">
        <v>260</v>
      </c>
      <c r="AT1409" s="226" t="s">
        <v>146</v>
      </c>
      <c r="AU1409" s="226" t="s">
        <v>142</v>
      </c>
      <c r="AY1409" s="20" t="s">
        <v>141</v>
      </c>
      <c r="BE1409" s="227">
        <f>IF(N1409="základní",J1409,0)</f>
        <v>0</v>
      </c>
      <c r="BF1409" s="227">
        <f>IF(N1409="snížená",J1409,0)</f>
        <v>0</v>
      </c>
      <c r="BG1409" s="227">
        <f>IF(N1409="zákl. přenesená",J1409,0)</f>
        <v>0</v>
      </c>
      <c r="BH1409" s="227">
        <f>IF(N1409="sníž. přenesená",J1409,0)</f>
        <v>0</v>
      </c>
      <c r="BI1409" s="227">
        <f>IF(N1409="nulová",J1409,0)</f>
        <v>0</v>
      </c>
      <c r="BJ1409" s="20" t="s">
        <v>94</v>
      </c>
      <c r="BK1409" s="227">
        <f>ROUND(I1409*H1409,2)</f>
        <v>0</v>
      </c>
      <c r="BL1409" s="20" t="s">
        <v>260</v>
      </c>
      <c r="BM1409" s="226" t="s">
        <v>1777</v>
      </c>
    </row>
    <row r="1410" s="2" customFormat="1">
      <c r="A1410" s="41"/>
      <c r="B1410" s="42"/>
      <c r="C1410" s="43"/>
      <c r="D1410" s="228" t="s">
        <v>153</v>
      </c>
      <c r="E1410" s="43"/>
      <c r="F1410" s="229" t="s">
        <v>1778</v>
      </c>
      <c r="G1410" s="43"/>
      <c r="H1410" s="43"/>
      <c r="I1410" s="230"/>
      <c r="J1410" s="43"/>
      <c r="K1410" s="43"/>
      <c r="L1410" s="47"/>
      <c r="M1410" s="231"/>
      <c r="N1410" s="232"/>
      <c r="O1410" s="87"/>
      <c r="P1410" s="87"/>
      <c r="Q1410" s="87"/>
      <c r="R1410" s="87"/>
      <c r="S1410" s="87"/>
      <c r="T1410" s="88"/>
      <c r="U1410" s="41"/>
      <c r="V1410" s="41"/>
      <c r="W1410" s="41"/>
      <c r="X1410" s="41"/>
      <c r="Y1410" s="41"/>
      <c r="Z1410" s="41"/>
      <c r="AA1410" s="41"/>
      <c r="AB1410" s="41"/>
      <c r="AC1410" s="41"/>
      <c r="AD1410" s="41"/>
      <c r="AE1410" s="41"/>
      <c r="AT1410" s="20" t="s">
        <v>153</v>
      </c>
      <c r="AU1410" s="20" t="s">
        <v>142</v>
      </c>
    </row>
    <row r="1411" s="2" customFormat="1" ht="24.15" customHeight="1">
      <c r="A1411" s="41"/>
      <c r="B1411" s="42"/>
      <c r="C1411" s="281" t="s">
        <v>1779</v>
      </c>
      <c r="D1411" s="281" t="s">
        <v>775</v>
      </c>
      <c r="E1411" s="282" t="s">
        <v>1780</v>
      </c>
      <c r="F1411" s="283" t="s">
        <v>1781</v>
      </c>
      <c r="G1411" s="284" t="s">
        <v>387</v>
      </c>
      <c r="H1411" s="285">
        <v>2</v>
      </c>
      <c r="I1411" s="286"/>
      <c r="J1411" s="287">
        <f>ROUND(I1411*H1411,2)</f>
        <v>0</v>
      </c>
      <c r="K1411" s="283" t="s">
        <v>150</v>
      </c>
      <c r="L1411" s="288"/>
      <c r="M1411" s="289" t="s">
        <v>19</v>
      </c>
      <c r="N1411" s="290" t="s">
        <v>47</v>
      </c>
      <c r="O1411" s="87"/>
      <c r="P1411" s="224">
        <f>O1411*H1411</f>
        <v>0</v>
      </c>
      <c r="Q1411" s="224">
        <v>0.01553</v>
      </c>
      <c r="R1411" s="224">
        <f>Q1411*H1411</f>
        <v>0.031060000000000001</v>
      </c>
      <c r="S1411" s="224">
        <v>0</v>
      </c>
      <c r="T1411" s="225">
        <f>S1411*H1411</f>
        <v>0</v>
      </c>
      <c r="U1411" s="41"/>
      <c r="V1411" s="41"/>
      <c r="W1411" s="41"/>
      <c r="X1411" s="41"/>
      <c r="Y1411" s="41"/>
      <c r="Z1411" s="41"/>
      <c r="AA1411" s="41"/>
      <c r="AB1411" s="41"/>
      <c r="AC1411" s="41"/>
      <c r="AD1411" s="41"/>
      <c r="AE1411" s="41"/>
      <c r="AR1411" s="226" t="s">
        <v>460</v>
      </c>
      <c r="AT1411" s="226" t="s">
        <v>775</v>
      </c>
      <c r="AU1411" s="226" t="s">
        <v>142</v>
      </c>
      <c r="AY1411" s="20" t="s">
        <v>141</v>
      </c>
      <c r="BE1411" s="227">
        <f>IF(N1411="základní",J1411,0)</f>
        <v>0</v>
      </c>
      <c r="BF1411" s="227">
        <f>IF(N1411="snížená",J1411,0)</f>
        <v>0</v>
      </c>
      <c r="BG1411" s="227">
        <f>IF(N1411="zákl. přenesená",J1411,0)</f>
        <v>0</v>
      </c>
      <c r="BH1411" s="227">
        <f>IF(N1411="sníž. přenesená",J1411,0)</f>
        <v>0</v>
      </c>
      <c r="BI1411" s="227">
        <f>IF(N1411="nulová",J1411,0)</f>
        <v>0</v>
      </c>
      <c r="BJ1411" s="20" t="s">
        <v>94</v>
      </c>
      <c r="BK1411" s="227">
        <f>ROUND(I1411*H1411,2)</f>
        <v>0</v>
      </c>
      <c r="BL1411" s="20" t="s">
        <v>260</v>
      </c>
      <c r="BM1411" s="226" t="s">
        <v>1782</v>
      </c>
    </row>
    <row r="1412" s="2" customFormat="1" ht="16.5" customHeight="1">
      <c r="A1412" s="41"/>
      <c r="B1412" s="42"/>
      <c r="C1412" s="215" t="s">
        <v>1783</v>
      </c>
      <c r="D1412" s="215" t="s">
        <v>146</v>
      </c>
      <c r="E1412" s="216" t="s">
        <v>1784</v>
      </c>
      <c r="F1412" s="217" t="s">
        <v>1785</v>
      </c>
      <c r="G1412" s="218" t="s">
        <v>387</v>
      </c>
      <c r="H1412" s="219">
        <v>12</v>
      </c>
      <c r="I1412" s="220"/>
      <c r="J1412" s="221">
        <f>ROUND(I1412*H1412,2)</f>
        <v>0</v>
      </c>
      <c r="K1412" s="217" t="s">
        <v>150</v>
      </c>
      <c r="L1412" s="47"/>
      <c r="M1412" s="222" t="s">
        <v>19</v>
      </c>
      <c r="N1412" s="223" t="s">
        <v>47</v>
      </c>
      <c r="O1412" s="87"/>
      <c r="P1412" s="224">
        <f>O1412*H1412</f>
        <v>0</v>
      </c>
      <c r="Q1412" s="224">
        <v>0</v>
      </c>
      <c r="R1412" s="224">
        <f>Q1412*H1412</f>
        <v>0</v>
      </c>
      <c r="S1412" s="224">
        <v>0.024</v>
      </c>
      <c r="T1412" s="225">
        <f>S1412*H1412</f>
        <v>0.28800000000000003</v>
      </c>
      <c r="U1412" s="41"/>
      <c r="V1412" s="41"/>
      <c r="W1412" s="41"/>
      <c r="X1412" s="41"/>
      <c r="Y1412" s="41"/>
      <c r="Z1412" s="41"/>
      <c r="AA1412" s="41"/>
      <c r="AB1412" s="41"/>
      <c r="AC1412" s="41"/>
      <c r="AD1412" s="41"/>
      <c r="AE1412" s="41"/>
      <c r="AR1412" s="226" t="s">
        <v>260</v>
      </c>
      <c r="AT1412" s="226" t="s">
        <v>146</v>
      </c>
      <c r="AU1412" s="226" t="s">
        <v>142</v>
      </c>
      <c r="AY1412" s="20" t="s">
        <v>141</v>
      </c>
      <c r="BE1412" s="227">
        <f>IF(N1412="základní",J1412,0)</f>
        <v>0</v>
      </c>
      <c r="BF1412" s="227">
        <f>IF(N1412="snížená",J1412,0)</f>
        <v>0</v>
      </c>
      <c r="BG1412" s="227">
        <f>IF(N1412="zákl. přenesená",J1412,0)</f>
        <v>0</v>
      </c>
      <c r="BH1412" s="227">
        <f>IF(N1412="sníž. přenesená",J1412,0)</f>
        <v>0</v>
      </c>
      <c r="BI1412" s="227">
        <f>IF(N1412="nulová",J1412,0)</f>
        <v>0</v>
      </c>
      <c r="BJ1412" s="20" t="s">
        <v>94</v>
      </c>
      <c r="BK1412" s="227">
        <f>ROUND(I1412*H1412,2)</f>
        <v>0</v>
      </c>
      <c r="BL1412" s="20" t="s">
        <v>260</v>
      </c>
      <c r="BM1412" s="226" t="s">
        <v>1786</v>
      </c>
    </row>
    <row r="1413" s="2" customFormat="1">
      <c r="A1413" s="41"/>
      <c r="B1413" s="42"/>
      <c r="C1413" s="43"/>
      <c r="D1413" s="228" t="s">
        <v>153</v>
      </c>
      <c r="E1413" s="43"/>
      <c r="F1413" s="229" t="s">
        <v>1787</v>
      </c>
      <c r="G1413" s="43"/>
      <c r="H1413" s="43"/>
      <c r="I1413" s="230"/>
      <c r="J1413" s="43"/>
      <c r="K1413" s="43"/>
      <c r="L1413" s="47"/>
      <c r="M1413" s="231"/>
      <c r="N1413" s="232"/>
      <c r="O1413" s="87"/>
      <c r="P1413" s="87"/>
      <c r="Q1413" s="87"/>
      <c r="R1413" s="87"/>
      <c r="S1413" s="87"/>
      <c r="T1413" s="88"/>
      <c r="U1413" s="41"/>
      <c r="V1413" s="41"/>
      <c r="W1413" s="41"/>
      <c r="X1413" s="41"/>
      <c r="Y1413" s="41"/>
      <c r="Z1413" s="41"/>
      <c r="AA1413" s="41"/>
      <c r="AB1413" s="41"/>
      <c r="AC1413" s="41"/>
      <c r="AD1413" s="41"/>
      <c r="AE1413" s="41"/>
      <c r="AT1413" s="20" t="s">
        <v>153</v>
      </c>
      <c r="AU1413" s="20" t="s">
        <v>142</v>
      </c>
    </row>
    <row r="1414" s="2" customFormat="1" ht="16.5" customHeight="1">
      <c r="A1414" s="41"/>
      <c r="B1414" s="42"/>
      <c r="C1414" s="215" t="s">
        <v>1788</v>
      </c>
      <c r="D1414" s="215" t="s">
        <v>146</v>
      </c>
      <c r="E1414" s="216" t="s">
        <v>1789</v>
      </c>
      <c r="F1414" s="217" t="s">
        <v>1790</v>
      </c>
      <c r="G1414" s="218" t="s">
        <v>387</v>
      </c>
      <c r="H1414" s="219">
        <v>1</v>
      </c>
      <c r="I1414" s="220"/>
      <c r="J1414" s="221">
        <f>ROUND(I1414*H1414,2)</f>
        <v>0</v>
      </c>
      <c r="K1414" s="217" t="s">
        <v>150</v>
      </c>
      <c r="L1414" s="47"/>
      <c r="M1414" s="222" t="s">
        <v>19</v>
      </c>
      <c r="N1414" s="223" t="s">
        <v>47</v>
      </c>
      <c r="O1414" s="87"/>
      <c r="P1414" s="224">
        <f>O1414*H1414</f>
        <v>0</v>
      </c>
      <c r="Q1414" s="224">
        <v>0</v>
      </c>
      <c r="R1414" s="224">
        <f>Q1414*H1414</f>
        <v>0</v>
      </c>
      <c r="S1414" s="224">
        <v>0.028000000000000001</v>
      </c>
      <c r="T1414" s="225">
        <f>S1414*H1414</f>
        <v>0.028000000000000001</v>
      </c>
      <c r="U1414" s="41"/>
      <c r="V1414" s="41"/>
      <c r="W1414" s="41"/>
      <c r="X1414" s="41"/>
      <c r="Y1414" s="41"/>
      <c r="Z1414" s="41"/>
      <c r="AA1414" s="41"/>
      <c r="AB1414" s="41"/>
      <c r="AC1414" s="41"/>
      <c r="AD1414" s="41"/>
      <c r="AE1414" s="41"/>
      <c r="AR1414" s="226" t="s">
        <v>260</v>
      </c>
      <c r="AT1414" s="226" t="s">
        <v>146</v>
      </c>
      <c r="AU1414" s="226" t="s">
        <v>142</v>
      </c>
      <c r="AY1414" s="20" t="s">
        <v>141</v>
      </c>
      <c r="BE1414" s="227">
        <f>IF(N1414="základní",J1414,0)</f>
        <v>0</v>
      </c>
      <c r="BF1414" s="227">
        <f>IF(N1414="snížená",J1414,0)</f>
        <v>0</v>
      </c>
      <c r="BG1414" s="227">
        <f>IF(N1414="zákl. přenesená",J1414,0)</f>
        <v>0</v>
      </c>
      <c r="BH1414" s="227">
        <f>IF(N1414="sníž. přenesená",J1414,0)</f>
        <v>0</v>
      </c>
      <c r="BI1414" s="227">
        <f>IF(N1414="nulová",J1414,0)</f>
        <v>0</v>
      </c>
      <c r="BJ1414" s="20" t="s">
        <v>94</v>
      </c>
      <c r="BK1414" s="227">
        <f>ROUND(I1414*H1414,2)</f>
        <v>0</v>
      </c>
      <c r="BL1414" s="20" t="s">
        <v>260</v>
      </c>
      <c r="BM1414" s="226" t="s">
        <v>1791</v>
      </c>
    </row>
    <row r="1415" s="2" customFormat="1">
      <c r="A1415" s="41"/>
      <c r="B1415" s="42"/>
      <c r="C1415" s="43"/>
      <c r="D1415" s="228" t="s">
        <v>153</v>
      </c>
      <c r="E1415" s="43"/>
      <c r="F1415" s="229" t="s">
        <v>1792</v>
      </c>
      <c r="G1415" s="43"/>
      <c r="H1415" s="43"/>
      <c r="I1415" s="230"/>
      <c r="J1415" s="43"/>
      <c r="K1415" s="43"/>
      <c r="L1415" s="47"/>
      <c r="M1415" s="231"/>
      <c r="N1415" s="232"/>
      <c r="O1415" s="87"/>
      <c r="P1415" s="87"/>
      <c r="Q1415" s="87"/>
      <c r="R1415" s="87"/>
      <c r="S1415" s="87"/>
      <c r="T1415" s="88"/>
      <c r="U1415" s="41"/>
      <c r="V1415" s="41"/>
      <c r="W1415" s="41"/>
      <c r="X1415" s="41"/>
      <c r="Y1415" s="41"/>
      <c r="Z1415" s="41"/>
      <c r="AA1415" s="41"/>
      <c r="AB1415" s="41"/>
      <c r="AC1415" s="41"/>
      <c r="AD1415" s="41"/>
      <c r="AE1415" s="41"/>
      <c r="AT1415" s="20" t="s">
        <v>153</v>
      </c>
      <c r="AU1415" s="20" t="s">
        <v>142</v>
      </c>
    </row>
    <row r="1416" s="2" customFormat="1" ht="16.5" customHeight="1">
      <c r="A1416" s="41"/>
      <c r="B1416" s="42"/>
      <c r="C1416" s="215" t="s">
        <v>1793</v>
      </c>
      <c r="D1416" s="215" t="s">
        <v>146</v>
      </c>
      <c r="E1416" s="216" t="s">
        <v>1794</v>
      </c>
      <c r="F1416" s="217" t="s">
        <v>1795</v>
      </c>
      <c r="G1416" s="218" t="s">
        <v>387</v>
      </c>
      <c r="H1416" s="219">
        <v>14</v>
      </c>
      <c r="I1416" s="220"/>
      <c r="J1416" s="221">
        <f>ROUND(I1416*H1416,2)</f>
        <v>0</v>
      </c>
      <c r="K1416" s="217" t="s">
        <v>150</v>
      </c>
      <c r="L1416" s="47"/>
      <c r="M1416" s="222" t="s">
        <v>19</v>
      </c>
      <c r="N1416" s="223" t="s">
        <v>47</v>
      </c>
      <c r="O1416" s="87"/>
      <c r="P1416" s="224">
        <f>O1416*H1416</f>
        <v>0</v>
      </c>
      <c r="Q1416" s="224">
        <v>0</v>
      </c>
      <c r="R1416" s="224">
        <f>Q1416*H1416</f>
        <v>0</v>
      </c>
      <c r="S1416" s="224">
        <v>0</v>
      </c>
      <c r="T1416" s="225">
        <f>S1416*H1416</f>
        <v>0</v>
      </c>
      <c r="U1416" s="41"/>
      <c r="V1416" s="41"/>
      <c r="W1416" s="41"/>
      <c r="X1416" s="41"/>
      <c r="Y1416" s="41"/>
      <c r="Z1416" s="41"/>
      <c r="AA1416" s="41"/>
      <c r="AB1416" s="41"/>
      <c r="AC1416" s="41"/>
      <c r="AD1416" s="41"/>
      <c r="AE1416" s="41"/>
      <c r="AR1416" s="226" t="s">
        <v>260</v>
      </c>
      <c r="AT1416" s="226" t="s">
        <v>146</v>
      </c>
      <c r="AU1416" s="226" t="s">
        <v>142</v>
      </c>
      <c r="AY1416" s="20" t="s">
        <v>141</v>
      </c>
      <c r="BE1416" s="227">
        <f>IF(N1416="základní",J1416,0)</f>
        <v>0</v>
      </c>
      <c r="BF1416" s="227">
        <f>IF(N1416="snížená",J1416,0)</f>
        <v>0</v>
      </c>
      <c r="BG1416" s="227">
        <f>IF(N1416="zákl. přenesená",J1416,0)</f>
        <v>0</v>
      </c>
      <c r="BH1416" s="227">
        <f>IF(N1416="sníž. přenesená",J1416,0)</f>
        <v>0</v>
      </c>
      <c r="BI1416" s="227">
        <f>IF(N1416="nulová",J1416,0)</f>
        <v>0</v>
      </c>
      <c r="BJ1416" s="20" t="s">
        <v>94</v>
      </c>
      <c r="BK1416" s="227">
        <f>ROUND(I1416*H1416,2)</f>
        <v>0</v>
      </c>
      <c r="BL1416" s="20" t="s">
        <v>260</v>
      </c>
      <c r="BM1416" s="226" t="s">
        <v>1796</v>
      </c>
    </row>
    <row r="1417" s="2" customFormat="1">
      <c r="A1417" s="41"/>
      <c r="B1417" s="42"/>
      <c r="C1417" s="43"/>
      <c r="D1417" s="228" t="s">
        <v>153</v>
      </c>
      <c r="E1417" s="43"/>
      <c r="F1417" s="229" t="s">
        <v>1797</v>
      </c>
      <c r="G1417" s="43"/>
      <c r="H1417" s="43"/>
      <c r="I1417" s="230"/>
      <c r="J1417" s="43"/>
      <c r="K1417" s="43"/>
      <c r="L1417" s="47"/>
      <c r="M1417" s="231"/>
      <c r="N1417" s="232"/>
      <c r="O1417" s="87"/>
      <c r="P1417" s="87"/>
      <c r="Q1417" s="87"/>
      <c r="R1417" s="87"/>
      <c r="S1417" s="87"/>
      <c r="T1417" s="88"/>
      <c r="U1417" s="41"/>
      <c r="V1417" s="41"/>
      <c r="W1417" s="41"/>
      <c r="X1417" s="41"/>
      <c r="Y1417" s="41"/>
      <c r="Z1417" s="41"/>
      <c r="AA1417" s="41"/>
      <c r="AB1417" s="41"/>
      <c r="AC1417" s="41"/>
      <c r="AD1417" s="41"/>
      <c r="AE1417" s="41"/>
      <c r="AT1417" s="20" t="s">
        <v>153</v>
      </c>
      <c r="AU1417" s="20" t="s">
        <v>142</v>
      </c>
    </row>
    <row r="1418" s="2" customFormat="1" ht="16.5" customHeight="1">
      <c r="A1418" s="41"/>
      <c r="B1418" s="42"/>
      <c r="C1418" s="215" t="s">
        <v>1798</v>
      </c>
      <c r="D1418" s="215" t="s">
        <v>146</v>
      </c>
      <c r="E1418" s="216" t="s">
        <v>1799</v>
      </c>
      <c r="F1418" s="217" t="s">
        <v>1800</v>
      </c>
      <c r="G1418" s="218" t="s">
        <v>387</v>
      </c>
      <c r="H1418" s="219">
        <v>2</v>
      </c>
      <c r="I1418" s="220"/>
      <c r="J1418" s="221">
        <f>ROUND(I1418*H1418,2)</f>
        <v>0</v>
      </c>
      <c r="K1418" s="217" t="s">
        <v>150</v>
      </c>
      <c r="L1418" s="47"/>
      <c r="M1418" s="222" t="s">
        <v>19</v>
      </c>
      <c r="N1418" s="223" t="s">
        <v>47</v>
      </c>
      <c r="O1418" s="87"/>
      <c r="P1418" s="224">
        <f>O1418*H1418</f>
        <v>0</v>
      </c>
      <c r="Q1418" s="224">
        <v>0</v>
      </c>
      <c r="R1418" s="224">
        <f>Q1418*H1418</f>
        <v>0</v>
      </c>
      <c r="S1418" s="224">
        <v>0.00044999999999999999</v>
      </c>
      <c r="T1418" s="225">
        <f>S1418*H1418</f>
        <v>0.00089999999999999998</v>
      </c>
      <c r="U1418" s="41"/>
      <c r="V1418" s="41"/>
      <c r="W1418" s="41"/>
      <c r="X1418" s="41"/>
      <c r="Y1418" s="41"/>
      <c r="Z1418" s="41"/>
      <c r="AA1418" s="41"/>
      <c r="AB1418" s="41"/>
      <c r="AC1418" s="41"/>
      <c r="AD1418" s="41"/>
      <c r="AE1418" s="41"/>
      <c r="AR1418" s="226" t="s">
        <v>260</v>
      </c>
      <c r="AT1418" s="226" t="s">
        <v>146</v>
      </c>
      <c r="AU1418" s="226" t="s">
        <v>142</v>
      </c>
      <c r="AY1418" s="20" t="s">
        <v>141</v>
      </c>
      <c r="BE1418" s="227">
        <f>IF(N1418="základní",J1418,0)</f>
        <v>0</v>
      </c>
      <c r="BF1418" s="227">
        <f>IF(N1418="snížená",J1418,0)</f>
        <v>0</v>
      </c>
      <c r="BG1418" s="227">
        <f>IF(N1418="zákl. přenesená",J1418,0)</f>
        <v>0</v>
      </c>
      <c r="BH1418" s="227">
        <f>IF(N1418="sníž. přenesená",J1418,0)</f>
        <v>0</v>
      </c>
      <c r="BI1418" s="227">
        <f>IF(N1418="nulová",J1418,0)</f>
        <v>0</v>
      </c>
      <c r="BJ1418" s="20" t="s">
        <v>94</v>
      </c>
      <c r="BK1418" s="227">
        <f>ROUND(I1418*H1418,2)</f>
        <v>0</v>
      </c>
      <c r="BL1418" s="20" t="s">
        <v>260</v>
      </c>
      <c r="BM1418" s="226" t="s">
        <v>1801</v>
      </c>
    </row>
    <row r="1419" s="2" customFormat="1">
      <c r="A1419" s="41"/>
      <c r="B1419" s="42"/>
      <c r="C1419" s="43"/>
      <c r="D1419" s="228" t="s">
        <v>153</v>
      </c>
      <c r="E1419" s="43"/>
      <c r="F1419" s="229" t="s">
        <v>1802</v>
      </c>
      <c r="G1419" s="43"/>
      <c r="H1419" s="43"/>
      <c r="I1419" s="230"/>
      <c r="J1419" s="43"/>
      <c r="K1419" s="43"/>
      <c r="L1419" s="47"/>
      <c r="M1419" s="231"/>
      <c r="N1419" s="232"/>
      <c r="O1419" s="87"/>
      <c r="P1419" s="87"/>
      <c r="Q1419" s="87"/>
      <c r="R1419" s="87"/>
      <c r="S1419" s="87"/>
      <c r="T1419" s="88"/>
      <c r="U1419" s="41"/>
      <c r="V1419" s="41"/>
      <c r="W1419" s="41"/>
      <c r="X1419" s="41"/>
      <c r="Y1419" s="41"/>
      <c r="Z1419" s="41"/>
      <c r="AA1419" s="41"/>
      <c r="AB1419" s="41"/>
      <c r="AC1419" s="41"/>
      <c r="AD1419" s="41"/>
      <c r="AE1419" s="41"/>
      <c r="AT1419" s="20" t="s">
        <v>153</v>
      </c>
      <c r="AU1419" s="20" t="s">
        <v>142</v>
      </c>
    </row>
    <row r="1420" s="15" customFormat="1">
      <c r="A1420" s="15"/>
      <c r="B1420" s="256"/>
      <c r="C1420" s="257"/>
      <c r="D1420" s="235" t="s">
        <v>155</v>
      </c>
      <c r="E1420" s="258" t="s">
        <v>19</v>
      </c>
      <c r="F1420" s="259" t="s">
        <v>1803</v>
      </c>
      <c r="G1420" s="257"/>
      <c r="H1420" s="258" t="s">
        <v>19</v>
      </c>
      <c r="I1420" s="260"/>
      <c r="J1420" s="257"/>
      <c r="K1420" s="257"/>
      <c r="L1420" s="261"/>
      <c r="M1420" s="262"/>
      <c r="N1420" s="263"/>
      <c r="O1420" s="263"/>
      <c r="P1420" s="263"/>
      <c r="Q1420" s="263"/>
      <c r="R1420" s="263"/>
      <c r="S1420" s="263"/>
      <c r="T1420" s="264"/>
      <c r="U1420" s="15"/>
      <c r="V1420" s="15"/>
      <c r="W1420" s="15"/>
      <c r="X1420" s="15"/>
      <c r="Y1420" s="15"/>
      <c r="Z1420" s="15"/>
      <c r="AA1420" s="15"/>
      <c r="AB1420" s="15"/>
      <c r="AC1420" s="15"/>
      <c r="AD1420" s="15"/>
      <c r="AE1420" s="15"/>
      <c r="AT1420" s="265" t="s">
        <v>155</v>
      </c>
      <c r="AU1420" s="265" t="s">
        <v>142</v>
      </c>
      <c r="AV1420" s="15" t="s">
        <v>83</v>
      </c>
      <c r="AW1420" s="15" t="s">
        <v>35</v>
      </c>
      <c r="AX1420" s="15" t="s">
        <v>75</v>
      </c>
      <c r="AY1420" s="265" t="s">
        <v>141</v>
      </c>
    </row>
    <row r="1421" s="15" customFormat="1">
      <c r="A1421" s="15"/>
      <c r="B1421" s="256"/>
      <c r="C1421" s="257"/>
      <c r="D1421" s="235" t="s">
        <v>155</v>
      </c>
      <c r="E1421" s="258" t="s">
        <v>19</v>
      </c>
      <c r="F1421" s="259" t="s">
        <v>1804</v>
      </c>
      <c r="G1421" s="257"/>
      <c r="H1421" s="258" t="s">
        <v>19</v>
      </c>
      <c r="I1421" s="260"/>
      <c r="J1421" s="257"/>
      <c r="K1421" s="257"/>
      <c r="L1421" s="261"/>
      <c r="M1421" s="262"/>
      <c r="N1421" s="263"/>
      <c r="O1421" s="263"/>
      <c r="P1421" s="263"/>
      <c r="Q1421" s="263"/>
      <c r="R1421" s="263"/>
      <c r="S1421" s="263"/>
      <c r="T1421" s="264"/>
      <c r="U1421" s="15"/>
      <c r="V1421" s="15"/>
      <c r="W1421" s="15"/>
      <c r="X1421" s="15"/>
      <c r="Y1421" s="15"/>
      <c r="Z1421" s="15"/>
      <c r="AA1421" s="15"/>
      <c r="AB1421" s="15"/>
      <c r="AC1421" s="15"/>
      <c r="AD1421" s="15"/>
      <c r="AE1421" s="15"/>
      <c r="AT1421" s="265" t="s">
        <v>155</v>
      </c>
      <c r="AU1421" s="265" t="s">
        <v>142</v>
      </c>
      <c r="AV1421" s="15" t="s">
        <v>83</v>
      </c>
      <c r="AW1421" s="15" t="s">
        <v>35</v>
      </c>
      <c r="AX1421" s="15" t="s">
        <v>75</v>
      </c>
      <c r="AY1421" s="265" t="s">
        <v>141</v>
      </c>
    </row>
    <row r="1422" s="13" customFormat="1">
      <c r="A1422" s="13"/>
      <c r="B1422" s="233"/>
      <c r="C1422" s="234"/>
      <c r="D1422" s="235" t="s">
        <v>155</v>
      </c>
      <c r="E1422" s="236" t="s">
        <v>19</v>
      </c>
      <c r="F1422" s="237" t="s">
        <v>94</v>
      </c>
      <c r="G1422" s="234"/>
      <c r="H1422" s="238">
        <v>2</v>
      </c>
      <c r="I1422" s="239"/>
      <c r="J1422" s="234"/>
      <c r="K1422" s="234"/>
      <c r="L1422" s="240"/>
      <c r="M1422" s="241"/>
      <c r="N1422" s="242"/>
      <c r="O1422" s="242"/>
      <c r="P1422" s="242"/>
      <c r="Q1422" s="242"/>
      <c r="R1422" s="242"/>
      <c r="S1422" s="242"/>
      <c r="T1422" s="243"/>
      <c r="U1422" s="13"/>
      <c r="V1422" s="13"/>
      <c r="W1422" s="13"/>
      <c r="X1422" s="13"/>
      <c r="Y1422" s="13"/>
      <c r="Z1422" s="13"/>
      <c r="AA1422" s="13"/>
      <c r="AB1422" s="13"/>
      <c r="AC1422" s="13"/>
      <c r="AD1422" s="13"/>
      <c r="AE1422" s="13"/>
      <c r="AT1422" s="244" t="s">
        <v>155</v>
      </c>
      <c r="AU1422" s="244" t="s">
        <v>142</v>
      </c>
      <c r="AV1422" s="13" t="s">
        <v>94</v>
      </c>
      <c r="AW1422" s="13" t="s">
        <v>35</v>
      </c>
      <c r="AX1422" s="13" t="s">
        <v>75</v>
      </c>
      <c r="AY1422" s="244" t="s">
        <v>141</v>
      </c>
    </row>
    <row r="1423" s="14" customFormat="1">
      <c r="A1423" s="14"/>
      <c r="B1423" s="245"/>
      <c r="C1423" s="246"/>
      <c r="D1423" s="235" t="s">
        <v>155</v>
      </c>
      <c r="E1423" s="247" t="s">
        <v>19</v>
      </c>
      <c r="F1423" s="248" t="s">
        <v>157</v>
      </c>
      <c r="G1423" s="246"/>
      <c r="H1423" s="249">
        <v>2</v>
      </c>
      <c r="I1423" s="250"/>
      <c r="J1423" s="246"/>
      <c r="K1423" s="246"/>
      <c r="L1423" s="251"/>
      <c r="M1423" s="252"/>
      <c r="N1423" s="253"/>
      <c r="O1423" s="253"/>
      <c r="P1423" s="253"/>
      <c r="Q1423" s="253"/>
      <c r="R1423" s="253"/>
      <c r="S1423" s="253"/>
      <c r="T1423" s="254"/>
      <c r="U1423" s="14"/>
      <c r="V1423" s="14"/>
      <c r="W1423" s="14"/>
      <c r="X1423" s="14"/>
      <c r="Y1423" s="14"/>
      <c r="Z1423" s="14"/>
      <c r="AA1423" s="14"/>
      <c r="AB1423" s="14"/>
      <c r="AC1423" s="14"/>
      <c r="AD1423" s="14"/>
      <c r="AE1423" s="14"/>
      <c r="AT1423" s="255" t="s">
        <v>155</v>
      </c>
      <c r="AU1423" s="255" t="s">
        <v>142</v>
      </c>
      <c r="AV1423" s="14" t="s">
        <v>151</v>
      </c>
      <c r="AW1423" s="14" t="s">
        <v>35</v>
      </c>
      <c r="AX1423" s="14" t="s">
        <v>83</v>
      </c>
      <c r="AY1423" s="255" t="s">
        <v>141</v>
      </c>
    </row>
    <row r="1424" s="2" customFormat="1" ht="16.5" customHeight="1">
      <c r="A1424" s="41"/>
      <c r="B1424" s="42"/>
      <c r="C1424" s="215" t="s">
        <v>1805</v>
      </c>
      <c r="D1424" s="215" t="s">
        <v>146</v>
      </c>
      <c r="E1424" s="216" t="s">
        <v>1806</v>
      </c>
      <c r="F1424" s="217" t="s">
        <v>1807</v>
      </c>
      <c r="G1424" s="218" t="s">
        <v>169</v>
      </c>
      <c r="H1424" s="219">
        <v>2.25</v>
      </c>
      <c r="I1424" s="220"/>
      <c r="J1424" s="221">
        <f>ROUND(I1424*H1424,2)</f>
        <v>0</v>
      </c>
      <c r="K1424" s="217" t="s">
        <v>150</v>
      </c>
      <c r="L1424" s="47"/>
      <c r="M1424" s="222" t="s">
        <v>19</v>
      </c>
      <c r="N1424" s="223" t="s">
        <v>47</v>
      </c>
      <c r="O1424" s="87"/>
      <c r="P1424" s="224">
        <f>O1424*H1424</f>
        <v>0</v>
      </c>
      <c r="Q1424" s="224">
        <v>0</v>
      </c>
      <c r="R1424" s="224">
        <f>Q1424*H1424</f>
        <v>0</v>
      </c>
      <c r="S1424" s="224">
        <v>0</v>
      </c>
      <c r="T1424" s="225">
        <f>S1424*H1424</f>
        <v>0</v>
      </c>
      <c r="U1424" s="41"/>
      <c r="V1424" s="41"/>
      <c r="W1424" s="41"/>
      <c r="X1424" s="41"/>
      <c r="Y1424" s="41"/>
      <c r="Z1424" s="41"/>
      <c r="AA1424" s="41"/>
      <c r="AB1424" s="41"/>
      <c r="AC1424" s="41"/>
      <c r="AD1424" s="41"/>
      <c r="AE1424" s="41"/>
      <c r="AR1424" s="226" t="s">
        <v>260</v>
      </c>
      <c r="AT1424" s="226" t="s">
        <v>146</v>
      </c>
      <c r="AU1424" s="226" t="s">
        <v>142</v>
      </c>
      <c r="AY1424" s="20" t="s">
        <v>141</v>
      </c>
      <c r="BE1424" s="227">
        <f>IF(N1424="základní",J1424,0)</f>
        <v>0</v>
      </c>
      <c r="BF1424" s="227">
        <f>IF(N1424="snížená",J1424,0)</f>
        <v>0</v>
      </c>
      <c r="BG1424" s="227">
        <f>IF(N1424="zákl. přenesená",J1424,0)</f>
        <v>0</v>
      </c>
      <c r="BH1424" s="227">
        <f>IF(N1424="sníž. přenesená",J1424,0)</f>
        <v>0</v>
      </c>
      <c r="BI1424" s="227">
        <f>IF(N1424="nulová",J1424,0)</f>
        <v>0</v>
      </c>
      <c r="BJ1424" s="20" t="s">
        <v>94</v>
      </c>
      <c r="BK1424" s="227">
        <f>ROUND(I1424*H1424,2)</f>
        <v>0</v>
      </c>
      <c r="BL1424" s="20" t="s">
        <v>260</v>
      </c>
      <c r="BM1424" s="226" t="s">
        <v>1808</v>
      </c>
    </row>
    <row r="1425" s="2" customFormat="1">
      <c r="A1425" s="41"/>
      <c r="B1425" s="42"/>
      <c r="C1425" s="43"/>
      <c r="D1425" s="228" t="s">
        <v>153</v>
      </c>
      <c r="E1425" s="43"/>
      <c r="F1425" s="229" t="s">
        <v>1809</v>
      </c>
      <c r="G1425" s="43"/>
      <c r="H1425" s="43"/>
      <c r="I1425" s="230"/>
      <c r="J1425" s="43"/>
      <c r="K1425" s="43"/>
      <c r="L1425" s="47"/>
      <c r="M1425" s="231"/>
      <c r="N1425" s="232"/>
      <c r="O1425" s="87"/>
      <c r="P1425" s="87"/>
      <c r="Q1425" s="87"/>
      <c r="R1425" s="87"/>
      <c r="S1425" s="87"/>
      <c r="T1425" s="88"/>
      <c r="U1425" s="41"/>
      <c r="V1425" s="41"/>
      <c r="W1425" s="41"/>
      <c r="X1425" s="41"/>
      <c r="Y1425" s="41"/>
      <c r="Z1425" s="41"/>
      <c r="AA1425" s="41"/>
      <c r="AB1425" s="41"/>
      <c r="AC1425" s="41"/>
      <c r="AD1425" s="41"/>
      <c r="AE1425" s="41"/>
      <c r="AT1425" s="20" t="s">
        <v>153</v>
      </c>
      <c r="AU1425" s="20" t="s">
        <v>142</v>
      </c>
    </row>
    <row r="1426" s="15" customFormat="1">
      <c r="A1426" s="15"/>
      <c r="B1426" s="256"/>
      <c r="C1426" s="257"/>
      <c r="D1426" s="235" t="s">
        <v>155</v>
      </c>
      <c r="E1426" s="258" t="s">
        <v>19</v>
      </c>
      <c r="F1426" s="259" t="s">
        <v>1810</v>
      </c>
      <c r="G1426" s="257"/>
      <c r="H1426" s="258" t="s">
        <v>19</v>
      </c>
      <c r="I1426" s="260"/>
      <c r="J1426" s="257"/>
      <c r="K1426" s="257"/>
      <c r="L1426" s="261"/>
      <c r="M1426" s="262"/>
      <c r="N1426" s="263"/>
      <c r="O1426" s="263"/>
      <c r="P1426" s="263"/>
      <c r="Q1426" s="263"/>
      <c r="R1426" s="263"/>
      <c r="S1426" s="263"/>
      <c r="T1426" s="264"/>
      <c r="U1426" s="15"/>
      <c r="V1426" s="15"/>
      <c r="W1426" s="15"/>
      <c r="X1426" s="15"/>
      <c r="Y1426" s="15"/>
      <c r="Z1426" s="15"/>
      <c r="AA1426" s="15"/>
      <c r="AB1426" s="15"/>
      <c r="AC1426" s="15"/>
      <c r="AD1426" s="15"/>
      <c r="AE1426" s="15"/>
      <c r="AT1426" s="265" t="s">
        <v>155</v>
      </c>
      <c r="AU1426" s="265" t="s">
        <v>142</v>
      </c>
      <c r="AV1426" s="15" t="s">
        <v>83</v>
      </c>
      <c r="AW1426" s="15" t="s">
        <v>35</v>
      </c>
      <c r="AX1426" s="15" t="s">
        <v>75</v>
      </c>
      <c r="AY1426" s="265" t="s">
        <v>141</v>
      </c>
    </row>
    <row r="1427" s="15" customFormat="1">
      <c r="A1427" s="15"/>
      <c r="B1427" s="256"/>
      <c r="C1427" s="257"/>
      <c r="D1427" s="235" t="s">
        <v>155</v>
      </c>
      <c r="E1427" s="258" t="s">
        <v>19</v>
      </c>
      <c r="F1427" s="259" t="s">
        <v>1804</v>
      </c>
      <c r="G1427" s="257"/>
      <c r="H1427" s="258" t="s">
        <v>19</v>
      </c>
      <c r="I1427" s="260"/>
      <c r="J1427" s="257"/>
      <c r="K1427" s="257"/>
      <c r="L1427" s="261"/>
      <c r="M1427" s="262"/>
      <c r="N1427" s="263"/>
      <c r="O1427" s="263"/>
      <c r="P1427" s="263"/>
      <c r="Q1427" s="263"/>
      <c r="R1427" s="263"/>
      <c r="S1427" s="263"/>
      <c r="T1427" s="264"/>
      <c r="U1427" s="15"/>
      <c r="V1427" s="15"/>
      <c r="W1427" s="15"/>
      <c r="X1427" s="15"/>
      <c r="Y1427" s="15"/>
      <c r="Z1427" s="15"/>
      <c r="AA1427" s="15"/>
      <c r="AB1427" s="15"/>
      <c r="AC1427" s="15"/>
      <c r="AD1427" s="15"/>
      <c r="AE1427" s="15"/>
      <c r="AT1427" s="265" t="s">
        <v>155</v>
      </c>
      <c r="AU1427" s="265" t="s">
        <v>142</v>
      </c>
      <c r="AV1427" s="15" t="s">
        <v>83</v>
      </c>
      <c r="AW1427" s="15" t="s">
        <v>35</v>
      </c>
      <c r="AX1427" s="15" t="s">
        <v>75</v>
      </c>
      <c r="AY1427" s="265" t="s">
        <v>141</v>
      </c>
    </row>
    <row r="1428" s="13" customFormat="1">
      <c r="A1428" s="13"/>
      <c r="B1428" s="233"/>
      <c r="C1428" s="234"/>
      <c r="D1428" s="235" t="s">
        <v>155</v>
      </c>
      <c r="E1428" s="236" t="s">
        <v>19</v>
      </c>
      <c r="F1428" s="237" t="s">
        <v>1811</v>
      </c>
      <c r="G1428" s="234"/>
      <c r="H1428" s="238">
        <v>2.25</v>
      </c>
      <c r="I1428" s="239"/>
      <c r="J1428" s="234"/>
      <c r="K1428" s="234"/>
      <c r="L1428" s="240"/>
      <c r="M1428" s="241"/>
      <c r="N1428" s="242"/>
      <c r="O1428" s="242"/>
      <c r="P1428" s="242"/>
      <c r="Q1428" s="242"/>
      <c r="R1428" s="242"/>
      <c r="S1428" s="242"/>
      <c r="T1428" s="243"/>
      <c r="U1428" s="13"/>
      <c r="V1428" s="13"/>
      <c r="W1428" s="13"/>
      <c r="X1428" s="13"/>
      <c r="Y1428" s="13"/>
      <c r="Z1428" s="13"/>
      <c r="AA1428" s="13"/>
      <c r="AB1428" s="13"/>
      <c r="AC1428" s="13"/>
      <c r="AD1428" s="13"/>
      <c r="AE1428" s="13"/>
      <c r="AT1428" s="244" t="s">
        <v>155</v>
      </c>
      <c r="AU1428" s="244" t="s">
        <v>142</v>
      </c>
      <c r="AV1428" s="13" t="s">
        <v>94</v>
      </c>
      <c r="AW1428" s="13" t="s">
        <v>35</v>
      </c>
      <c r="AX1428" s="13" t="s">
        <v>75</v>
      </c>
      <c r="AY1428" s="244" t="s">
        <v>141</v>
      </c>
    </row>
    <row r="1429" s="14" customFormat="1">
      <c r="A1429" s="14"/>
      <c r="B1429" s="245"/>
      <c r="C1429" s="246"/>
      <c r="D1429" s="235" t="s">
        <v>155</v>
      </c>
      <c r="E1429" s="247" t="s">
        <v>19</v>
      </c>
      <c r="F1429" s="248" t="s">
        <v>157</v>
      </c>
      <c r="G1429" s="246"/>
      <c r="H1429" s="249">
        <v>2.25</v>
      </c>
      <c r="I1429" s="250"/>
      <c r="J1429" s="246"/>
      <c r="K1429" s="246"/>
      <c r="L1429" s="251"/>
      <c r="M1429" s="252"/>
      <c r="N1429" s="253"/>
      <c r="O1429" s="253"/>
      <c r="P1429" s="253"/>
      <c r="Q1429" s="253"/>
      <c r="R1429" s="253"/>
      <c r="S1429" s="253"/>
      <c r="T1429" s="254"/>
      <c r="U1429" s="14"/>
      <c r="V1429" s="14"/>
      <c r="W1429" s="14"/>
      <c r="X1429" s="14"/>
      <c r="Y1429" s="14"/>
      <c r="Z1429" s="14"/>
      <c r="AA1429" s="14"/>
      <c r="AB1429" s="14"/>
      <c r="AC1429" s="14"/>
      <c r="AD1429" s="14"/>
      <c r="AE1429" s="14"/>
      <c r="AT1429" s="255" t="s">
        <v>155</v>
      </c>
      <c r="AU1429" s="255" t="s">
        <v>142</v>
      </c>
      <c r="AV1429" s="14" t="s">
        <v>151</v>
      </c>
      <c r="AW1429" s="14" t="s">
        <v>35</v>
      </c>
      <c r="AX1429" s="14" t="s">
        <v>83</v>
      </c>
      <c r="AY1429" s="255" t="s">
        <v>141</v>
      </c>
    </row>
    <row r="1430" s="2" customFormat="1" ht="24.15" customHeight="1">
      <c r="A1430" s="41"/>
      <c r="B1430" s="42"/>
      <c r="C1430" s="215" t="s">
        <v>1812</v>
      </c>
      <c r="D1430" s="215" t="s">
        <v>146</v>
      </c>
      <c r="E1430" s="216" t="s">
        <v>1671</v>
      </c>
      <c r="F1430" s="217" t="s">
        <v>1672</v>
      </c>
      <c r="G1430" s="218" t="s">
        <v>160</v>
      </c>
      <c r="H1430" s="219">
        <v>1.3919999999999999</v>
      </c>
      <c r="I1430" s="220"/>
      <c r="J1430" s="221">
        <f>ROUND(I1430*H1430,2)</f>
        <v>0</v>
      </c>
      <c r="K1430" s="217" t="s">
        <v>150</v>
      </c>
      <c r="L1430" s="47"/>
      <c r="M1430" s="222" t="s">
        <v>19</v>
      </c>
      <c r="N1430" s="223" t="s">
        <v>47</v>
      </c>
      <c r="O1430" s="87"/>
      <c r="P1430" s="224">
        <f>O1430*H1430</f>
        <v>0</v>
      </c>
      <c r="Q1430" s="224">
        <v>0</v>
      </c>
      <c r="R1430" s="224">
        <f>Q1430*H1430</f>
        <v>0</v>
      </c>
      <c r="S1430" s="224">
        <v>0</v>
      </c>
      <c r="T1430" s="225">
        <f>S1430*H1430</f>
        <v>0</v>
      </c>
      <c r="U1430" s="41"/>
      <c r="V1430" s="41"/>
      <c r="W1430" s="41"/>
      <c r="X1430" s="41"/>
      <c r="Y1430" s="41"/>
      <c r="Z1430" s="41"/>
      <c r="AA1430" s="41"/>
      <c r="AB1430" s="41"/>
      <c r="AC1430" s="41"/>
      <c r="AD1430" s="41"/>
      <c r="AE1430" s="41"/>
      <c r="AR1430" s="226" t="s">
        <v>260</v>
      </c>
      <c r="AT1430" s="226" t="s">
        <v>146</v>
      </c>
      <c r="AU1430" s="226" t="s">
        <v>142</v>
      </c>
      <c r="AY1430" s="20" t="s">
        <v>141</v>
      </c>
      <c r="BE1430" s="227">
        <f>IF(N1430="základní",J1430,0)</f>
        <v>0</v>
      </c>
      <c r="BF1430" s="227">
        <f>IF(N1430="snížená",J1430,0)</f>
        <v>0</v>
      </c>
      <c r="BG1430" s="227">
        <f>IF(N1430="zákl. přenesená",J1430,0)</f>
        <v>0</v>
      </c>
      <c r="BH1430" s="227">
        <f>IF(N1430="sníž. přenesená",J1430,0)</f>
        <v>0</v>
      </c>
      <c r="BI1430" s="227">
        <f>IF(N1430="nulová",J1430,0)</f>
        <v>0</v>
      </c>
      <c r="BJ1430" s="20" t="s">
        <v>94</v>
      </c>
      <c r="BK1430" s="227">
        <f>ROUND(I1430*H1430,2)</f>
        <v>0</v>
      </c>
      <c r="BL1430" s="20" t="s">
        <v>260</v>
      </c>
      <c r="BM1430" s="226" t="s">
        <v>1813</v>
      </c>
    </row>
    <row r="1431" s="2" customFormat="1">
      <c r="A1431" s="41"/>
      <c r="B1431" s="42"/>
      <c r="C1431" s="43"/>
      <c r="D1431" s="228" t="s">
        <v>153</v>
      </c>
      <c r="E1431" s="43"/>
      <c r="F1431" s="229" t="s">
        <v>1674</v>
      </c>
      <c r="G1431" s="43"/>
      <c r="H1431" s="43"/>
      <c r="I1431" s="230"/>
      <c r="J1431" s="43"/>
      <c r="K1431" s="43"/>
      <c r="L1431" s="47"/>
      <c r="M1431" s="231"/>
      <c r="N1431" s="232"/>
      <c r="O1431" s="87"/>
      <c r="P1431" s="87"/>
      <c r="Q1431" s="87"/>
      <c r="R1431" s="87"/>
      <c r="S1431" s="87"/>
      <c r="T1431" s="88"/>
      <c r="U1431" s="41"/>
      <c r="V1431" s="41"/>
      <c r="W1431" s="41"/>
      <c r="X1431" s="41"/>
      <c r="Y1431" s="41"/>
      <c r="Z1431" s="41"/>
      <c r="AA1431" s="41"/>
      <c r="AB1431" s="41"/>
      <c r="AC1431" s="41"/>
      <c r="AD1431" s="41"/>
      <c r="AE1431" s="41"/>
      <c r="AT1431" s="20" t="s">
        <v>153</v>
      </c>
      <c r="AU1431" s="20" t="s">
        <v>142</v>
      </c>
    </row>
    <row r="1432" s="12" customFormat="1" ht="20.88" customHeight="1">
      <c r="A1432" s="12"/>
      <c r="B1432" s="199"/>
      <c r="C1432" s="200"/>
      <c r="D1432" s="201" t="s">
        <v>74</v>
      </c>
      <c r="E1432" s="213" t="s">
        <v>1814</v>
      </c>
      <c r="F1432" s="213" t="s">
        <v>1815</v>
      </c>
      <c r="G1432" s="200"/>
      <c r="H1432" s="200"/>
      <c r="I1432" s="203"/>
      <c r="J1432" s="214">
        <f>BK1432</f>
        <v>0</v>
      </c>
      <c r="K1432" s="200"/>
      <c r="L1432" s="205"/>
      <c r="M1432" s="206"/>
      <c r="N1432" s="207"/>
      <c r="O1432" s="207"/>
      <c r="P1432" s="208">
        <f>SUM(P1433:P1448)</f>
        <v>0</v>
      </c>
      <c r="Q1432" s="207"/>
      <c r="R1432" s="208">
        <f>SUM(R1433:R1448)</f>
        <v>0.45577000000000001</v>
      </c>
      <c r="S1432" s="207"/>
      <c r="T1432" s="209">
        <f>SUM(T1433:T1448)</f>
        <v>0</v>
      </c>
      <c r="U1432" s="12"/>
      <c r="V1432" s="12"/>
      <c r="W1432" s="12"/>
      <c r="X1432" s="12"/>
      <c r="Y1432" s="12"/>
      <c r="Z1432" s="12"/>
      <c r="AA1432" s="12"/>
      <c r="AB1432" s="12"/>
      <c r="AC1432" s="12"/>
      <c r="AD1432" s="12"/>
      <c r="AE1432" s="12"/>
      <c r="AR1432" s="210" t="s">
        <v>94</v>
      </c>
      <c r="AT1432" s="211" t="s">
        <v>74</v>
      </c>
      <c r="AU1432" s="211" t="s">
        <v>94</v>
      </c>
      <c r="AY1432" s="210" t="s">
        <v>141</v>
      </c>
      <c r="BK1432" s="212">
        <f>SUM(BK1433:BK1448)</f>
        <v>0</v>
      </c>
    </row>
    <row r="1433" s="2" customFormat="1" ht="24.15" customHeight="1">
      <c r="A1433" s="41"/>
      <c r="B1433" s="42"/>
      <c r="C1433" s="215" t="s">
        <v>1816</v>
      </c>
      <c r="D1433" s="215" t="s">
        <v>146</v>
      </c>
      <c r="E1433" s="216" t="s">
        <v>1678</v>
      </c>
      <c r="F1433" s="217" t="s">
        <v>1679</v>
      </c>
      <c r="G1433" s="218" t="s">
        <v>387</v>
      </c>
      <c r="H1433" s="219">
        <v>1</v>
      </c>
      <c r="I1433" s="220"/>
      <c r="J1433" s="221">
        <f>ROUND(I1433*H1433,2)</f>
        <v>0</v>
      </c>
      <c r="K1433" s="217" t="s">
        <v>150</v>
      </c>
      <c r="L1433" s="47"/>
      <c r="M1433" s="222" t="s">
        <v>19</v>
      </c>
      <c r="N1433" s="223" t="s">
        <v>47</v>
      </c>
      <c r="O1433" s="87"/>
      <c r="P1433" s="224">
        <f>O1433*H1433</f>
        <v>0</v>
      </c>
      <c r="Q1433" s="224">
        <v>0</v>
      </c>
      <c r="R1433" s="224">
        <f>Q1433*H1433</f>
        <v>0</v>
      </c>
      <c r="S1433" s="224">
        <v>0</v>
      </c>
      <c r="T1433" s="225">
        <f>S1433*H1433</f>
        <v>0</v>
      </c>
      <c r="U1433" s="41"/>
      <c r="V1433" s="41"/>
      <c r="W1433" s="41"/>
      <c r="X1433" s="41"/>
      <c r="Y1433" s="41"/>
      <c r="Z1433" s="41"/>
      <c r="AA1433" s="41"/>
      <c r="AB1433" s="41"/>
      <c r="AC1433" s="41"/>
      <c r="AD1433" s="41"/>
      <c r="AE1433" s="41"/>
      <c r="AR1433" s="226" t="s">
        <v>260</v>
      </c>
      <c r="AT1433" s="226" t="s">
        <v>146</v>
      </c>
      <c r="AU1433" s="226" t="s">
        <v>142</v>
      </c>
      <c r="AY1433" s="20" t="s">
        <v>141</v>
      </c>
      <c r="BE1433" s="227">
        <f>IF(N1433="základní",J1433,0)</f>
        <v>0</v>
      </c>
      <c r="BF1433" s="227">
        <f>IF(N1433="snížená",J1433,0)</f>
        <v>0</v>
      </c>
      <c r="BG1433" s="227">
        <f>IF(N1433="zákl. přenesená",J1433,0)</f>
        <v>0</v>
      </c>
      <c r="BH1433" s="227">
        <f>IF(N1433="sníž. přenesená",J1433,0)</f>
        <v>0</v>
      </c>
      <c r="BI1433" s="227">
        <f>IF(N1433="nulová",J1433,0)</f>
        <v>0</v>
      </c>
      <c r="BJ1433" s="20" t="s">
        <v>94</v>
      </c>
      <c r="BK1433" s="227">
        <f>ROUND(I1433*H1433,2)</f>
        <v>0</v>
      </c>
      <c r="BL1433" s="20" t="s">
        <v>260</v>
      </c>
      <c r="BM1433" s="226" t="s">
        <v>1817</v>
      </c>
    </row>
    <row r="1434" s="2" customFormat="1">
      <c r="A1434" s="41"/>
      <c r="B1434" s="42"/>
      <c r="C1434" s="43"/>
      <c r="D1434" s="228" t="s">
        <v>153</v>
      </c>
      <c r="E1434" s="43"/>
      <c r="F1434" s="229" t="s">
        <v>1681</v>
      </c>
      <c r="G1434" s="43"/>
      <c r="H1434" s="43"/>
      <c r="I1434" s="230"/>
      <c r="J1434" s="43"/>
      <c r="K1434" s="43"/>
      <c r="L1434" s="47"/>
      <c r="M1434" s="231"/>
      <c r="N1434" s="232"/>
      <c r="O1434" s="87"/>
      <c r="P1434" s="87"/>
      <c r="Q1434" s="87"/>
      <c r="R1434" s="87"/>
      <c r="S1434" s="87"/>
      <c r="T1434" s="88"/>
      <c r="U1434" s="41"/>
      <c r="V1434" s="41"/>
      <c r="W1434" s="41"/>
      <c r="X1434" s="41"/>
      <c r="Y1434" s="41"/>
      <c r="Z1434" s="41"/>
      <c r="AA1434" s="41"/>
      <c r="AB1434" s="41"/>
      <c r="AC1434" s="41"/>
      <c r="AD1434" s="41"/>
      <c r="AE1434" s="41"/>
      <c r="AT1434" s="20" t="s">
        <v>153</v>
      </c>
      <c r="AU1434" s="20" t="s">
        <v>142</v>
      </c>
    </row>
    <row r="1435" s="15" customFormat="1">
      <c r="A1435" s="15"/>
      <c r="B1435" s="256"/>
      <c r="C1435" s="257"/>
      <c r="D1435" s="235" t="s">
        <v>155</v>
      </c>
      <c r="E1435" s="258" t="s">
        <v>19</v>
      </c>
      <c r="F1435" s="259" t="s">
        <v>855</v>
      </c>
      <c r="G1435" s="257"/>
      <c r="H1435" s="258" t="s">
        <v>19</v>
      </c>
      <c r="I1435" s="260"/>
      <c r="J1435" s="257"/>
      <c r="K1435" s="257"/>
      <c r="L1435" s="261"/>
      <c r="M1435" s="262"/>
      <c r="N1435" s="263"/>
      <c r="O1435" s="263"/>
      <c r="P1435" s="263"/>
      <c r="Q1435" s="263"/>
      <c r="R1435" s="263"/>
      <c r="S1435" s="263"/>
      <c r="T1435" s="264"/>
      <c r="U1435" s="15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65" t="s">
        <v>155</v>
      </c>
      <c r="AU1435" s="265" t="s">
        <v>142</v>
      </c>
      <c r="AV1435" s="15" t="s">
        <v>83</v>
      </c>
      <c r="AW1435" s="15" t="s">
        <v>35</v>
      </c>
      <c r="AX1435" s="15" t="s">
        <v>75</v>
      </c>
      <c r="AY1435" s="265" t="s">
        <v>141</v>
      </c>
    </row>
    <row r="1436" s="15" customFormat="1">
      <c r="A1436" s="15"/>
      <c r="B1436" s="256"/>
      <c r="C1436" s="257"/>
      <c r="D1436" s="235" t="s">
        <v>155</v>
      </c>
      <c r="E1436" s="258" t="s">
        <v>19</v>
      </c>
      <c r="F1436" s="259" t="s">
        <v>1818</v>
      </c>
      <c r="G1436" s="257"/>
      <c r="H1436" s="258" t="s">
        <v>19</v>
      </c>
      <c r="I1436" s="260"/>
      <c r="J1436" s="257"/>
      <c r="K1436" s="257"/>
      <c r="L1436" s="261"/>
      <c r="M1436" s="262"/>
      <c r="N1436" s="263"/>
      <c r="O1436" s="263"/>
      <c r="P1436" s="263"/>
      <c r="Q1436" s="263"/>
      <c r="R1436" s="263"/>
      <c r="S1436" s="263"/>
      <c r="T1436" s="264"/>
      <c r="U1436" s="15"/>
      <c r="V1436" s="15"/>
      <c r="W1436" s="15"/>
      <c r="X1436" s="15"/>
      <c r="Y1436" s="15"/>
      <c r="Z1436" s="15"/>
      <c r="AA1436" s="15"/>
      <c r="AB1436" s="15"/>
      <c r="AC1436" s="15"/>
      <c r="AD1436" s="15"/>
      <c r="AE1436" s="15"/>
      <c r="AT1436" s="265" t="s">
        <v>155</v>
      </c>
      <c r="AU1436" s="265" t="s">
        <v>142</v>
      </c>
      <c r="AV1436" s="15" t="s">
        <v>83</v>
      </c>
      <c r="AW1436" s="15" t="s">
        <v>35</v>
      </c>
      <c r="AX1436" s="15" t="s">
        <v>75</v>
      </c>
      <c r="AY1436" s="265" t="s">
        <v>141</v>
      </c>
    </row>
    <row r="1437" s="15" customFormat="1">
      <c r="A1437" s="15"/>
      <c r="B1437" s="256"/>
      <c r="C1437" s="257"/>
      <c r="D1437" s="235" t="s">
        <v>155</v>
      </c>
      <c r="E1437" s="258" t="s">
        <v>19</v>
      </c>
      <c r="F1437" s="259" t="s">
        <v>1819</v>
      </c>
      <c r="G1437" s="257"/>
      <c r="H1437" s="258" t="s">
        <v>19</v>
      </c>
      <c r="I1437" s="260"/>
      <c r="J1437" s="257"/>
      <c r="K1437" s="257"/>
      <c r="L1437" s="261"/>
      <c r="M1437" s="262"/>
      <c r="N1437" s="263"/>
      <c r="O1437" s="263"/>
      <c r="P1437" s="263"/>
      <c r="Q1437" s="263"/>
      <c r="R1437" s="263"/>
      <c r="S1437" s="263"/>
      <c r="T1437" s="264"/>
      <c r="U1437" s="15"/>
      <c r="V1437" s="15"/>
      <c r="W1437" s="15"/>
      <c r="X1437" s="15"/>
      <c r="Y1437" s="15"/>
      <c r="Z1437" s="15"/>
      <c r="AA1437" s="15"/>
      <c r="AB1437" s="15"/>
      <c r="AC1437" s="15"/>
      <c r="AD1437" s="15"/>
      <c r="AE1437" s="15"/>
      <c r="AT1437" s="265" t="s">
        <v>155</v>
      </c>
      <c r="AU1437" s="265" t="s">
        <v>142</v>
      </c>
      <c r="AV1437" s="15" t="s">
        <v>83</v>
      </c>
      <c r="AW1437" s="15" t="s">
        <v>35</v>
      </c>
      <c r="AX1437" s="15" t="s">
        <v>75</v>
      </c>
      <c r="AY1437" s="265" t="s">
        <v>141</v>
      </c>
    </row>
    <row r="1438" s="13" customFormat="1">
      <c r="A1438" s="13"/>
      <c r="B1438" s="233"/>
      <c r="C1438" s="234"/>
      <c r="D1438" s="235" t="s">
        <v>155</v>
      </c>
      <c r="E1438" s="236" t="s">
        <v>19</v>
      </c>
      <c r="F1438" s="237" t="s">
        <v>83</v>
      </c>
      <c r="G1438" s="234"/>
      <c r="H1438" s="238">
        <v>1</v>
      </c>
      <c r="I1438" s="239"/>
      <c r="J1438" s="234"/>
      <c r="K1438" s="234"/>
      <c r="L1438" s="240"/>
      <c r="M1438" s="241"/>
      <c r="N1438" s="242"/>
      <c r="O1438" s="242"/>
      <c r="P1438" s="242"/>
      <c r="Q1438" s="242"/>
      <c r="R1438" s="242"/>
      <c r="S1438" s="242"/>
      <c r="T1438" s="243"/>
      <c r="U1438" s="13"/>
      <c r="V1438" s="13"/>
      <c r="W1438" s="13"/>
      <c r="X1438" s="13"/>
      <c r="Y1438" s="13"/>
      <c r="Z1438" s="13"/>
      <c r="AA1438" s="13"/>
      <c r="AB1438" s="13"/>
      <c r="AC1438" s="13"/>
      <c r="AD1438" s="13"/>
      <c r="AE1438" s="13"/>
      <c r="AT1438" s="244" t="s">
        <v>155</v>
      </c>
      <c r="AU1438" s="244" t="s">
        <v>142</v>
      </c>
      <c r="AV1438" s="13" t="s">
        <v>94</v>
      </c>
      <c r="AW1438" s="13" t="s">
        <v>35</v>
      </c>
      <c r="AX1438" s="13" t="s">
        <v>75</v>
      </c>
      <c r="AY1438" s="244" t="s">
        <v>141</v>
      </c>
    </row>
    <row r="1439" s="14" customFormat="1">
      <c r="A1439" s="14"/>
      <c r="B1439" s="245"/>
      <c r="C1439" s="246"/>
      <c r="D1439" s="235" t="s">
        <v>155</v>
      </c>
      <c r="E1439" s="247" t="s">
        <v>19</v>
      </c>
      <c r="F1439" s="248" t="s">
        <v>157</v>
      </c>
      <c r="G1439" s="246"/>
      <c r="H1439" s="249">
        <v>1</v>
      </c>
      <c r="I1439" s="250"/>
      <c r="J1439" s="246"/>
      <c r="K1439" s="246"/>
      <c r="L1439" s="251"/>
      <c r="M1439" s="252"/>
      <c r="N1439" s="253"/>
      <c r="O1439" s="253"/>
      <c r="P1439" s="253"/>
      <c r="Q1439" s="253"/>
      <c r="R1439" s="253"/>
      <c r="S1439" s="253"/>
      <c r="T1439" s="254"/>
      <c r="U1439" s="14"/>
      <c r="V1439" s="14"/>
      <c r="W1439" s="14"/>
      <c r="X1439" s="14"/>
      <c r="Y1439" s="14"/>
      <c r="Z1439" s="14"/>
      <c r="AA1439" s="14"/>
      <c r="AB1439" s="14"/>
      <c r="AC1439" s="14"/>
      <c r="AD1439" s="14"/>
      <c r="AE1439" s="14"/>
      <c r="AT1439" s="255" t="s">
        <v>155</v>
      </c>
      <c r="AU1439" s="255" t="s">
        <v>142</v>
      </c>
      <c r="AV1439" s="14" t="s">
        <v>151</v>
      </c>
      <c r="AW1439" s="14" t="s">
        <v>35</v>
      </c>
      <c r="AX1439" s="14" t="s">
        <v>83</v>
      </c>
      <c r="AY1439" s="255" t="s">
        <v>141</v>
      </c>
    </row>
    <row r="1440" s="2" customFormat="1" ht="21.75" customHeight="1">
      <c r="A1440" s="41"/>
      <c r="B1440" s="42"/>
      <c r="C1440" s="281" t="s">
        <v>1820</v>
      </c>
      <c r="D1440" s="281" t="s">
        <v>775</v>
      </c>
      <c r="E1440" s="282" t="s">
        <v>1821</v>
      </c>
      <c r="F1440" s="283" t="s">
        <v>1822</v>
      </c>
      <c r="G1440" s="284" t="s">
        <v>387</v>
      </c>
      <c r="H1440" s="285">
        <v>1</v>
      </c>
      <c r="I1440" s="286"/>
      <c r="J1440" s="287">
        <f>ROUND(I1440*H1440,2)</f>
        <v>0</v>
      </c>
      <c r="K1440" s="283" t="s">
        <v>150</v>
      </c>
      <c r="L1440" s="288"/>
      <c r="M1440" s="289" t="s">
        <v>19</v>
      </c>
      <c r="N1440" s="290" t="s">
        <v>47</v>
      </c>
      <c r="O1440" s="87"/>
      <c r="P1440" s="224">
        <f>O1440*H1440</f>
        <v>0</v>
      </c>
      <c r="Q1440" s="224">
        <v>0.021600000000000001</v>
      </c>
      <c r="R1440" s="224">
        <f>Q1440*H1440</f>
        <v>0.021600000000000001</v>
      </c>
      <c r="S1440" s="224">
        <v>0</v>
      </c>
      <c r="T1440" s="225">
        <f>S1440*H1440</f>
        <v>0</v>
      </c>
      <c r="U1440" s="41"/>
      <c r="V1440" s="41"/>
      <c r="W1440" s="41"/>
      <c r="X1440" s="41"/>
      <c r="Y1440" s="41"/>
      <c r="Z1440" s="41"/>
      <c r="AA1440" s="41"/>
      <c r="AB1440" s="41"/>
      <c r="AC1440" s="41"/>
      <c r="AD1440" s="41"/>
      <c r="AE1440" s="41"/>
      <c r="AR1440" s="226" t="s">
        <v>460</v>
      </c>
      <c r="AT1440" s="226" t="s">
        <v>775</v>
      </c>
      <c r="AU1440" s="226" t="s">
        <v>142</v>
      </c>
      <c r="AY1440" s="20" t="s">
        <v>141</v>
      </c>
      <c r="BE1440" s="227">
        <f>IF(N1440="základní",J1440,0)</f>
        <v>0</v>
      </c>
      <c r="BF1440" s="227">
        <f>IF(N1440="snížená",J1440,0)</f>
        <v>0</v>
      </c>
      <c r="BG1440" s="227">
        <f>IF(N1440="zákl. přenesená",J1440,0)</f>
        <v>0</v>
      </c>
      <c r="BH1440" s="227">
        <f>IF(N1440="sníž. přenesená",J1440,0)</f>
        <v>0</v>
      </c>
      <c r="BI1440" s="227">
        <f>IF(N1440="nulová",J1440,0)</f>
        <v>0</v>
      </c>
      <c r="BJ1440" s="20" t="s">
        <v>94</v>
      </c>
      <c r="BK1440" s="227">
        <f>ROUND(I1440*H1440,2)</f>
        <v>0</v>
      </c>
      <c r="BL1440" s="20" t="s">
        <v>260</v>
      </c>
      <c r="BM1440" s="226" t="s">
        <v>1823</v>
      </c>
    </row>
    <row r="1441" s="2" customFormat="1" ht="16.5" customHeight="1">
      <c r="A1441" s="41"/>
      <c r="B1441" s="42"/>
      <c r="C1441" s="215" t="s">
        <v>1824</v>
      </c>
      <c r="D1441" s="215" t="s">
        <v>146</v>
      </c>
      <c r="E1441" s="216" t="s">
        <v>1715</v>
      </c>
      <c r="F1441" s="217" t="s">
        <v>1716</v>
      </c>
      <c r="G1441" s="218" t="s">
        <v>387</v>
      </c>
      <c r="H1441" s="219">
        <v>1</v>
      </c>
      <c r="I1441" s="220"/>
      <c r="J1441" s="221">
        <f>ROUND(I1441*H1441,2)</f>
        <v>0</v>
      </c>
      <c r="K1441" s="217" t="s">
        <v>150</v>
      </c>
      <c r="L1441" s="47"/>
      <c r="M1441" s="222" t="s">
        <v>19</v>
      </c>
      <c r="N1441" s="223" t="s">
        <v>47</v>
      </c>
      <c r="O1441" s="87"/>
      <c r="P1441" s="224">
        <f>O1441*H1441</f>
        <v>0</v>
      </c>
      <c r="Q1441" s="224">
        <v>0</v>
      </c>
      <c r="R1441" s="224">
        <f>Q1441*H1441</f>
        <v>0</v>
      </c>
      <c r="S1441" s="224">
        <v>0</v>
      </c>
      <c r="T1441" s="225">
        <f>S1441*H1441</f>
        <v>0</v>
      </c>
      <c r="U1441" s="41"/>
      <c r="V1441" s="41"/>
      <c r="W1441" s="41"/>
      <c r="X1441" s="41"/>
      <c r="Y1441" s="41"/>
      <c r="Z1441" s="41"/>
      <c r="AA1441" s="41"/>
      <c r="AB1441" s="41"/>
      <c r="AC1441" s="41"/>
      <c r="AD1441" s="41"/>
      <c r="AE1441" s="41"/>
      <c r="AR1441" s="226" t="s">
        <v>260</v>
      </c>
      <c r="AT1441" s="226" t="s">
        <v>146</v>
      </c>
      <c r="AU1441" s="226" t="s">
        <v>142</v>
      </c>
      <c r="AY1441" s="20" t="s">
        <v>141</v>
      </c>
      <c r="BE1441" s="227">
        <f>IF(N1441="základní",J1441,0)</f>
        <v>0</v>
      </c>
      <c r="BF1441" s="227">
        <f>IF(N1441="snížená",J1441,0)</f>
        <v>0</v>
      </c>
      <c r="BG1441" s="227">
        <f>IF(N1441="zákl. přenesená",J1441,0)</f>
        <v>0</v>
      </c>
      <c r="BH1441" s="227">
        <f>IF(N1441="sníž. přenesená",J1441,0)</f>
        <v>0</v>
      </c>
      <c r="BI1441" s="227">
        <f>IF(N1441="nulová",J1441,0)</f>
        <v>0</v>
      </c>
      <c r="BJ1441" s="20" t="s">
        <v>94</v>
      </c>
      <c r="BK1441" s="227">
        <f>ROUND(I1441*H1441,2)</f>
        <v>0</v>
      </c>
      <c r="BL1441" s="20" t="s">
        <v>260</v>
      </c>
      <c r="BM1441" s="226" t="s">
        <v>1825</v>
      </c>
    </row>
    <row r="1442" s="2" customFormat="1">
      <c r="A1442" s="41"/>
      <c r="B1442" s="42"/>
      <c r="C1442" s="43"/>
      <c r="D1442" s="228" t="s">
        <v>153</v>
      </c>
      <c r="E1442" s="43"/>
      <c r="F1442" s="229" t="s">
        <v>1718</v>
      </c>
      <c r="G1442" s="43"/>
      <c r="H1442" s="43"/>
      <c r="I1442" s="230"/>
      <c r="J1442" s="43"/>
      <c r="K1442" s="43"/>
      <c r="L1442" s="47"/>
      <c r="M1442" s="231"/>
      <c r="N1442" s="232"/>
      <c r="O1442" s="87"/>
      <c r="P1442" s="87"/>
      <c r="Q1442" s="87"/>
      <c r="R1442" s="87"/>
      <c r="S1442" s="87"/>
      <c r="T1442" s="88"/>
      <c r="U1442" s="41"/>
      <c r="V1442" s="41"/>
      <c r="W1442" s="41"/>
      <c r="X1442" s="41"/>
      <c r="Y1442" s="41"/>
      <c r="Z1442" s="41"/>
      <c r="AA1442" s="41"/>
      <c r="AB1442" s="41"/>
      <c r="AC1442" s="41"/>
      <c r="AD1442" s="41"/>
      <c r="AE1442" s="41"/>
      <c r="AT1442" s="20" t="s">
        <v>153</v>
      </c>
      <c r="AU1442" s="20" t="s">
        <v>142</v>
      </c>
    </row>
    <row r="1443" s="2" customFormat="1" ht="21.75" customHeight="1">
      <c r="A1443" s="41"/>
      <c r="B1443" s="42"/>
      <c r="C1443" s="281" t="s">
        <v>1826</v>
      </c>
      <c r="D1443" s="281" t="s">
        <v>775</v>
      </c>
      <c r="E1443" s="282" t="s">
        <v>1720</v>
      </c>
      <c r="F1443" s="283" t="s">
        <v>1721</v>
      </c>
      <c r="G1443" s="284" t="s">
        <v>387</v>
      </c>
      <c r="H1443" s="285">
        <v>1</v>
      </c>
      <c r="I1443" s="286"/>
      <c r="J1443" s="287">
        <f>ROUND(I1443*H1443,2)</f>
        <v>0</v>
      </c>
      <c r="K1443" s="283" t="s">
        <v>150</v>
      </c>
      <c r="L1443" s="288"/>
      <c r="M1443" s="289" t="s">
        <v>19</v>
      </c>
      <c r="N1443" s="290" t="s">
        <v>47</v>
      </c>
      <c r="O1443" s="87"/>
      <c r="P1443" s="224">
        <f>O1443*H1443</f>
        <v>0</v>
      </c>
      <c r="Q1443" s="224">
        <v>0.00014999999999999999</v>
      </c>
      <c r="R1443" s="224">
        <f>Q1443*H1443</f>
        <v>0.00014999999999999999</v>
      </c>
      <c r="S1443" s="224">
        <v>0</v>
      </c>
      <c r="T1443" s="225">
        <f>S1443*H1443</f>
        <v>0</v>
      </c>
      <c r="U1443" s="41"/>
      <c r="V1443" s="41"/>
      <c r="W1443" s="41"/>
      <c r="X1443" s="41"/>
      <c r="Y1443" s="41"/>
      <c r="Z1443" s="41"/>
      <c r="AA1443" s="41"/>
      <c r="AB1443" s="41"/>
      <c r="AC1443" s="41"/>
      <c r="AD1443" s="41"/>
      <c r="AE1443" s="41"/>
      <c r="AR1443" s="226" t="s">
        <v>460</v>
      </c>
      <c r="AT1443" s="226" t="s">
        <v>775</v>
      </c>
      <c r="AU1443" s="226" t="s">
        <v>142</v>
      </c>
      <c r="AY1443" s="20" t="s">
        <v>141</v>
      </c>
      <c r="BE1443" s="227">
        <f>IF(N1443="základní",J1443,0)</f>
        <v>0</v>
      </c>
      <c r="BF1443" s="227">
        <f>IF(N1443="snížená",J1443,0)</f>
        <v>0</v>
      </c>
      <c r="BG1443" s="227">
        <f>IF(N1443="zákl. přenesená",J1443,0)</f>
        <v>0</v>
      </c>
      <c r="BH1443" s="227">
        <f>IF(N1443="sníž. přenesená",J1443,0)</f>
        <v>0</v>
      </c>
      <c r="BI1443" s="227">
        <f>IF(N1443="nulová",J1443,0)</f>
        <v>0</v>
      </c>
      <c r="BJ1443" s="20" t="s">
        <v>94</v>
      </c>
      <c r="BK1443" s="227">
        <f>ROUND(I1443*H1443,2)</f>
        <v>0</v>
      </c>
      <c r="BL1443" s="20" t="s">
        <v>260</v>
      </c>
      <c r="BM1443" s="226" t="s">
        <v>1827</v>
      </c>
    </row>
    <row r="1444" s="2" customFormat="1" ht="24.15" customHeight="1">
      <c r="A1444" s="41"/>
      <c r="B1444" s="42"/>
      <c r="C1444" s="215" t="s">
        <v>1828</v>
      </c>
      <c r="D1444" s="215" t="s">
        <v>146</v>
      </c>
      <c r="E1444" s="216" t="s">
        <v>1775</v>
      </c>
      <c r="F1444" s="217" t="s">
        <v>1776</v>
      </c>
      <c r="G1444" s="218" t="s">
        <v>387</v>
      </c>
      <c r="H1444" s="219">
        <v>1</v>
      </c>
      <c r="I1444" s="220"/>
      <c r="J1444" s="221">
        <f>ROUND(I1444*H1444,2)</f>
        <v>0</v>
      </c>
      <c r="K1444" s="217" t="s">
        <v>150</v>
      </c>
      <c r="L1444" s="47"/>
      <c r="M1444" s="222" t="s">
        <v>19</v>
      </c>
      <c r="N1444" s="223" t="s">
        <v>47</v>
      </c>
      <c r="O1444" s="87"/>
      <c r="P1444" s="224">
        <f>O1444*H1444</f>
        <v>0</v>
      </c>
      <c r="Q1444" s="224">
        <v>0.42153000000000002</v>
      </c>
      <c r="R1444" s="224">
        <f>Q1444*H1444</f>
        <v>0.42153000000000002</v>
      </c>
      <c r="S1444" s="224">
        <v>0</v>
      </c>
      <c r="T1444" s="225">
        <f>S1444*H1444</f>
        <v>0</v>
      </c>
      <c r="U1444" s="41"/>
      <c r="V1444" s="41"/>
      <c r="W1444" s="41"/>
      <c r="X1444" s="41"/>
      <c r="Y1444" s="41"/>
      <c r="Z1444" s="41"/>
      <c r="AA1444" s="41"/>
      <c r="AB1444" s="41"/>
      <c r="AC1444" s="41"/>
      <c r="AD1444" s="41"/>
      <c r="AE1444" s="41"/>
      <c r="AR1444" s="226" t="s">
        <v>260</v>
      </c>
      <c r="AT1444" s="226" t="s">
        <v>146</v>
      </c>
      <c r="AU1444" s="226" t="s">
        <v>142</v>
      </c>
      <c r="AY1444" s="20" t="s">
        <v>141</v>
      </c>
      <c r="BE1444" s="227">
        <f>IF(N1444="základní",J1444,0)</f>
        <v>0</v>
      </c>
      <c r="BF1444" s="227">
        <f>IF(N1444="snížená",J1444,0)</f>
        <v>0</v>
      </c>
      <c r="BG1444" s="227">
        <f>IF(N1444="zákl. přenesená",J1444,0)</f>
        <v>0</v>
      </c>
      <c r="BH1444" s="227">
        <f>IF(N1444="sníž. přenesená",J1444,0)</f>
        <v>0</v>
      </c>
      <c r="BI1444" s="227">
        <f>IF(N1444="nulová",J1444,0)</f>
        <v>0</v>
      </c>
      <c r="BJ1444" s="20" t="s">
        <v>94</v>
      </c>
      <c r="BK1444" s="227">
        <f>ROUND(I1444*H1444,2)</f>
        <v>0</v>
      </c>
      <c r="BL1444" s="20" t="s">
        <v>260</v>
      </c>
      <c r="BM1444" s="226" t="s">
        <v>1829</v>
      </c>
    </row>
    <row r="1445" s="2" customFormat="1">
      <c r="A1445" s="41"/>
      <c r="B1445" s="42"/>
      <c r="C1445" s="43"/>
      <c r="D1445" s="228" t="s">
        <v>153</v>
      </c>
      <c r="E1445" s="43"/>
      <c r="F1445" s="229" t="s">
        <v>1778</v>
      </c>
      <c r="G1445" s="43"/>
      <c r="H1445" s="43"/>
      <c r="I1445" s="230"/>
      <c r="J1445" s="43"/>
      <c r="K1445" s="43"/>
      <c r="L1445" s="47"/>
      <c r="M1445" s="231"/>
      <c r="N1445" s="232"/>
      <c r="O1445" s="87"/>
      <c r="P1445" s="87"/>
      <c r="Q1445" s="87"/>
      <c r="R1445" s="87"/>
      <c r="S1445" s="87"/>
      <c r="T1445" s="88"/>
      <c r="U1445" s="41"/>
      <c r="V1445" s="41"/>
      <c r="W1445" s="41"/>
      <c r="X1445" s="41"/>
      <c r="Y1445" s="41"/>
      <c r="Z1445" s="41"/>
      <c r="AA1445" s="41"/>
      <c r="AB1445" s="41"/>
      <c r="AC1445" s="41"/>
      <c r="AD1445" s="41"/>
      <c r="AE1445" s="41"/>
      <c r="AT1445" s="20" t="s">
        <v>153</v>
      </c>
      <c r="AU1445" s="20" t="s">
        <v>142</v>
      </c>
    </row>
    <row r="1446" s="2" customFormat="1" ht="21.75" customHeight="1">
      <c r="A1446" s="41"/>
      <c r="B1446" s="42"/>
      <c r="C1446" s="281" t="s">
        <v>1830</v>
      </c>
      <c r="D1446" s="281" t="s">
        <v>775</v>
      </c>
      <c r="E1446" s="282" t="s">
        <v>1831</v>
      </c>
      <c r="F1446" s="283" t="s">
        <v>1832</v>
      </c>
      <c r="G1446" s="284" t="s">
        <v>387</v>
      </c>
      <c r="H1446" s="285">
        <v>1</v>
      </c>
      <c r="I1446" s="286"/>
      <c r="J1446" s="287">
        <f>ROUND(I1446*H1446,2)</f>
        <v>0</v>
      </c>
      <c r="K1446" s="283" t="s">
        <v>150</v>
      </c>
      <c r="L1446" s="288"/>
      <c r="M1446" s="289" t="s">
        <v>19</v>
      </c>
      <c r="N1446" s="290" t="s">
        <v>47</v>
      </c>
      <c r="O1446" s="87"/>
      <c r="P1446" s="224">
        <f>O1446*H1446</f>
        <v>0</v>
      </c>
      <c r="Q1446" s="224">
        <v>0.012489999999999999</v>
      </c>
      <c r="R1446" s="224">
        <f>Q1446*H1446</f>
        <v>0.012489999999999999</v>
      </c>
      <c r="S1446" s="224">
        <v>0</v>
      </c>
      <c r="T1446" s="225">
        <f>S1446*H1446</f>
        <v>0</v>
      </c>
      <c r="U1446" s="41"/>
      <c r="V1446" s="41"/>
      <c r="W1446" s="41"/>
      <c r="X1446" s="41"/>
      <c r="Y1446" s="41"/>
      <c r="Z1446" s="41"/>
      <c r="AA1446" s="41"/>
      <c r="AB1446" s="41"/>
      <c r="AC1446" s="41"/>
      <c r="AD1446" s="41"/>
      <c r="AE1446" s="41"/>
      <c r="AR1446" s="226" t="s">
        <v>460</v>
      </c>
      <c r="AT1446" s="226" t="s">
        <v>775</v>
      </c>
      <c r="AU1446" s="226" t="s">
        <v>142</v>
      </c>
      <c r="AY1446" s="20" t="s">
        <v>141</v>
      </c>
      <c r="BE1446" s="227">
        <f>IF(N1446="základní",J1446,0)</f>
        <v>0</v>
      </c>
      <c r="BF1446" s="227">
        <f>IF(N1446="snížená",J1446,0)</f>
        <v>0</v>
      </c>
      <c r="BG1446" s="227">
        <f>IF(N1446="zákl. přenesená",J1446,0)</f>
        <v>0</v>
      </c>
      <c r="BH1446" s="227">
        <f>IF(N1446="sníž. přenesená",J1446,0)</f>
        <v>0</v>
      </c>
      <c r="BI1446" s="227">
        <f>IF(N1446="nulová",J1446,0)</f>
        <v>0</v>
      </c>
      <c r="BJ1446" s="20" t="s">
        <v>94</v>
      </c>
      <c r="BK1446" s="227">
        <f>ROUND(I1446*H1446,2)</f>
        <v>0</v>
      </c>
      <c r="BL1446" s="20" t="s">
        <v>260</v>
      </c>
      <c r="BM1446" s="226" t="s">
        <v>1833</v>
      </c>
    </row>
    <row r="1447" s="2" customFormat="1" ht="24.15" customHeight="1">
      <c r="A1447" s="41"/>
      <c r="B1447" s="42"/>
      <c r="C1447" s="215" t="s">
        <v>1834</v>
      </c>
      <c r="D1447" s="215" t="s">
        <v>146</v>
      </c>
      <c r="E1447" s="216" t="s">
        <v>1671</v>
      </c>
      <c r="F1447" s="217" t="s">
        <v>1672</v>
      </c>
      <c r="G1447" s="218" t="s">
        <v>160</v>
      </c>
      <c r="H1447" s="219">
        <v>0.45600000000000002</v>
      </c>
      <c r="I1447" s="220"/>
      <c r="J1447" s="221">
        <f>ROUND(I1447*H1447,2)</f>
        <v>0</v>
      </c>
      <c r="K1447" s="217" t="s">
        <v>150</v>
      </c>
      <c r="L1447" s="47"/>
      <c r="M1447" s="222" t="s">
        <v>19</v>
      </c>
      <c r="N1447" s="223" t="s">
        <v>47</v>
      </c>
      <c r="O1447" s="87"/>
      <c r="P1447" s="224">
        <f>O1447*H1447</f>
        <v>0</v>
      </c>
      <c r="Q1447" s="224">
        <v>0</v>
      </c>
      <c r="R1447" s="224">
        <f>Q1447*H1447</f>
        <v>0</v>
      </c>
      <c r="S1447" s="224">
        <v>0</v>
      </c>
      <c r="T1447" s="225">
        <f>S1447*H1447</f>
        <v>0</v>
      </c>
      <c r="U1447" s="41"/>
      <c r="V1447" s="41"/>
      <c r="W1447" s="41"/>
      <c r="X1447" s="41"/>
      <c r="Y1447" s="41"/>
      <c r="Z1447" s="41"/>
      <c r="AA1447" s="41"/>
      <c r="AB1447" s="41"/>
      <c r="AC1447" s="41"/>
      <c r="AD1447" s="41"/>
      <c r="AE1447" s="41"/>
      <c r="AR1447" s="226" t="s">
        <v>260</v>
      </c>
      <c r="AT1447" s="226" t="s">
        <v>146</v>
      </c>
      <c r="AU1447" s="226" t="s">
        <v>142</v>
      </c>
      <c r="AY1447" s="20" t="s">
        <v>141</v>
      </c>
      <c r="BE1447" s="227">
        <f>IF(N1447="základní",J1447,0)</f>
        <v>0</v>
      </c>
      <c r="BF1447" s="227">
        <f>IF(N1447="snížená",J1447,0)</f>
        <v>0</v>
      </c>
      <c r="BG1447" s="227">
        <f>IF(N1447="zákl. přenesená",J1447,0)</f>
        <v>0</v>
      </c>
      <c r="BH1447" s="227">
        <f>IF(N1447="sníž. přenesená",J1447,0)</f>
        <v>0</v>
      </c>
      <c r="BI1447" s="227">
        <f>IF(N1447="nulová",J1447,0)</f>
        <v>0</v>
      </c>
      <c r="BJ1447" s="20" t="s">
        <v>94</v>
      </c>
      <c r="BK1447" s="227">
        <f>ROUND(I1447*H1447,2)</f>
        <v>0</v>
      </c>
      <c r="BL1447" s="20" t="s">
        <v>260</v>
      </c>
      <c r="BM1447" s="226" t="s">
        <v>1835</v>
      </c>
    </row>
    <row r="1448" s="2" customFormat="1">
      <c r="A1448" s="41"/>
      <c r="B1448" s="42"/>
      <c r="C1448" s="43"/>
      <c r="D1448" s="228" t="s">
        <v>153</v>
      </c>
      <c r="E1448" s="43"/>
      <c r="F1448" s="229" t="s">
        <v>1674</v>
      </c>
      <c r="G1448" s="43"/>
      <c r="H1448" s="43"/>
      <c r="I1448" s="230"/>
      <c r="J1448" s="43"/>
      <c r="K1448" s="43"/>
      <c r="L1448" s="47"/>
      <c r="M1448" s="231"/>
      <c r="N1448" s="232"/>
      <c r="O1448" s="87"/>
      <c r="P1448" s="87"/>
      <c r="Q1448" s="87"/>
      <c r="R1448" s="87"/>
      <c r="S1448" s="87"/>
      <c r="T1448" s="88"/>
      <c r="U1448" s="41"/>
      <c r="V1448" s="41"/>
      <c r="W1448" s="41"/>
      <c r="X1448" s="41"/>
      <c r="Y1448" s="41"/>
      <c r="Z1448" s="41"/>
      <c r="AA1448" s="41"/>
      <c r="AB1448" s="41"/>
      <c r="AC1448" s="41"/>
      <c r="AD1448" s="41"/>
      <c r="AE1448" s="41"/>
      <c r="AT1448" s="20" t="s">
        <v>153</v>
      </c>
      <c r="AU1448" s="20" t="s">
        <v>142</v>
      </c>
    </row>
    <row r="1449" s="12" customFormat="1" ht="20.88" customHeight="1">
      <c r="A1449" s="12"/>
      <c r="B1449" s="199"/>
      <c r="C1449" s="200"/>
      <c r="D1449" s="201" t="s">
        <v>74</v>
      </c>
      <c r="E1449" s="213" t="s">
        <v>1836</v>
      </c>
      <c r="F1449" s="213" t="s">
        <v>1837</v>
      </c>
      <c r="G1449" s="200"/>
      <c r="H1449" s="200"/>
      <c r="I1449" s="203"/>
      <c r="J1449" s="214">
        <f>BK1449</f>
        <v>0</v>
      </c>
      <c r="K1449" s="200"/>
      <c r="L1449" s="205"/>
      <c r="M1449" s="206"/>
      <c r="N1449" s="207"/>
      <c r="O1449" s="207"/>
      <c r="P1449" s="208">
        <f>SUM(P1450:P1451)</f>
        <v>0</v>
      </c>
      <c r="Q1449" s="207"/>
      <c r="R1449" s="208">
        <f>SUM(R1450:R1451)</f>
        <v>0</v>
      </c>
      <c r="S1449" s="207"/>
      <c r="T1449" s="209">
        <f>SUM(T1450:T1451)</f>
        <v>0</v>
      </c>
      <c r="U1449" s="12"/>
      <c r="V1449" s="12"/>
      <c r="W1449" s="12"/>
      <c r="X1449" s="12"/>
      <c r="Y1449" s="12"/>
      <c r="Z1449" s="12"/>
      <c r="AA1449" s="12"/>
      <c r="AB1449" s="12"/>
      <c r="AC1449" s="12"/>
      <c r="AD1449" s="12"/>
      <c r="AE1449" s="12"/>
      <c r="AR1449" s="210" t="s">
        <v>94</v>
      </c>
      <c r="AT1449" s="211" t="s">
        <v>74</v>
      </c>
      <c r="AU1449" s="211" t="s">
        <v>94</v>
      </c>
      <c r="AY1449" s="210" t="s">
        <v>141</v>
      </c>
      <c r="BK1449" s="212">
        <f>SUM(BK1450:BK1451)</f>
        <v>0</v>
      </c>
    </row>
    <row r="1450" s="2" customFormat="1" ht="16.5" customHeight="1">
      <c r="A1450" s="41"/>
      <c r="B1450" s="42"/>
      <c r="C1450" s="215" t="s">
        <v>1838</v>
      </c>
      <c r="D1450" s="215" t="s">
        <v>146</v>
      </c>
      <c r="E1450" s="216" t="s">
        <v>1839</v>
      </c>
      <c r="F1450" s="217" t="s">
        <v>1840</v>
      </c>
      <c r="G1450" s="218" t="s">
        <v>169</v>
      </c>
      <c r="H1450" s="219">
        <v>2.2999999999999998</v>
      </c>
      <c r="I1450" s="220"/>
      <c r="J1450" s="221">
        <f>ROUND(I1450*H1450,2)</f>
        <v>0</v>
      </c>
      <c r="K1450" s="217" t="s">
        <v>19</v>
      </c>
      <c r="L1450" s="47"/>
      <c r="M1450" s="222" t="s">
        <v>19</v>
      </c>
      <c r="N1450" s="223" t="s">
        <v>47</v>
      </c>
      <c r="O1450" s="87"/>
      <c r="P1450" s="224">
        <f>O1450*H1450</f>
        <v>0</v>
      </c>
      <c r="Q1450" s="224">
        <v>0</v>
      </c>
      <c r="R1450" s="224">
        <f>Q1450*H1450</f>
        <v>0</v>
      </c>
      <c r="S1450" s="224">
        <v>0</v>
      </c>
      <c r="T1450" s="225">
        <f>S1450*H1450</f>
        <v>0</v>
      </c>
      <c r="U1450" s="41"/>
      <c r="V1450" s="41"/>
      <c r="W1450" s="41"/>
      <c r="X1450" s="41"/>
      <c r="Y1450" s="41"/>
      <c r="Z1450" s="41"/>
      <c r="AA1450" s="41"/>
      <c r="AB1450" s="41"/>
      <c r="AC1450" s="41"/>
      <c r="AD1450" s="41"/>
      <c r="AE1450" s="41"/>
      <c r="AR1450" s="226" t="s">
        <v>260</v>
      </c>
      <c r="AT1450" s="226" t="s">
        <v>146</v>
      </c>
      <c r="AU1450" s="226" t="s">
        <v>142</v>
      </c>
      <c r="AY1450" s="20" t="s">
        <v>141</v>
      </c>
      <c r="BE1450" s="227">
        <f>IF(N1450="základní",J1450,0)</f>
        <v>0</v>
      </c>
      <c r="BF1450" s="227">
        <f>IF(N1450="snížená",J1450,0)</f>
        <v>0</v>
      </c>
      <c r="BG1450" s="227">
        <f>IF(N1450="zákl. přenesená",J1450,0)</f>
        <v>0</v>
      </c>
      <c r="BH1450" s="227">
        <f>IF(N1450="sníž. přenesená",J1450,0)</f>
        <v>0</v>
      </c>
      <c r="BI1450" s="227">
        <f>IF(N1450="nulová",J1450,0)</f>
        <v>0</v>
      </c>
      <c r="BJ1450" s="20" t="s">
        <v>94</v>
      </c>
      <c r="BK1450" s="227">
        <f>ROUND(I1450*H1450,2)</f>
        <v>0</v>
      </c>
      <c r="BL1450" s="20" t="s">
        <v>260</v>
      </c>
      <c r="BM1450" s="226" t="s">
        <v>1841</v>
      </c>
    </row>
    <row r="1451" s="2" customFormat="1" ht="16.5" customHeight="1">
      <c r="A1451" s="41"/>
      <c r="B1451" s="42"/>
      <c r="C1451" s="215" t="s">
        <v>1842</v>
      </c>
      <c r="D1451" s="215" t="s">
        <v>146</v>
      </c>
      <c r="E1451" s="216" t="s">
        <v>1843</v>
      </c>
      <c r="F1451" s="217" t="s">
        <v>1844</v>
      </c>
      <c r="G1451" s="218" t="s">
        <v>169</v>
      </c>
      <c r="H1451" s="219">
        <v>2.7000000000000002</v>
      </c>
      <c r="I1451" s="220"/>
      <c r="J1451" s="221">
        <f>ROUND(I1451*H1451,2)</f>
        <v>0</v>
      </c>
      <c r="K1451" s="217" t="s">
        <v>19</v>
      </c>
      <c r="L1451" s="47"/>
      <c r="M1451" s="222" t="s">
        <v>19</v>
      </c>
      <c r="N1451" s="223" t="s">
        <v>47</v>
      </c>
      <c r="O1451" s="87"/>
      <c r="P1451" s="224">
        <f>O1451*H1451</f>
        <v>0</v>
      </c>
      <c r="Q1451" s="224">
        <v>0</v>
      </c>
      <c r="R1451" s="224">
        <f>Q1451*H1451</f>
        <v>0</v>
      </c>
      <c r="S1451" s="224">
        <v>0</v>
      </c>
      <c r="T1451" s="225">
        <f>S1451*H1451</f>
        <v>0</v>
      </c>
      <c r="U1451" s="41"/>
      <c r="V1451" s="41"/>
      <c r="W1451" s="41"/>
      <c r="X1451" s="41"/>
      <c r="Y1451" s="41"/>
      <c r="Z1451" s="41"/>
      <c r="AA1451" s="41"/>
      <c r="AB1451" s="41"/>
      <c r="AC1451" s="41"/>
      <c r="AD1451" s="41"/>
      <c r="AE1451" s="41"/>
      <c r="AR1451" s="226" t="s">
        <v>260</v>
      </c>
      <c r="AT1451" s="226" t="s">
        <v>146</v>
      </c>
      <c r="AU1451" s="226" t="s">
        <v>142</v>
      </c>
      <c r="AY1451" s="20" t="s">
        <v>141</v>
      </c>
      <c r="BE1451" s="227">
        <f>IF(N1451="základní",J1451,0)</f>
        <v>0</v>
      </c>
      <c r="BF1451" s="227">
        <f>IF(N1451="snížená",J1451,0)</f>
        <v>0</v>
      </c>
      <c r="BG1451" s="227">
        <f>IF(N1451="zákl. přenesená",J1451,0)</f>
        <v>0</v>
      </c>
      <c r="BH1451" s="227">
        <f>IF(N1451="sníž. přenesená",J1451,0)</f>
        <v>0</v>
      </c>
      <c r="BI1451" s="227">
        <f>IF(N1451="nulová",J1451,0)</f>
        <v>0</v>
      </c>
      <c r="BJ1451" s="20" t="s">
        <v>94</v>
      </c>
      <c r="BK1451" s="227">
        <f>ROUND(I1451*H1451,2)</f>
        <v>0</v>
      </c>
      <c r="BL1451" s="20" t="s">
        <v>260</v>
      </c>
      <c r="BM1451" s="226" t="s">
        <v>1845</v>
      </c>
    </row>
    <row r="1452" s="12" customFormat="1" ht="22.8" customHeight="1">
      <c r="A1452" s="12"/>
      <c r="B1452" s="199"/>
      <c r="C1452" s="200"/>
      <c r="D1452" s="201" t="s">
        <v>74</v>
      </c>
      <c r="E1452" s="213" t="s">
        <v>1846</v>
      </c>
      <c r="F1452" s="213" t="s">
        <v>1847</v>
      </c>
      <c r="G1452" s="200"/>
      <c r="H1452" s="200"/>
      <c r="I1452" s="203"/>
      <c r="J1452" s="214">
        <f>BK1452</f>
        <v>0</v>
      </c>
      <c r="K1452" s="200"/>
      <c r="L1452" s="205"/>
      <c r="M1452" s="206"/>
      <c r="N1452" s="207"/>
      <c r="O1452" s="207"/>
      <c r="P1452" s="208">
        <f>P1453</f>
        <v>0</v>
      </c>
      <c r="Q1452" s="207"/>
      <c r="R1452" s="208">
        <f>R1453</f>
        <v>0.03508</v>
      </c>
      <c r="S1452" s="207"/>
      <c r="T1452" s="209">
        <f>T1453</f>
        <v>0</v>
      </c>
      <c r="U1452" s="12"/>
      <c r="V1452" s="12"/>
      <c r="W1452" s="12"/>
      <c r="X1452" s="12"/>
      <c r="Y1452" s="12"/>
      <c r="Z1452" s="12"/>
      <c r="AA1452" s="12"/>
      <c r="AB1452" s="12"/>
      <c r="AC1452" s="12"/>
      <c r="AD1452" s="12"/>
      <c r="AE1452" s="12"/>
      <c r="AR1452" s="210" t="s">
        <v>94</v>
      </c>
      <c r="AT1452" s="211" t="s">
        <v>74</v>
      </c>
      <c r="AU1452" s="211" t="s">
        <v>83</v>
      </c>
      <c r="AY1452" s="210" t="s">
        <v>141</v>
      </c>
      <c r="BK1452" s="212">
        <f>BK1453</f>
        <v>0</v>
      </c>
    </row>
    <row r="1453" s="12" customFormat="1" ht="20.88" customHeight="1">
      <c r="A1453" s="12"/>
      <c r="B1453" s="199"/>
      <c r="C1453" s="200"/>
      <c r="D1453" s="201" t="s">
        <v>74</v>
      </c>
      <c r="E1453" s="213" t="s">
        <v>1848</v>
      </c>
      <c r="F1453" s="213" t="s">
        <v>1849</v>
      </c>
      <c r="G1453" s="200"/>
      <c r="H1453" s="200"/>
      <c r="I1453" s="203"/>
      <c r="J1453" s="214">
        <f>BK1453</f>
        <v>0</v>
      </c>
      <c r="K1453" s="200"/>
      <c r="L1453" s="205"/>
      <c r="M1453" s="206"/>
      <c r="N1453" s="207"/>
      <c r="O1453" s="207"/>
      <c r="P1453" s="208">
        <f>SUM(P1454:P1459)</f>
        <v>0</v>
      </c>
      <c r="Q1453" s="207"/>
      <c r="R1453" s="208">
        <f>SUM(R1454:R1459)</f>
        <v>0.03508</v>
      </c>
      <c r="S1453" s="207"/>
      <c r="T1453" s="209">
        <f>SUM(T1454:T1459)</f>
        <v>0</v>
      </c>
      <c r="U1453" s="12"/>
      <c r="V1453" s="12"/>
      <c r="W1453" s="12"/>
      <c r="X1453" s="12"/>
      <c r="Y1453" s="12"/>
      <c r="Z1453" s="12"/>
      <c r="AA1453" s="12"/>
      <c r="AB1453" s="12"/>
      <c r="AC1453" s="12"/>
      <c r="AD1453" s="12"/>
      <c r="AE1453" s="12"/>
      <c r="AR1453" s="210" t="s">
        <v>94</v>
      </c>
      <c r="AT1453" s="211" t="s">
        <v>74</v>
      </c>
      <c r="AU1453" s="211" t="s">
        <v>94</v>
      </c>
      <c r="AY1453" s="210" t="s">
        <v>141</v>
      </c>
      <c r="BK1453" s="212">
        <f>SUM(BK1454:BK1459)</f>
        <v>0</v>
      </c>
    </row>
    <row r="1454" s="2" customFormat="1" ht="24.15" customHeight="1">
      <c r="A1454" s="41"/>
      <c r="B1454" s="42"/>
      <c r="C1454" s="215" t="s">
        <v>1850</v>
      </c>
      <c r="D1454" s="215" t="s">
        <v>146</v>
      </c>
      <c r="E1454" s="216" t="s">
        <v>1851</v>
      </c>
      <c r="F1454" s="217" t="s">
        <v>1852</v>
      </c>
      <c r="G1454" s="218" t="s">
        <v>387</v>
      </c>
      <c r="H1454" s="219">
        <v>2</v>
      </c>
      <c r="I1454" s="220"/>
      <c r="J1454" s="221">
        <f>ROUND(I1454*H1454,2)</f>
        <v>0</v>
      </c>
      <c r="K1454" s="217" t="s">
        <v>150</v>
      </c>
      <c r="L1454" s="47"/>
      <c r="M1454" s="222" t="s">
        <v>19</v>
      </c>
      <c r="N1454" s="223" t="s">
        <v>47</v>
      </c>
      <c r="O1454" s="87"/>
      <c r="P1454" s="224">
        <f>O1454*H1454</f>
        <v>0</v>
      </c>
      <c r="Q1454" s="224">
        <v>4.0000000000000003E-05</v>
      </c>
      <c r="R1454" s="224">
        <f>Q1454*H1454</f>
        <v>8.0000000000000007E-05</v>
      </c>
      <c r="S1454" s="224">
        <v>0</v>
      </c>
      <c r="T1454" s="225">
        <f>S1454*H1454</f>
        <v>0</v>
      </c>
      <c r="U1454" s="41"/>
      <c r="V1454" s="41"/>
      <c r="W1454" s="41"/>
      <c r="X1454" s="41"/>
      <c r="Y1454" s="41"/>
      <c r="Z1454" s="41"/>
      <c r="AA1454" s="41"/>
      <c r="AB1454" s="41"/>
      <c r="AC1454" s="41"/>
      <c r="AD1454" s="41"/>
      <c r="AE1454" s="41"/>
      <c r="AR1454" s="226" t="s">
        <v>260</v>
      </c>
      <c r="AT1454" s="226" t="s">
        <v>146</v>
      </c>
      <c r="AU1454" s="226" t="s">
        <v>142</v>
      </c>
      <c r="AY1454" s="20" t="s">
        <v>141</v>
      </c>
      <c r="BE1454" s="227">
        <f>IF(N1454="základní",J1454,0)</f>
        <v>0</v>
      </c>
      <c r="BF1454" s="227">
        <f>IF(N1454="snížená",J1454,0)</f>
        <v>0</v>
      </c>
      <c r="BG1454" s="227">
        <f>IF(N1454="zákl. přenesená",J1454,0)</f>
        <v>0</v>
      </c>
      <c r="BH1454" s="227">
        <f>IF(N1454="sníž. přenesená",J1454,0)</f>
        <v>0</v>
      </c>
      <c r="BI1454" s="227">
        <f>IF(N1454="nulová",J1454,0)</f>
        <v>0</v>
      </c>
      <c r="BJ1454" s="20" t="s">
        <v>94</v>
      </c>
      <c r="BK1454" s="227">
        <f>ROUND(I1454*H1454,2)</f>
        <v>0</v>
      </c>
      <c r="BL1454" s="20" t="s">
        <v>260</v>
      </c>
      <c r="BM1454" s="226" t="s">
        <v>1853</v>
      </c>
    </row>
    <row r="1455" s="2" customFormat="1">
      <c r="A1455" s="41"/>
      <c r="B1455" s="42"/>
      <c r="C1455" s="43"/>
      <c r="D1455" s="228" t="s">
        <v>153</v>
      </c>
      <c r="E1455" s="43"/>
      <c r="F1455" s="229" t="s">
        <v>1854</v>
      </c>
      <c r="G1455" s="43"/>
      <c r="H1455" s="43"/>
      <c r="I1455" s="230"/>
      <c r="J1455" s="43"/>
      <c r="K1455" s="43"/>
      <c r="L1455" s="47"/>
      <c r="M1455" s="231"/>
      <c r="N1455" s="232"/>
      <c r="O1455" s="87"/>
      <c r="P1455" s="87"/>
      <c r="Q1455" s="87"/>
      <c r="R1455" s="87"/>
      <c r="S1455" s="87"/>
      <c r="T1455" s="88"/>
      <c r="U1455" s="41"/>
      <c r="V1455" s="41"/>
      <c r="W1455" s="41"/>
      <c r="X1455" s="41"/>
      <c r="Y1455" s="41"/>
      <c r="Z1455" s="41"/>
      <c r="AA1455" s="41"/>
      <c r="AB1455" s="41"/>
      <c r="AC1455" s="41"/>
      <c r="AD1455" s="41"/>
      <c r="AE1455" s="41"/>
      <c r="AT1455" s="20" t="s">
        <v>153</v>
      </c>
      <c r="AU1455" s="20" t="s">
        <v>142</v>
      </c>
    </row>
    <row r="1456" s="2" customFormat="1" ht="24.15" customHeight="1">
      <c r="A1456" s="41"/>
      <c r="B1456" s="42"/>
      <c r="C1456" s="281" t="s">
        <v>1855</v>
      </c>
      <c r="D1456" s="281" t="s">
        <v>775</v>
      </c>
      <c r="E1456" s="282" t="s">
        <v>1856</v>
      </c>
      <c r="F1456" s="283" t="s">
        <v>1857</v>
      </c>
      <c r="G1456" s="284" t="s">
        <v>387</v>
      </c>
      <c r="H1456" s="285">
        <v>1</v>
      </c>
      <c r="I1456" s="286"/>
      <c r="J1456" s="287">
        <f>ROUND(I1456*H1456,2)</f>
        <v>0</v>
      </c>
      <c r="K1456" s="283" t="s">
        <v>19</v>
      </c>
      <c r="L1456" s="288"/>
      <c r="M1456" s="289" t="s">
        <v>19</v>
      </c>
      <c r="N1456" s="290" t="s">
        <v>47</v>
      </c>
      <c r="O1456" s="87"/>
      <c r="P1456" s="224">
        <f>O1456*H1456</f>
        <v>0</v>
      </c>
      <c r="Q1456" s="224">
        <v>0.014999999999999999</v>
      </c>
      <c r="R1456" s="224">
        <f>Q1456*H1456</f>
        <v>0.014999999999999999</v>
      </c>
      <c r="S1456" s="224">
        <v>0</v>
      </c>
      <c r="T1456" s="225">
        <f>S1456*H1456</f>
        <v>0</v>
      </c>
      <c r="U1456" s="41"/>
      <c r="V1456" s="41"/>
      <c r="W1456" s="41"/>
      <c r="X1456" s="41"/>
      <c r="Y1456" s="41"/>
      <c r="Z1456" s="41"/>
      <c r="AA1456" s="41"/>
      <c r="AB1456" s="41"/>
      <c r="AC1456" s="41"/>
      <c r="AD1456" s="41"/>
      <c r="AE1456" s="41"/>
      <c r="AR1456" s="226" t="s">
        <v>460</v>
      </c>
      <c r="AT1456" s="226" t="s">
        <v>775</v>
      </c>
      <c r="AU1456" s="226" t="s">
        <v>142</v>
      </c>
      <c r="AY1456" s="20" t="s">
        <v>141</v>
      </c>
      <c r="BE1456" s="227">
        <f>IF(N1456="základní",J1456,0)</f>
        <v>0</v>
      </c>
      <c r="BF1456" s="227">
        <f>IF(N1456="snížená",J1456,0)</f>
        <v>0</v>
      </c>
      <c r="BG1456" s="227">
        <f>IF(N1456="zákl. přenesená",J1456,0)</f>
        <v>0</v>
      </c>
      <c r="BH1456" s="227">
        <f>IF(N1456="sníž. přenesená",J1456,0)</f>
        <v>0</v>
      </c>
      <c r="BI1456" s="227">
        <f>IF(N1456="nulová",J1456,0)</f>
        <v>0</v>
      </c>
      <c r="BJ1456" s="20" t="s">
        <v>94</v>
      </c>
      <c r="BK1456" s="227">
        <f>ROUND(I1456*H1456,2)</f>
        <v>0</v>
      </c>
      <c r="BL1456" s="20" t="s">
        <v>260</v>
      </c>
      <c r="BM1456" s="226" t="s">
        <v>1858</v>
      </c>
    </row>
    <row r="1457" s="2" customFormat="1" ht="24.15" customHeight="1">
      <c r="A1457" s="41"/>
      <c r="B1457" s="42"/>
      <c r="C1457" s="281" t="s">
        <v>1859</v>
      </c>
      <c r="D1457" s="281" t="s">
        <v>775</v>
      </c>
      <c r="E1457" s="282" t="s">
        <v>1860</v>
      </c>
      <c r="F1457" s="283" t="s">
        <v>1861</v>
      </c>
      <c r="G1457" s="284" t="s">
        <v>387</v>
      </c>
      <c r="H1457" s="285">
        <v>1</v>
      </c>
      <c r="I1457" s="286"/>
      <c r="J1457" s="287">
        <f>ROUND(I1457*H1457,2)</f>
        <v>0</v>
      </c>
      <c r="K1457" s="283" t="s">
        <v>19</v>
      </c>
      <c r="L1457" s="288"/>
      <c r="M1457" s="289" t="s">
        <v>19</v>
      </c>
      <c r="N1457" s="290" t="s">
        <v>47</v>
      </c>
      <c r="O1457" s="87"/>
      <c r="P1457" s="224">
        <f>O1457*H1457</f>
        <v>0</v>
      </c>
      <c r="Q1457" s="224">
        <v>0.02</v>
      </c>
      <c r="R1457" s="224">
        <f>Q1457*H1457</f>
        <v>0.02</v>
      </c>
      <c r="S1457" s="224">
        <v>0</v>
      </c>
      <c r="T1457" s="225">
        <f>S1457*H1457</f>
        <v>0</v>
      </c>
      <c r="U1457" s="41"/>
      <c r="V1457" s="41"/>
      <c r="W1457" s="41"/>
      <c r="X1457" s="41"/>
      <c r="Y1457" s="41"/>
      <c r="Z1457" s="41"/>
      <c r="AA1457" s="41"/>
      <c r="AB1457" s="41"/>
      <c r="AC1457" s="41"/>
      <c r="AD1457" s="41"/>
      <c r="AE1457" s="41"/>
      <c r="AR1457" s="226" t="s">
        <v>460</v>
      </c>
      <c r="AT1457" s="226" t="s">
        <v>775</v>
      </c>
      <c r="AU1457" s="226" t="s">
        <v>142</v>
      </c>
      <c r="AY1457" s="20" t="s">
        <v>141</v>
      </c>
      <c r="BE1457" s="227">
        <f>IF(N1457="základní",J1457,0)</f>
        <v>0</v>
      </c>
      <c r="BF1457" s="227">
        <f>IF(N1457="snížená",J1457,0)</f>
        <v>0</v>
      </c>
      <c r="BG1457" s="227">
        <f>IF(N1457="zákl. přenesená",J1457,0)</f>
        <v>0</v>
      </c>
      <c r="BH1457" s="227">
        <f>IF(N1457="sníž. přenesená",J1457,0)</f>
        <v>0</v>
      </c>
      <c r="BI1457" s="227">
        <f>IF(N1457="nulová",J1457,0)</f>
        <v>0</v>
      </c>
      <c r="BJ1457" s="20" t="s">
        <v>94</v>
      </c>
      <c r="BK1457" s="227">
        <f>ROUND(I1457*H1457,2)</f>
        <v>0</v>
      </c>
      <c r="BL1457" s="20" t="s">
        <v>260</v>
      </c>
      <c r="BM1457" s="226" t="s">
        <v>1862</v>
      </c>
    </row>
    <row r="1458" s="2" customFormat="1" ht="24.15" customHeight="1">
      <c r="A1458" s="41"/>
      <c r="B1458" s="42"/>
      <c r="C1458" s="215" t="s">
        <v>1863</v>
      </c>
      <c r="D1458" s="215" t="s">
        <v>146</v>
      </c>
      <c r="E1458" s="216" t="s">
        <v>1864</v>
      </c>
      <c r="F1458" s="217" t="s">
        <v>1865</v>
      </c>
      <c r="G1458" s="218" t="s">
        <v>160</v>
      </c>
      <c r="H1458" s="219">
        <v>0.035000000000000003</v>
      </c>
      <c r="I1458" s="220"/>
      <c r="J1458" s="221">
        <f>ROUND(I1458*H1458,2)</f>
        <v>0</v>
      </c>
      <c r="K1458" s="217" t="s">
        <v>150</v>
      </c>
      <c r="L1458" s="47"/>
      <c r="M1458" s="222" t="s">
        <v>19</v>
      </c>
      <c r="N1458" s="223" t="s">
        <v>47</v>
      </c>
      <c r="O1458" s="87"/>
      <c r="P1458" s="224">
        <f>O1458*H1458</f>
        <v>0</v>
      </c>
      <c r="Q1458" s="224">
        <v>0</v>
      </c>
      <c r="R1458" s="224">
        <f>Q1458*H1458</f>
        <v>0</v>
      </c>
      <c r="S1458" s="224">
        <v>0</v>
      </c>
      <c r="T1458" s="225">
        <f>S1458*H1458</f>
        <v>0</v>
      </c>
      <c r="U1458" s="41"/>
      <c r="V1458" s="41"/>
      <c r="W1458" s="41"/>
      <c r="X1458" s="41"/>
      <c r="Y1458" s="41"/>
      <c r="Z1458" s="41"/>
      <c r="AA1458" s="41"/>
      <c r="AB1458" s="41"/>
      <c r="AC1458" s="41"/>
      <c r="AD1458" s="41"/>
      <c r="AE1458" s="41"/>
      <c r="AR1458" s="226" t="s">
        <v>260</v>
      </c>
      <c r="AT1458" s="226" t="s">
        <v>146</v>
      </c>
      <c r="AU1458" s="226" t="s">
        <v>142</v>
      </c>
      <c r="AY1458" s="20" t="s">
        <v>141</v>
      </c>
      <c r="BE1458" s="227">
        <f>IF(N1458="základní",J1458,0)</f>
        <v>0</v>
      </c>
      <c r="BF1458" s="227">
        <f>IF(N1458="snížená",J1458,0)</f>
        <v>0</v>
      </c>
      <c r="BG1458" s="227">
        <f>IF(N1458="zákl. přenesená",J1458,0)</f>
        <v>0</v>
      </c>
      <c r="BH1458" s="227">
        <f>IF(N1458="sníž. přenesená",J1458,0)</f>
        <v>0</v>
      </c>
      <c r="BI1458" s="227">
        <f>IF(N1458="nulová",J1458,0)</f>
        <v>0</v>
      </c>
      <c r="BJ1458" s="20" t="s">
        <v>94</v>
      </c>
      <c r="BK1458" s="227">
        <f>ROUND(I1458*H1458,2)</f>
        <v>0</v>
      </c>
      <c r="BL1458" s="20" t="s">
        <v>260</v>
      </c>
      <c r="BM1458" s="226" t="s">
        <v>1866</v>
      </c>
    </row>
    <row r="1459" s="2" customFormat="1">
      <c r="A1459" s="41"/>
      <c r="B1459" s="42"/>
      <c r="C1459" s="43"/>
      <c r="D1459" s="228" t="s">
        <v>153</v>
      </c>
      <c r="E1459" s="43"/>
      <c r="F1459" s="229" t="s">
        <v>1867</v>
      </c>
      <c r="G1459" s="43"/>
      <c r="H1459" s="43"/>
      <c r="I1459" s="230"/>
      <c r="J1459" s="43"/>
      <c r="K1459" s="43"/>
      <c r="L1459" s="47"/>
      <c r="M1459" s="231"/>
      <c r="N1459" s="232"/>
      <c r="O1459" s="87"/>
      <c r="P1459" s="87"/>
      <c r="Q1459" s="87"/>
      <c r="R1459" s="87"/>
      <c r="S1459" s="87"/>
      <c r="T1459" s="88"/>
      <c r="U1459" s="41"/>
      <c r="V1459" s="41"/>
      <c r="W1459" s="41"/>
      <c r="X1459" s="41"/>
      <c r="Y1459" s="41"/>
      <c r="Z1459" s="41"/>
      <c r="AA1459" s="41"/>
      <c r="AB1459" s="41"/>
      <c r="AC1459" s="41"/>
      <c r="AD1459" s="41"/>
      <c r="AE1459" s="41"/>
      <c r="AT1459" s="20" t="s">
        <v>153</v>
      </c>
      <c r="AU1459" s="20" t="s">
        <v>142</v>
      </c>
    </row>
    <row r="1460" s="12" customFormat="1" ht="22.8" customHeight="1">
      <c r="A1460" s="12"/>
      <c r="B1460" s="199"/>
      <c r="C1460" s="200"/>
      <c r="D1460" s="201" t="s">
        <v>74</v>
      </c>
      <c r="E1460" s="213" t="s">
        <v>1868</v>
      </c>
      <c r="F1460" s="213" t="s">
        <v>1869</v>
      </c>
      <c r="G1460" s="200"/>
      <c r="H1460" s="200"/>
      <c r="I1460" s="203"/>
      <c r="J1460" s="214">
        <f>BK1460</f>
        <v>0</v>
      </c>
      <c r="K1460" s="200"/>
      <c r="L1460" s="205"/>
      <c r="M1460" s="206"/>
      <c r="N1460" s="207"/>
      <c r="O1460" s="207"/>
      <c r="P1460" s="208">
        <f>P1461+P1497+P1553</f>
        <v>0</v>
      </c>
      <c r="Q1460" s="207"/>
      <c r="R1460" s="208">
        <f>R1461+R1497+R1553</f>
        <v>4.5520397999999993</v>
      </c>
      <c r="S1460" s="207"/>
      <c r="T1460" s="209">
        <f>T1461+T1497+T1553</f>
        <v>0</v>
      </c>
      <c r="U1460" s="12"/>
      <c r="V1460" s="12"/>
      <c r="W1460" s="12"/>
      <c r="X1460" s="12"/>
      <c r="Y1460" s="12"/>
      <c r="Z1460" s="12"/>
      <c r="AA1460" s="12"/>
      <c r="AB1460" s="12"/>
      <c r="AC1460" s="12"/>
      <c r="AD1460" s="12"/>
      <c r="AE1460" s="12"/>
      <c r="AR1460" s="210" t="s">
        <v>94</v>
      </c>
      <c r="AT1460" s="211" t="s">
        <v>74</v>
      </c>
      <c r="AU1460" s="211" t="s">
        <v>83</v>
      </c>
      <c r="AY1460" s="210" t="s">
        <v>141</v>
      </c>
      <c r="BK1460" s="212">
        <f>BK1461+BK1497+BK1553</f>
        <v>0</v>
      </c>
    </row>
    <row r="1461" s="12" customFormat="1" ht="20.88" customHeight="1">
      <c r="A1461" s="12"/>
      <c r="B1461" s="199"/>
      <c r="C1461" s="200"/>
      <c r="D1461" s="201" t="s">
        <v>74</v>
      </c>
      <c r="E1461" s="213" t="s">
        <v>1870</v>
      </c>
      <c r="F1461" s="213" t="s">
        <v>1871</v>
      </c>
      <c r="G1461" s="200"/>
      <c r="H1461" s="200"/>
      <c r="I1461" s="203"/>
      <c r="J1461" s="214">
        <f>BK1461</f>
        <v>0</v>
      </c>
      <c r="K1461" s="200"/>
      <c r="L1461" s="205"/>
      <c r="M1461" s="206"/>
      <c r="N1461" s="207"/>
      <c r="O1461" s="207"/>
      <c r="P1461" s="208">
        <f>SUM(P1462:P1496)</f>
        <v>0</v>
      </c>
      <c r="Q1461" s="207"/>
      <c r="R1461" s="208">
        <f>SUM(R1462:R1496)</f>
        <v>0.77528215</v>
      </c>
      <c r="S1461" s="207"/>
      <c r="T1461" s="209">
        <f>SUM(T1462:T1496)</f>
        <v>0</v>
      </c>
      <c r="U1461" s="12"/>
      <c r="V1461" s="12"/>
      <c r="W1461" s="12"/>
      <c r="X1461" s="12"/>
      <c r="Y1461" s="12"/>
      <c r="Z1461" s="12"/>
      <c r="AA1461" s="12"/>
      <c r="AB1461" s="12"/>
      <c r="AC1461" s="12"/>
      <c r="AD1461" s="12"/>
      <c r="AE1461" s="12"/>
      <c r="AR1461" s="210" t="s">
        <v>94</v>
      </c>
      <c r="AT1461" s="211" t="s">
        <v>74</v>
      </c>
      <c r="AU1461" s="211" t="s">
        <v>94</v>
      </c>
      <c r="AY1461" s="210" t="s">
        <v>141</v>
      </c>
      <c r="BK1461" s="212">
        <f>SUM(BK1462:BK1496)</f>
        <v>0</v>
      </c>
    </row>
    <row r="1462" s="2" customFormat="1" ht="16.5" customHeight="1">
      <c r="A1462" s="41"/>
      <c r="B1462" s="42"/>
      <c r="C1462" s="215" t="s">
        <v>1872</v>
      </c>
      <c r="D1462" s="215" t="s">
        <v>146</v>
      </c>
      <c r="E1462" s="216" t="s">
        <v>1873</v>
      </c>
      <c r="F1462" s="217" t="s">
        <v>1874</v>
      </c>
      <c r="G1462" s="218" t="s">
        <v>259</v>
      </c>
      <c r="H1462" s="219">
        <v>20.41</v>
      </c>
      <c r="I1462" s="220"/>
      <c r="J1462" s="221">
        <f>ROUND(I1462*H1462,2)</f>
        <v>0</v>
      </c>
      <c r="K1462" s="217" t="s">
        <v>150</v>
      </c>
      <c r="L1462" s="47"/>
      <c r="M1462" s="222" t="s">
        <v>19</v>
      </c>
      <c r="N1462" s="223" t="s">
        <v>47</v>
      </c>
      <c r="O1462" s="87"/>
      <c r="P1462" s="224">
        <f>O1462*H1462</f>
        <v>0</v>
      </c>
      <c r="Q1462" s="224">
        <v>0</v>
      </c>
      <c r="R1462" s="224">
        <f>Q1462*H1462</f>
        <v>0</v>
      </c>
      <c r="S1462" s="224">
        <v>0</v>
      </c>
      <c r="T1462" s="225">
        <f>S1462*H1462</f>
        <v>0</v>
      </c>
      <c r="U1462" s="41"/>
      <c r="V1462" s="41"/>
      <c r="W1462" s="41"/>
      <c r="X1462" s="41"/>
      <c r="Y1462" s="41"/>
      <c r="Z1462" s="41"/>
      <c r="AA1462" s="41"/>
      <c r="AB1462" s="41"/>
      <c r="AC1462" s="41"/>
      <c r="AD1462" s="41"/>
      <c r="AE1462" s="41"/>
      <c r="AR1462" s="226" t="s">
        <v>260</v>
      </c>
      <c r="AT1462" s="226" t="s">
        <v>146</v>
      </c>
      <c r="AU1462" s="226" t="s">
        <v>142</v>
      </c>
      <c r="AY1462" s="20" t="s">
        <v>141</v>
      </c>
      <c r="BE1462" s="227">
        <f>IF(N1462="základní",J1462,0)</f>
        <v>0</v>
      </c>
      <c r="BF1462" s="227">
        <f>IF(N1462="snížená",J1462,0)</f>
        <v>0</v>
      </c>
      <c r="BG1462" s="227">
        <f>IF(N1462="zákl. přenesená",J1462,0)</f>
        <v>0</v>
      </c>
      <c r="BH1462" s="227">
        <f>IF(N1462="sníž. přenesená",J1462,0)</f>
        <v>0</v>
      </c>
      <c r="BI1462" s="227">
        <f>IF(N1462="nulová",J1462,0)</f>
        <v>0</v>
      </c>
      <c r="BJ1462" s="20" t="s">
        <v>94</v>
      </c>
      <c r="BK1462" s="227">
        <f>ROUND(I1462*H1462,2)</f>
        <v>0</v>
      </c>
      <c r="BL1462" s="20" t="s">
        <v>260</v>
      </c>
      <c r="BM1462" s="226" t="s">
        <v>1875</v>
      </c>
    </row>
    <row r="1463" s="2" customFormat="1">
      <c r="A1463" s="41"/>
      <c r="B1463" s="42"/>
      <c r="C1463" s="43"/>
      <c r="D1463" s="228" t="s">
        <v>153</v>
      </c>
      <c r="E1463" s="43"/>
      <c r="F1463" s="229" t="s">
        <v>1876</v>
      </c>
      <c r="G1463" s="43"/>
      <c r="H1463" s="43"/>
      <c r="I1463" s="230"/>
      <c r="J1463" s="43"/>
      <c r="K1463" s="43"/>
      <c r="L1463" s="47"/>
      <c r="M1463" s="231"/>
      <c r="N1463" s="232"/>
      <c r="O1463" s="87"/>
      <c r="P1463" s="87"/>
      <c r="Q1463" s="87"/>
      <c r="R1463" s="87"/>
      <c r="S1463" s="87"/>
      <c r="T1463" s="88"/>
      <c r="U1463" s="41"/>
      <c r="V1463" s="41"/>
      <c r="W1463" s="41"/>
      <c r="X1463" s="41"/>
      <c r="Y1463" s="41"/>
      <c r="Z1463" s="41"/>
      <c r="AA1463" s="41"/>
      <c r="AB1463" s="41"/>
      <c r="AC1463" s="41"/>
      <c r="AD1463" s="41"/>
      <c r="AE1463" s="41"/>
      <c r="AT1463" s="20" t="s">
        <v>153</v>
      </c>
      <c r="AU1463" s="20" t="s">
        <v>142</v>
      </c>
    </row>
    <row r="1464" s="15" customFormat="1">
      <c r="A1464" s="15"/>
      <c r="B1464" s="256"/>
      <c r="C1464" s="257"/>
      <c r="D1464" s="235" t="s">
        <v>155</v>
      </c>
      <c r="E1464" s="258" t="s">
        <v>19</v>
      </c>
      <c r="F1464" s="259" t="s">
        <v>789</v>
      </c>
      <c r="G1464" s="257"/>
      <c r="H1464" s="258" t="s">
        <v>19</v>
      </c>
      <c r="I1464" s="260"/>
      <c r="J1464" s="257"/>
      <c r="K1464" s="257"/>
      <c r="L1464" s="261"/>
      <c r="M1464" s="262"/>
      <c r="N1464" s="263"/>
      <c r="O1464" s="263"/>
      <c r="P1464" s="263"/>
      <c r="Q1464" s="263"/>
      <c r="R1464" s="263"/>
      <c r="S1464" s="263"/>
      <c r="T1464" s="264"/>
      <c r="U1464" s="15"/>
      <c r="V1464" s="15"/>
      <c r="W1464" s="15"/>
      <c r="X1464" s="15"/>
      <c r="Y1464" s="15"/>
      <c r="Z1464" s="15"/>
      <c r="AA1464" s="15"/>
      <c r="AB1464" s="15"/>
      <c r="AC1464" s="15"/>
      <c r="AD1464" s="15"/>
      <c r="AE1464" s="15"/>
      <c r="AT1464" s="265" t="s">
        <v>155</v>
      </c>
      <c r="AU1464" s="265" t="s">
        <v>142</v>
      </c>
      <c r="AV1464" s="15" t="s">
        <v>83</v>
      </c>
      <c r="AW1464" s="15" t="s">
        <v>35</v>
      </c>
      <c r="AX1464" s="15" t="s">
        <v>75</v>
      </c>
      <c r="AY1464" s="265" t="s">
        <v>141</v>
      </c>
    </row>
    <row r="1465" s="15" customFormat="1">
      <c r="A1465" s="15"/>
      <c r="B1465" s="256"/>
      <c r="C1465" s="257"/>
      <c r="D1465" s="235" t="s">
        <v>155</v>
      </c>
      <c r="E1465" s="258" t="s">
        <v>19</v>
      </c>
      <c r="F1465" s="259" t="s">
        <v>183</v>
      </c>
      <c r="G1465" s="257"/>
      <c r="H1465" s="258" t="s">
        <v>19</v>
      </c>
      <c r="I1465" s="260"/>
      <c r="J1465" s="257"/>
      <c r="K1465" s="257"/>
      <c r="L1465" s="261"/>
      <c r="M1465" s="262"/>
      <c r="N1465" s="263"/>
      <c r="O1465" s="263"/>
      <c r="P1465" s="263"/>
      <c r="Q1465" s="263"/>
      <c r="R1465" s="263"/>
      <c r="S1465" s="263"/>
      <c r="T1465" s="264"/>
      <c r="U1465" s="15"/>
      <c r="V1465" s="15"/>
      <c r="W1465" s="15"/>
      <c r="X1465" s="15"/>
      <c r="Y1465" s="15"/>
      <c r="Z1465" s="15"/>
      <c r="AA1465" s="15"/>
      <c r="AB1465" s="15"/>
      <c r="AC1465" s="15"/>
      <c r="AD1465" s="15"/>
      <c r="AE1465" s="15"/>
      <c r="AT1465" s="265" t="s">
        <v>155</v>
      </c>
      <c r="AU1465" s="265" t="s">
        <v>142</v>
      </c>
      <c r="AV1465" s="15" t="s">
        <v>83</v>
      </c>
      <c r="AW1465" s="15" t="s">
        <v>35</v>
      </c>
      <c r="AX1465" s="15" t="s">
        <v>75</v>
      </c>
      <c r="AY1465" s="265" t="s">
        <v>141</v>
      </c>
    </row>
    <row r="1466" s="13" customFormat="1">
      <c r="A1466" s="13"/>
      <c r="B1466" s="233"/>
      <c r="C1466" s="234"/>
      <c r="D1466" s="235" t="s">
        <v>155</v>
      </c>
      <c r="E1466" s="236" t="s">
        <v>19</v>
      </c>
      <c r="F1466" s="237" t="s">
        <v>265</v>
      </c>
      <c r="G1466" s="234"/>
      <c r="H1466" s="238">
        <v>1.8799999999999999</v>
      </c>
      <c r="I1466" s="239"/>
      <c r="J1466" s="234"/>
      <c r="K1466" s="234"/>
      <c r="L1466" s="240"/>
      <c r="M1466" s="241"/>
      <c r="N1466" s="242"/>
      <c r="O1466" s="242"/>
      <c r="P1466" s="242"/>
      <c r="Q1466" s="242"/>
      <c r="R1466" s="242"/>
      <c r="S1466" s="242"/>
      <c r="T1466" s="243"/>
      <c r="U1466" s="13"/>
      <c r="V1466" s="13"/>
      <c r="W1466" s="13"/>
      <c r="X1466" s="13"/>
      <c r="Y1466" s="13"/>
      <c r="Z1466" s="13"/>
      <c r="AA1466" s="13"/>
      <c r="AB1466" s="13"/>
      <c r="AC1466" s="13"/>
      <c r="AD1466" s="13"/>
      <c r="AE1466" s="13"/>
      <c r="AT1466" s="244" t="s">
        <v>155</v>
      </c>
      <c r="AU1466" s="244" t="s">
        <v>142</v>
      </c>
      <c r="AV1466" s="13" t="s">
        <v>94</v>
      </c>
      <c r="AW1466" s="13" t="s">
        <v>35</v>
      </c>
      <c r="AX1466" s="13" t="s">
        <v>75</v>
      </c>
      <c r="AY1466" s="244" t="s">
        <v>141</v>
      </c>
    </row>
    <row r="1467" s="15" customFormat="1">
      <c r="A1467" s="15"/>
      <c r="B1467" s="256"/>
      <c r="C1467" s="257"/>
      <c r="D1467" s="235" t="s">
        <v>155</v>
      </c>
      <c r="E1467" s="258" t="s">
        <v>19</v>
      </c>
      <c r="F1467" s="259" t="s">
        <v>185</v>
      </c>
      <c r="G1467" s="257"/>
      <c r="H1467" s="258" t="s">
        <v>19</v>
      </c>
      <c r="I1467" s="260"/>
      <c r="J1467" s="257"/>
      <c r="K1467" s="257"/>
      <c r="L1467" s="261"/>
      <c r="M1467" s="262"/>
      <c r="N1467" s="263"/>
      <c r="O1467" s="263"/>
      <c r="P1467" s="263"/>
      <c r="Q1467" s="263"/>
      <c r="R1467" s="263"/>
      <c r="S1467" s="263"/>
      <c r="T1467" s="264"/>
      <c r="U1467" s="15"/>
      <c r="V1467" s="15"/>
      <c r="W1467" s="15"/>
      <c r="X1467" s="15"/>
      <c r="Y1467" s="15"/>
      <c r="Z1467" s="15"/>
      <c r="AA1467" s="15"/>
      <c r="AB1467" s="15"/>
      <c r="AC1467" s="15"/>
      <c r="AD1467" s="15"/>
      <c r="AE1467" s="15"/>
      <c r="AT1467" s="265" t="s">
        <v>155</v>
      </c>
      <c r="AU1467" s="265" t="s">
        <v>142</v>
      </c>
      <c r="AV1467" s="15" t="s">
        <v>83</v>
      </c>
      <c r="AW1467" s="15" t="s">
        <v>35</v>
      </c>
      <c r="AX1467" s="15" t="s">
        <v>75</v>
      </c>
      <c r="AY1467" s="265" t="s">
        <v>141</v>
      </c>
    </row>
    <row r="1468" s="13" customFormat="1">
      <c r="A1468" s="13"/>
      <c r="B1468" s="233"/>
      <c r="C1468" s="234"/>
      <c r="D1468" s="235" t="s">
        <v>155</v>
      </c>
      <c r="E1468" s="236" t="s">
        <v>19</v>
      </c>
      <c r="F1468" s="237" t="s">
        <v>265</v>
      </c>
      <c r="G1468" s="234"/>
      <c r="H1468" s="238">
        <v>1.8799999999999999</v>
      </c>
      <c r="I1468" s="239"/>
      <c r="J1468" s="234"/>
      <c r="K1468" s="234"/>
      <c r="L1468" s="240"/>
      <c r="M1468" s="241"/>
      <c r="N1468" s="242"/>
      <c r="O1468" s="242"/>
      <c r="P1468" s="242"/>
      <c r="Q1468" s="242"/>
      <c r="R1468" s="242"/>
      <c r="S1468" s="242"/>
      <c r="T1468" s="243"/>
      <c r="U1468" s="13"/>
      <c r="V1468" s="13"/>
      <c r="W1468" s="13"/>
      <c r="X1468" s="13"/>
      <c r="Y1468" s="13"/>
      <c r="Z1468" s="13"/>
      <c r="AA1468" s="13"/>
      <c r="AB1468" s="13"/>
      <c r="AC1468" s="13"/>
      <c r="AD1468" s="13"/>
      <c r="AE1468" s="13"/>
      <c r="AT1468" s="244" t="s">
        <v>155</v>
      </c>
      <c r="AU1468" s="244" t="s">
        <v>142</v>
      </c>
      <c r="AV1468" s="13" t="s">
        <v>94</v>
      </c>
      <c r="AW1468" s="13" t="s">
        <v>35</v>
      </c>
      <c r="AX1468" s="13" t="s">
        <v>75</v>
      </c>
      <c r="AY1468" s="244" t="s">
        <v>141</v>
      </c>
    </row>
    <row r="1469" s="15" customFormat="1">
      <c r="A1469" s="15"/>
      <c r="B1469" s="256"/>
      <c r="C1469" s="257"/>
      <c r="D1469" s="235" t="s">
        <v>155</v>
      </c>
      <c r="E1469" s="258" t="s">
        <v>19</v>
      </c>
      <c r="F1469" s="259" t="s">
        <v>192</v>
      </c>
      <c r="G1469" s="257"/>
      <c r="H1469" s="258" t="s">
        <v>19</v>
      </c>
      <c r="I1469" s="260"/>
      <c r="J1469" s="257"/>
      <c r="K1469" s="257"/>
      <c r="L1469" s="261"/>
      <c r="M1469" s="262"/>
      <c r="N1469" s="263"/>
      <c r="O1469" s="263"/>
      <c r="P1469" s="263"/>
      <c r="Q1469" s="263"/>
      <c r="R1469" s="263"/>
      <c r="S1469" s="263"/>
      <c r="T1469" s="264"/>
      <c r="U1469" s="15"/>
      <c r="V1469" s="15"/>
      <c r="W1469" s="15"/>
      <c r="X1469" s="15"/>
      <c r="Y1469" s="15"/>
      <c r="Z1469" s="15"/>
      <c r="AA1469" s="15"/>
      <c r="AB1469" s="15"/>
      <c r="AC1469" s="15"/>
      <c r="AD1469" s="15"/>
      <c r="AE1469" s="15"/>
      <c r="AT1469" s="265" t="s">
        <v>155</v>
      </c>
      <c r="AU1469" s="265" t="s">
        <v>142</v>
      </c>
      <c r="AV1469" s="15" t="s">
        <v>83</v>
      </c>
      <c r="AW1469" s="15" t="s">
        <v>35</v>
      </c>
      <c r="AX1469" s="15" t="s">
        <v>75</v>
      </c>
      <c r="AY1469" s="265" t="s">
        <v>141</v>
      </c>
    </row>
    <row r="1470" s="13" customFormat="1">
      <c r="A1470" s="13"/>
      <c r="B1470" s="233"/>
      <c r="C1470" s="234"/>
      <c r="D1470" s="235" t="s">
        <v>155</v>
      </c>
      <c r="E1470" s="236" t="s">
        <v>19</v>
      </c>
      <c r="F1470" s="237" t="s">
        <v>1877</v>
      </c>
      <c r="G1470" s="234"/>
      <c r="H1470" s="238">
        <v>16.649999999999999</v>
      </c>
      <c r="I1470" s="239"/>
      <c r="J1470" s="234"/>
      <c r="K1470" s="234"/>
      <c r="L1470" s="240"/>
      <c r="M1470" s="241"/>
      <c r="N1470" s="242"/>
      <c r="O1470" s="242"/>
      <c r="P1470" s="242"/>
      <c r="Q1470" s="242"/>
      <c r="R1470" s="242"/>
      <c r="S1470" s="242"/>
      <c r="T1470" s="243"/>
      <c r="U1470" s="13"/>
      <c r="V1470" s="13"/>
      <c r="W1470" s="13"/>
      <c r="X1470" s="13"/>
      <c r="Y1470" s="13"/>
      <c r="Z1470" s="13"/>
      <c r="AA1470" s="13"/>
      <c r="AB1470" s="13"/>
      <c r="AC1470" s="13"/>
      <c r="AD1470" s="13"/>
      <c r="AE1470" s="13"/>
      <c r="AT1470" s="244" t="s">
        <v>155</v>
      </c>
      <c r="AU1470" s="244" t="s">
        <v>142</v>
      </c>
      <c r="AV1470" s="13" t="s">
        <v>94</v>
      </c>
      <c r="AW1470" s="13" t="s">
        <v>35</v>
      </c>
      <c r="AX1470" s="13" t="s">
        <v>75</v>
      </c>
      <c r="AY1470" s="244" t="s">
        <v>141</v>
      </c>
    </row>
    <row r="1471" s="14" customFormat="1">
      <c r="A1471" s="14"/>
      <c r="B1471" s="245"/>
      <c r="C1471" s="246"/>
      <c r="D1471" s="235" t="s">
        <v>155</v>
      </c>
      <c r="E1471" s="247" t="s">
        <v>19</v>
      </c>
      <c r="F1471" s="248" t="s">
        <v>157</v>
      </c>
      <c r="G1471" s="246"/>
      <c r="H1471" s="249">
        <v>20.41</v>
      </c>
      <c r="I1471" s="250"/>
      <c r="J1471" s="246"/>
      <c r="K1471" s="246"/>
      <c r="L1471" s="251"/>
      <c r="M1471" s="252"/>
      <c r="N1471" s="253"/>
      <c r="O1471" s="253"/>
      <c r="P1471" s="253"/>
      <c r="Q1471" s="253"/>
      <c r="R1471" s="253"/>
      <c r="S1471" s="253"/>
      <c r="T1471" s="254"/>
      <c r="U1471" s="14"/>
      <c r="V1471" s="14"/>
      <c r="W1471" s="14"/>
      <c r="X1471" s="14"/>
      <c r="Y1471" s="14"/>
      <c r="Z1471" s="14"/>
      <c r="AA1471" s="14"/>
      <c r="AB1471" s="14"/>
      <c r="AC1471" s="14"/>
      <c r="AD1471" s="14"/>
      <c r="AE1471" s="14"/>
      <c r="AT1471" s="255" t="s">
        <v>155</v>
      </c>
      <c r="AU1471" s="255" t="s">
        <v>142</v>
      </c>
      <c r="AV1471" s="14" t="s">
        <v>151</v>
      </c>
      <c r="AW1471" s="14" t="s">
        <v>35</v>
      </c>
      <c r="AX1471" s="14" t="s">
        <v>83</v>
      </c>
      <c r="AY1471" s="255" t="s">
        <v>141</v>
      </c>
    </row>
    <row r="1472" s="2" customFormat="1" ht="16.5" customHeight="1">
      <c r="A1472" s="41"/>
      <c r="B1472" s="42"/>
      <c r="C1472" s="215" t="s">
        <v>1878</v>
      </c>
      <c r="D1472" s="215" t="s">
        <v>146</v>
      </c>
      <c r="E1472" s="216" t="s">
        <v>1879</v>
      </c>
      <c r="F1472" s="217" t="s">
        <v>1880</v>
      </c>
      <c r="G1472" s="218" t="s">
        <v>259</v>
      </c>
      <c r="H1472" s="219">
        <v>20.41</v>
      </c>
      <c r="I1472" s="220"/>
      <c r="J1472" s="221">
        <f>ROUND(I1472*H1472,2)</f>
        <v>0</v>
      </c>
      <c r="K1472" s="217" t="s">
        <v>150</v>
      </c>
      <c r="L1472" s="47"/>
      <c r="M1472" s="222" t="s">
        <v>19</v>
      </c>
      <c r="N1472" s="223" t="s">
        <v>47</v>
      </c>
      <c r="O1472" s="87"/>
      <c r="P1472" s="224">
        <f>O1472*H1472</f>
        <v>0</v>
      </c>
      <c r="Q1472" s="224">
        <v>0.00029999999999999997</v>
      </c>
      <c r="R1472" s="224">
        <f>Q1472*H1472</f>
        <v>0.0061229999999999991</v>
      </c>
      <c r="S1472" s="224">
        <v>0</v>
      </c>
      <c r="T1472" s="225">
        <f>S1472*H1472</f>
        <v>0</v>
      </c>
      <c r="U1472" s="41"/>
      <c r="V1472" s="41"/>
      <c r="W1472" s="41"/>
      <c r="X1472" s="41"/>
      <c r="Y1472" s="41"/>
      <c r="Z1472" s="41"/>
      <c r="AA1472" s="41"/>
      <c r="AB1472" s="41"/>
      <c r="AC1472" s="41"/>
      <c r="AD1472" s="41"/>
      <c r="AE1472" s="41"/>
      <c r="AR1472" s="226" t="s">
        <v>260</v>
      </c>
      <c r="AT1472" s="226" t="s">
        <v>146</v>
      </c>
      <c r="AU1472" s="226" t="s">
        <v>142</v>
      </c>
      <c r="AY1472" s="20" t="s">
        <v>141</v>
      </c>
      <c r="BE1472" s="227">
        <f>IF(N1472="základní",J1472,0)</f>
        <v>0</v>
      </c>
      <c r="BF1472" s="227">
        <f>IF(N1472="snížená",J1472,0)</f>
        <v>0</v>
      </c>
      <c r="BG1472" s="227">
        <f>IF(N1472="zákl. přenesená",J1472,0)</f>
        <v>0</v>
      </c>
      <c r="BH1472" s="227">
        <f>IF(N1472="sníž. přenesená",J1472,0)</f>
        <v>0</v>
      </c>
      <c r="BI1472" s="227">
        <f>IF(N1472="nulová",J1472,0)</f>
        <v>0</v>
      </c>
      <c r="BJ1472" s="20" t="s">
        <v>94</v>
      </c>
      <c r="BK1472" s="227">
        <f>ROUND(I1472*H1472,2)</f>
        <v>0</v>
      </c>
      <c r="BL1472" s="20" t="s">
        <v>260</v>
      </c>
      <c r="BM1472" s="226" t="s">
        <v>1881</v>
      </c>
    </row>
    <row r="1473" s="2" customFormat="1">
      <c r="A1473" s="41"/>
      <c r="B1473" s="42"/>
      <c r="C1473" s="43"/>
      <c r="D1473" s="228" t="s">
        <v>153</v>
      </c>
      <c r="E1473" s="43"/>
      <c r="F1473" s="229" t="s">
        <v>1882</v>
      </c>
      <c r="G1473" s="43"/>
      <c r="H1473" s="43"/>
      <c r="I1473" s="230"/>
      <c r="J1473" s="43"/>
      <c r="K1473" s="43"/>
      <c r="L1473" s="47"/>
      <c r="M1473" s="231"/>
      <c r="N1473" s="232"/>
      <c r="O1473" s="87"/>
      <c r="P1473" s="87"/>
      <c r="Q1473" s="87"/>
      <c r="R1473" s="87"/>
      <c r="S1473" s="87"/>
      <c r="T1473" s="88"/>
      <c r="U1473" s="41"/>
      <c r="V1473" s="41"/>
      <c r="W1473" s="41"/>
      <c r="X1473" s="41"/>
      <c r="Y1473" s="41"/>
      <c r="Z1473" s="41"/>
      <c r="AA1473" s="41"/>
      <c r="AB1473" s="41"/>
      <c r="AC1473" s="41"/>
      <c r="AD1473" s="41"/>
      <c r="AE1473" s="41"/>
      <c r="AT1473" s="20" t="s">
        <v>153</v>
      </c>
      <c r="AU1473" s="20" t="s">
        <v>142</v>
      </c>
    </row>
    <row r="1474" s="2" customFormat="1" ht="16.5" customHeight="1">
      <c r="A1474" s="41"/>
      <c r="B1474" s="42"/>
      <c r="C1474" s="215" t="s">
        <v>1883</v>
      </c>
      <c r="D1474" s="215" t="s">
        <v>146</v>
      </c>
      <c r="E1474" s="216" t="s">
        <v>1884</v>
      </c>
      <c r="F1474" s="217" t="s">
        <v>1885</v>
      </c>
      <c r="G1474" s="218" t="s">
        <v>259</v>
      </c>
      <c r="H1474" s="219">
        <v>20.41</v>
      </c>
      <c r="I1474" s="220"/>
      <c r="J1474" s="221">
        <f>ROUND(I1474*H1474,2)</f>
        <v>0</v>
      </c>
      <c r="K1474" s="217" t="s">
        <v>150</v>
      </c>
      <c r="L1474" s="47"/>
      <c r="M1474" s="222" t="s">
        <v>19</v>
      </c>
      <c r="N1474" s="223" t="s">
        <v>47</v>
      </c>
      <c r="O1474" s="87"/>
      <c r="P1474" s="224">
        <f>O1474*H1474</f>
        <v>0</v>
      </c>
      <c r="Q1474" s="224">
        <v>0</v>
      </c>
      <c r="R1474" s="224">
        <f>Q1474*H1474</f>
        <v>0</v>
      </c>
      <c r="S1474" s="224">
        <v>0</v>
      </c>
      <c r="T1474" s="225">
        <f>S1474*H1474</f>
        <v>0</v>
      </c>
      <c r="U1474" s="41"/>
      <c r="V1474" s="41"/>
      <c r="W1474" s="41"/>
      <c r="X1474" s="41"/>
      <c r="Y1474" s="41"/>
      <c r="Z1474" s="41"/>
      <c r="AA1474" s="41"/>
      <c r="AB1474" s="41"/>
      <c r="AC1474" s="41"/>
      <c r="AD1474" s="41"/>
      <c r="AE1474" s="41"/>
      <c r="AR1474" s="226" t="s">
        <v>260</v>
      </c>
      <c r="AT1474" s="226" t="s">
        <v>146</v>
      </c>
      <c r="AU1474" s="226" t="s">
        <v>142</v>
      </c>
      <c r="AY1474" s="20" t="s">
        <v>141</v>
      </c>
      <c r="BE1474" s="227">
        <f>IF(N1474="základní",J1474,0)</f>
        <v>0</v>
      </c>
      <c r="BF1474" s="227">
        <f>IF(N1474="snížená",J1474,0)</f>
        <v>0</v>
      </c>
      <c r="BG1474" s="227">
        <f>IF(N1474="zákl. přenesená",J1474,0)</f>
        <v>0</v>
      </c>
      <c r="BH1474" s="227">
        <f>IF(N1474="sníž. přenesená",J1474,0)</f>
        <v>0</v>
      </c>
      <c r="BI1474" s="227">
        <f>IF(N1474="nulová",J1474,0)</f>
        <v>0</v>
      </c>
      <c r="BJ1474" s="20" t="s">
        <v>94</v>
      </c>
      <c r="BK1474" s="227">
        <f>ROUND(I1474*H1474,2)</f>
        <v>0</v>
      </c>
      <c r="BL1474" s="20" t="s">
        <v>260</v>
      </c>
      <c r="BM1474" s="226" t="s">
        <v>1886</v>
      </c>
    </row>
    <row r="1475" s="2" customFormat="1">
      <c r="A1475" s="41"/>
      <c r="B1475" s="42"/>
      <c r="C1475" s="43"/>
      <c r="D1475" s="228" t="s">
        <v>153</v>
      </c>
      <c r="E1475" s="43"/>
      <c r="F1475" s="229" t="s">
        <v>1887</v>
      </c>
      <c r="G1475" s="43"/>
      <c r="H1475" s="43"/>
      <c r="I1475" s="230"/>
      <c r="J1475" s="43"/>
      <c r="K1475" s="43"/>
      <c r="L1475" s="47"/>
      <c r="M1475" s="231"/>
      <c r="N1475" s="232"/>
      <c r="O1475" s="87"/>
      <c r="P1475" s="87"/>
      <c r="Q1475" s="87"/>
      <c r="R1475" s="87"/>
      <c r="S1475" s="87"/>
      <c r="T1475" s="88"/>
      <c r="U1475" s="41"/>
      <c r="V1475" s="41"/>
      <c r="W1475" s="41"/>
      <c r="X1475" s="41"/>
      <c r="Y1475" s="41"/>
      <c r="Z1475" s="41"/>
      <c r="AA1475" s="41"/>
      <c r="AB1475" s="41"/>
      <c r="AC1475" s="41"/>
      <c r="AD1475" s="41"/>
      <c r="AE1475" s="41"/>
      <c r="AT1475" s="20" t="s">
        <v>153</v>
      </c>
      <c r="AU1475" s="20" t="s">
        <v>142</v>
      </c>
    </row>
    <row r="1476" s="2" customFormat="1" ht="24.15" customHeight="1">
      <c r="A1476" s="41"/>
      <c r="B1476" s="42"/>
      <c r="C1476" s="215" t="s">
        <v>1888</v>
      </c>
      <c r="D1476" s="215" t="s">
        <v>146</v>
      </c>
      <c r="E1476" s="216" t="s">
        <v>1889</v>
      </c>
      <c r="F1476" s="217" t="s">
        <v>1890</v>
      </c>
      <c r="G1476" s="218" t="s">
        <v>169</v>
      </c>
      <c r="H1476" s="219">
        <v>25.295000000000002</v>
      </c>
      <c r="I1476" s="220"/>
      <c r="J1476" s="221">
        <f>ROUND(I1476*H1476,2)</f>
        <v>0</v>
      </c>
      <c r="K1476" s="217" t="s">
        <v>150</v>
      </c>
      <c r="L1476" s="47"/>
      <c r="M1476" s="222" t="s">
        <v>19</v>
      </c>
      <c r="N1476" s="223" t="s">
        <v>47</v>
      </c>
      <c r="O1476" s="87"/>
      <c r="P1476" s="224">
        <f>O1476*H1476</f>
        <v>0</v>
      </c>
      <c r="Q1476" s="224">
        <v>0.00042999999999999999</v>
      </c>
      <c r="R1476" s="224">
        <f>Q1476*H1476</f>
        <v>0.01087685</v>
      </c>
      <c r="S1476" s="224">
        <v>0</v>
      </c>
      <c r="T1476" s="225">
        <f>S1476*H1476</f>
        <v>0</v>
      </c>
      <c r="U1476" s="41"/>
      <c r="V1476" s="41"/>
      <c r="W1476" s="41"/>
      <c r="X1476" s="41"/>
      <c r="Y1476" s="41"/>
      <c r="Z1476" s="41"/>
      <c r="AA1476" s="41"/>
      <c r="AB1476" s="41"/>
      <c r="AC1476" s="41"/>
      <c r="AD1476" s="41"/>
      <c r="AE1476" s="41"/>
      <c r="AR1476" s="226" t="s">
        <v>260</v>
      </c>
      <c r="AT1476" s="226" t="s">
        <v>146</v>
      </c>
      <c r="AU1476" s="226" t="s">
        <v>142</v>
      </c>
      <c r="AY1476" s="20" t="s">
        <v>141</v>
      </c>
      <c r="BE1476" s="227">
        <f>IF(N1476="základní",J1476,0)</f>
        <v>0</v>
      </c>
      <c r="BF1476" s="227">
        <f>IF(N1476="snížená",J1476,0)</f>
        <v>0</v>
      </c>
      <c r="BG1476" s="227">
        <f>IF(N1476="zákl. přenesená",J1476,0)</f>
        <v>0</v>
      </c>
      <c r="BH1476" s="227">
        <f>IF(N1476="sníž. přenesená",J1476,0)</f>
        <v>0</v>
      </c>
      <c r="BI1476" s="227">
        <f>IF(N1476="nulová",J1476,0)</f>
        <v>0</v>
      </c>
      <c r="BJ1476" s="20" t="s">
        <v>94</v>
      </c>
      <c r="BK1476" s="227">
        <f>ROUND(I1476*H1476,2)</f>
        <v>0</v>
      </c>
      <c r="BL1476" s="20" t="s">
        <v>260</v>
      </c>
      <c r="BM1476" s="226" t="s">
        <v>1891</v>
      </c>
    </row>
    <row r="1477" s="2" customFormat="1">
      <c r="A1477" s="41"/>
      <c r="B1477" s="42"/>
      <c r="C1477" s="43"/>
      <c r="D1477" s="228" t="s">
        <v>153</v>
      </c>
      <c r="E1477" s="43"/>
      <c r="F1477" s="229" t="s">
        <v>1892</v>
      </c>
      <c r="G1477" s="43"/>
      <c r="H1477" s="43"/>
      <c r="I1477" s="230"/>
      <c r="J1477" s="43"/>
      <c r="K1477" s="43"/>
      <c r="L1477" s="47"/>
      <c r="M1477" s="231"/>
      <c r="N1477" s="232"/>
      <c r="O1477" s="87"/>
      <c r="P1477" s="87"/>
      <c r="Q1477" s="87"/>
      <c r="R1477" s="87"/>
      <c r="S1477" s="87"/>
      <c r="T1477" s="88"/>
      <c r="U1477" s="41"/>
      <c r="V1477" s="41"/>
      <c r="W1477" s="41"/>
      <c r="X1477" s="41"/>
      <c r="Y1477" s="41"/>
      <c r="Z1477" s="41"/>
      <c r="AA1477" s="41"/>
      <c r="AB1477" s="41"/>
      <c r="AC1477" s="41"/>
      <c r="AD1477" s="41"/>
      <c r="AE1477" s="41"/>
      <c r="AT1477" s="20" t="s">
        <v>153</v>
      </c>
      <c r="AU1477" s="20" t="s">
        <v>142</v>
      </c>
    </row>
    <row r="1478" s="15" customFormat="1">
      <c r="A1478" s="15"/>
      <c r="B1478" s="256"/>
      <c r="C1478" s="257"/>
      <c r="D1478" s="235" t="s">
        <v>155</v>
      </c>
      <c r="E1478" s="258" t="s">
        <v>19</v>
      </c>
      <c r="F1478" s="259" t="s">
        <v>789</v>
      </c>
      <c r="G1478" s="257"/>
      <c r="H1478" s="258" t="s">
        <v>19</v>
      </c>
      <c r="I1478" s="260"/>
      <c r="J1478" s="257"/>
      <c r="K1478" s="257"/>
      <c r="L1478" s="261"/>
      <c r="M1478" s="262"/>
      <c r="N1478" s="263"/>
      <c r="O1478" s="263"/>
      <c r="P1478" s="263"/>
      <c r="Q1478" s="263"/>
      <c r="R1478" s="263"/>
      <c r="S1478" s="263"/>
      <c r="T1478" s="264"/>
      <c r="U1478" s="15"/>
      <c r="V1478" s="15"/>
      <c r="W1478" s="15"/>
      <c r="X1478" s="15"/>
      <c r="Y1478" s="15"/>
      <c r="Z1478" s="15"/>
      <c r="AA1478" s="15"/>
      <c r="AB1478" s="15"/>
      <c r="AC1478" s="15"/>
      <c r="AD1478" s="15"/>
      <c r="AE1478" s="15"/>
      <c r="AT1478" s="265" t="s">
        <v>155</v>
      </c>
      <c r="AU1478" s="265" t="s">
        <v>142</v>
      </c>
      <c r="AV1478" s="15" t="s">
        <v>83</v>
      </c>
      <c r="AW1478" s="15" t="s">
        <v>35</v>
      </c>
      <c r="AX1478" s="15" t="s">
        <v>75</v>
      </c>
      <c r="AY1478" s="265" t="s">
        <v>141</v>
      </c>
    </row>
    <row r="1479" s="15" customFormat="1">
      <c r="A1479" s="15"/>
      <c r="B1479" s="256"/>
      <c r="C1479" s="257"/>
      <c r="D1479" s="235" t="s">
        <v>155</v>
      </c>
      <c r="E1479" s="258" t="s">
        <v>19</v>
      </c>
      <c r="F1479" s="259" t="s">
        <v>183</v>
      </c>
      <c r="G1479" s="257"/>
      <c r="H1479" s="258" t="s">
        <v>19</v>
      </c>
      <c r="I1479" s="260"/>
      <c r="J1479" s="257"/>
      <c r="K1479" s="257"/>
      <c r="L1479" s="261"/>
      <c r="M1479" s="262"/>
      <c r="N1479" s="263"/>
      <c r="O1479" s="263"/>
      <c r="P1479" s="263"/>
      <c r="Q1479" s="263"/>
      <c r="R1479" s="263"/>
      <c r="S1479" s="263"/>
      <c r="T1479" s="264"/>
      <c r="U1479" s="15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T1479" s="265" t="s">
        <v>155</v>
      </c>
      <c r="AU1479" s="265" t="s">
        <v>142</v>
      </c>
      <c r="AV1479" s="15" t="s">
        <v>83</v>
      </c>
      <c r="AW1479" s="15" t="s">
        <v>35</v>
      </c>
      <c r="AX1479" s="15" t="s">
        <v>75</v>
      </c>
      <c r="AY1479" s="265" t="s">
        <v>141</v>
      </c>
    </row>
    <row r="1480" s="13" customFormat="1">
      <c r="A1480" s="13"/>
      <c r="B1480" s="233"/>
      <c r="C1480" s="234"/>
      <c r="D1480" s="235" t="s">
        <v>155</v>
      </c>
      <c r="E1480" s="236" t="s">
        <v>19</v>
      </c>
      <c r="F1480" s="237" t="s">
        <v>1893</v>
      </c>
      <c r="G1480" s="234"/>
      <c r="H1480" s="238">
        <v>3.98</v>
      </c>
      <c r="I1480" s="239"/>
      <c r="J1480" s="234"/>
      <c r="K1480" s="234"/>
      <c r="L1480" s="240"/>
      <c r="M1480" s="241"/>
      <c r="N1480" s="242"/>
      <c r="O1480" s="242"/>
      <c r="P1480" s="242"/>
      <c r="Q1480" s="242"/>
      <c r="R1480" s="242"/>
      <c r="S1480" s="242"/>
      <c r="T1480" s="243"/>
      <c r="U1480" s="13"/>
      <c r="V1480" s="13"/>
      <c r="W1480" s="13"/>
      <c r="X1480" s="13"/>
      <c r="Y1480" s="13"/>
      <c r="Z1480" s="13"/>
      <c r="AA1480" s="13"/>
      <c r="AB1480" s="13"/>
      <c r="AC1480" s="13"/>
      <c r="AD1480" s="13"/>
      <c r="AE1480" s="13"/>
      <c r="AT1480" s="244" t="s">
        <v>155</v>
      </c>
      <c r="AU1480" s="244" t="s">
        <v>142</v>
      </c>
      <c r="AV1480" s="13" t="s">
        <v>94</v>
      </c>
      <c r="AW1480" s="13" t="s">
        <v>35</v>
      </c>
      <c r="AX1480" s="13" t="s">
        <v>75</v>
      </c>
      <c r="AY1480" s="244" t="s">
        <v>141</v>
      </c>
    </row>
    <row r="1481" s="15" customFormat="1">
      <c r="A1481" s="15"/>
      <c r="B1481" s="256"/>
      <c r="C1481" s="257"/>
      <c r="D1481" s="235" t="s">
        <v>155</v>
      </c>
      <c r="E1481" s="258" t="s">
        <v>19</v>
      </c>
      <c r="F1481" s="259" t="s">
        <v>185</v>
      </c>
      <c r="G1481" s="257"/>
      <c r="H1481" s="258" t="s">
        <v>19</v>
      </c>
      <c r="I1481" s="260"/>
      <c r="J1481" s="257"/>
      <c r="K1481" s="257"/>
      <c r="L1481" s="261"/>
      <c r="M1481" s="262"/>
      <c r="N1481" s="263"/>
      <c r="O1481" s="263"/>
      <c r="P1481" s="263"/>
      <c r="Q1481" s="263"/>
      <c r="R1481" s="263"/>
      <c r="S1481" s="263"/>
      <c r="T1481" s="264"/>
      <c r="U1481" s="15"/>
      <c r="V1481" s="15"/>
      <c r="W1481" s="15"/>
      <c r="X1481" s="15"/>
      <c r="Y1481" s="15"/>
      <c r="Z1481" s="15"/>
      <c r="AA1481" s="15"/>
      <c r="AB1481" s="15"/>
      <c r="AC1481" s="15"/>
      <c r="AD1481" s="15"/>
      <c r="AE1481" s="15"/>
      <c r="AT1481" s="265" t="s">
        <v>155</v>
      </c>
      <c r="AU1481" s="265" t="s">
        <v>142</v>
      </c>
      <c r="AV1481" s="15" t="s">
        <v>83</v>
      </c>
      <c r="AW1481" s="15" t="s">
        <v>35</v>
      </c>
      <c r="AX1481" s="15" t="s">
        <v>75</v>
      </c>
      <c r="AY1481" s="265" t="s">
        <v>141</v>
      </c>
    </row>
    <row r="1482" s="13" customFormat="1">
      <c r="A1482" s="13"/>
      <c r="B1482" s="233"/>
      <c r="C1482" s="234"/>
      <c r="D1482" s="235" t="s">
        <v>155</v>
      </c>
      <c r="E1482" s="236" t="s">
        <v>19</v>
      </c>
      <c r="F1482" s="237" t="s">
        <v>1893</v>
      </c>
      <c r="G1482" s="234"/>
      <c r="H1482" s="238">
        <v>3.98</v>
      </c>
      <c r="I1482" s="239"/>
      <c r="J1482" s="234"/>
      <c r="K1482" s="234"/>
      <c r="L1482" s="240"/>
      <c r="M1482" s="241"/>
      <c r="N1482" s="242"/>
      <c r="O1482" s="242"/>
      <c r="P1482" s="242"/>
      <c r="Q1482" s="242"/>
      <c r="R1482" s="242"/>
      <c r="S1482" s="242"/>
      <c r="T1482" s="243"/>
      <c r="U1482" s="13"/>
      <c r="V1482" s="13"/>
      <c r="W1482" s="13"/>
      <c r="X1482" s="13"/>
      <c r="Y1482" s="13"/>
      <c r="Z1482" s="13"/>
      <c r="AA1482" s="13"/>
      <c r="AB1482" s="13"/>
      <c r="AC1482" s="13"/>
      <c r="AD1482" s="13"/>
      <c r="AE1482" s="13"/>
      <c r="AT1482" s="244" t="s">
        <v>155</v>
      </c>
      <c r="AU1482" s="244" t="s">
        <v>142</v>
      </c>
      <c r="AV1482" s="13" t="s">
        <v>94</v>
      </c>
      <c r="AW1482" s="13" t="s">
        <v>35</v>
      </c>
      <c r="AX1482" s="13" t="s">
        <v>75</v>
      </c>
      <c r="AY1482" s="244" t="s">
        <v>141</v>
      </c>
    </row>
    <row r="1483" s="15" customFormat="1">
      <c r="A1483" s="15"/>
      <c r="B1483" s="256"/>
      <c r="C1483" s="257"/>
      <c r="D1483" s="235" t="s">
        <v>155</v>
      </c>
      <c r="E1483" s="258" t="s">
        <v>19</v>
      </c>
      <c r="F1483" s="259" t="s">
        <v>192</v>
      </c>
      <c r="G1483" s="257"/>
      <c r="H1483" s="258" t="s">
        <v>19</v>
      </c>
      <c r="I1483" s="260"/>
      <c r="J1483" s="257"/>
      <c r="K1483" s="257"/>
      <c r="L1483" s="261"/>
      <c r="M1483" s="262"/>
      <c r="N1483" s="263"/>
      <c r="O1483" s="263"/>
      <c r="P1483" s="263"/>
      <c r="Q1483" s="263"/>
      <c r="R1483" s="263"/>
      <c r="S1483" s="263"/>
      <c r="T1483" s="264"/>
      <c r="U1483" s="15"/>
      <c r="V1483" s="15"/>
      <c r="W1483" s="15"/>
      <c r="X1483" s="15"/>
      <c r="Y1483" s="15"/>
      <c r="Z1483" s="15"/>
      <c r="AA1483" s="15"/>
      <c r="AB1483" s="15"/>
      <c r="AC1483" s="15"/>
      <c r="AD1483" s="15"/>
      <c r="AE1483" s="15"/>
      <c r="AT1483" s="265" t="s">
        <v>155</v>
      </c>
      <c r="AU1483" s="265" t="s">
        <v>142</v>
      </c>
      <c r="AV1483" s="15" t="s">
        <v>83</v>
      </c>
      <c r="AW1483" s="15" t="s">
        <v>35</v>
      </c>
      <c r="AX1483" s="15" t="s">
        <v>75</v>
      </c>
      <c r="AY1483" s="265" t="s">
        <v>141</v>
      </c>
    </row>
    <row r="1484" s="13" customFormat="1">
      <c r="A1484" s="13"/>
      <c r="B1484" s="233"/>
      <c r="C1484" s="234"/>
      <c r="D1484" s="235" t="s">
        <v>155</v>
      </c>
      <c r="E1484" s="236" t="s">
        <v>19</v>
      </c>
      <c r="F1484" s="237" t="s">
        <v>1894</v>
      </c>
      <c r="G1484" s="234"/>
      <c r="H1484" s="238">
        <v>17.335000000000001</v>
      </c>
      <c r="I1484" s="239"/>
      <c r="J1484" s="234"/>
      <c r="K1484" s="234"/>
      <c r="L1484" s="240"/>
      <c r="M1484" s="241"/>
      <c r="N1484" s="242"/>
      <c r="O1484" s="242"/>
      <c r="P1484" s="242"/>
      <c r="Q1484" s="242"/>
      <c r="R1484" s="242"/>
      <c r="S1484" s="242"/>
      <c r="T1484" s="243"/>
      <c r="U1484" s="13"/>
      <c r="V1484" s="13"/>
      <c r="W1484" s="13"/>
      <c r="X1484" s="13"/>
      <c r="Y1484" s="13"/>
      <c r="Z1484" s="13"/>
      <c r="AA1484" s="13"/>
      <c r="AB1484" s="13"/>
      <c r="AC1484" s="13"/>
      <c r="AD1484" s="13"/>
      <c r="AE1484" s="13"/>
      <c r="AT1484" s="244" t="s">
        <v>155</v>
      </c>
      <c r="AU1484" s="244" t="s">
        <v>142</v>
      </c>
      <c r="AV1484" s="13" t="s">
        <v>94</v>
      </c>
      <c r="AW1484" s="13" t="s">
        <v>35</v>
      </c>
      <c r="AX1484" s="13" t="s">
        <v>75</v>
      </c>
      <c r="AY1484" s="244" t="s">
        <v>141</v>
      </c>
    </row>
    <row r="1485" s="14" customFormat="1">
      <c r="A1485" s="14"/>
      <c r="B1485" s="245"/>
      <c r="C1485" s="246"/>
      <c r="D1485" s="235" t="s">
        <v>155</v>
      </c>
      <c r="E1485" s="247" t="s">
        <v>19</v>
      </c>
      <c r="F1485" s="248" t="s">
        <v>157</v>
      </c>
      <c r="G1485" s="246"/>
      <c r="H1485" s="249">
        <v>25.295000000000002</v>
      </c>
      <c r="I1485" s="250"/>
      <c r="J1485" s="246"/>
      <c r="K1485" s="246"/>
      <c r="L1485" s="251"/>
      <c r="M1485" s="252"/>
      <c r="N1485" s="253"/>
      <c r="O1485" s="253"/>
      <c r="P1485" s="253"/>
      <c r="Q1485" s="253"/>
      <c r="R1485" s="253"/>
      <c r="S1485" s="253"/>
      <c r="T1485" s="254"/>
      <c r="U1485" s="14"/>
      <c r="V1485" s="14"/>
      <c r="W1485" s="14"/>
      <c r="X1485" s="14"/>
      <c r="Y1485" s="14"/>
      <c r="Z1485" s="14"/>
      <c r="AA1485" s="14"/>
      <c r="AB1485" s="14"/>
      <c r="AC1485" s="14"/>
      <c r="AD1485" s="14"/>
      <c r="AE1485" s="14"/>
      <c r="AT1485" s="255" t="s">
        <v>155</v>
      </c>
      <c r="AU1485" s="255" t="s">
        <v>142</v>
      </c>
      <c r="AV1485" s="14" t="s">
        <v>151</v>
      </c>
      <c r="AW1485" s="14" t="s">
        <v>35</v>
      </c>
      <c r="AX1485" s="14" t="s">
        <v>83</v>
      </c>
      <c r="AY1485" s="255" t="s">
        <v>141</v>
      </c>
    </row>
    <row r="1486" s="2" customFormat="1" ht="24.15" customHeight="1">
      <c r="A1486" s="41"/>
      <c r="B1486" s="42"/>
      <c r="C1486" s="215" t="s">
        <v>1895</v>
      </c>
      <c r="D1486" s="215" t="s">
        <v>146</v>
      </c>
      <c r="E1486" s="216" t="s">
        <v>1896</v>
      </c>
      <c r="F1486" s="217" t="s">
        <v>1897</v>
      </c>
      <c r="G1486" s="218" t="s">
        <v>259</v>
      </c>
      <c r="H1486" s="219">
        <v>20.41</v>
      </c>
      <c r="I1486" s="220"/>
      <c r="J1486" s="221">
        <f>ROUND(I1486*H1486,2)</f>
        <v>0</v>
      </c>
      <c r="K1486" s="217" t="s">
        <v>150</v>
      </c>
      <c r="L1486" s="47"/>
      <c r="M1486" s="222" t="s">
        <v>19</v>
      </c>
      <c r="N1486" s="223" t="s">
        <v>47</v>
      </c>
      <c r="O1486" s="87"/>
      <c r="P1486" s="224">
        <f>O1486*H1486</f>
        <v>0</v>
      </c>
      <c r="Q1486" s="224">
        <v>0.0090299999999999998</v>
      </c>
      <c r="R1486" s="224">
        <f>Q1486*H1486</f>
        <v>0.1843023</v>
      </c>
      <c r="S1486" s="224">
        <v>0</v>
      </c>
      <c r="T1486" s="225">
        <f>S1486*H1486</f>
        <v>0</v>
      </c>
      <c r="U1486" s="41"/>
      <c r="V1486" s="41"/>
      <c r="W1486" s="41"/>
      <c r="X1486" s="41"/>
      <c r="Y1486" s="41"/>
      <c r="Z1486" s="41"/>
      <c r="AA1486" s="41"/>
      <c r="AB1486" s="41"/>
      <c r="AC1486" s="41"/>
      <c r="AD1486" s="41"/>
      <c r="AE1486" s="41"/>
      <c r="AR1486" s="226" t="s">
        <v>260</v>
      </c>
      <c r="AT1486" s="226" t="s">
        <v>146</v>
      </c>
      <c r="AU1486" s="226" t="s">
        <v>142</v>
      </c>
      <c r="AY1486" s="20" t="s">
        <v>141</v>
      </c>
      <c r="BE1486" s="227">
        <f>IF(N1486="základní",J1486,0)</f>
        <v>0</v>
      </c>
      <c r="BF1486" s="227">
        <f>IF(N1486="snížená",J1486,0)</f>
        <v>0</v>
      </c>
      <c r="BG1486" s="227">
        <f>IF(N1486="zákl. přenesená",J1486,0)</f>
        <v>0</v>
      </c>
      <c r="BH1486" s="227">
        <f>IF(N1486="sníž. přenesená",J1486,0)</f>
        <v>0</v>
      </c>
      <c r="BI1486" s="227">
        <f>IF(N1486="nulová",J1486,0)</f>
        <v>0</v>
      </c>
      <c r="BJ1486" s="20" t="s">
        <v>94</v>
      </c>
      <c r="BK1486" s="227">
        <f>ROUND(I1486*H1486,2)</f>
        <v>0</v>
      </c>
      <c r="BL1486" s="20" t="s">
        <v>260</v>
      </c>
      <c r="BM1486" s="226" t="s">
        <v>1898</v>
      </c>
    </row>
    <row r="1487" s="2" customFormat="1">
      <c r="A1487" s="41"/>
      <c r="B1487" s="42"/>
      <c r="C1487" s="43"/>
      <c r="D1487" s="228" t="s">
        <v>153</v>
      </c>
      <c r="E1487" s="43"/>
      <c r="F1487" s="229" t="s">
        <v>1899</v>
      </c>
      <c r="G1487" s="43"/>
      <c r="H1487" s="43"/>
      <c r="I1487" s="230"/>
      <c r="J1487" s="43"/>
      <c r="K1487" s="43"/>
      <c r="L1487" s="47"/>
      <c r="M1487" s="231"/>
      <c r="N1487" s="232"/>
      <c r="O1487" s="87"/>
      <c r="P1487" s="87"/>
      <c r="Q1487" s="87"/>
      <c r="R1487" s="87"/>
      <c r="S1487" s="87"/>
      <c r="T1487" s="88"/>
      <c r="U1487" s="41"/>
      <c r="V1487" s="41"/>
      <c r="W1487" s="41"/>
      <c r="X1487" s="41"/>
      <c r="Y1487" s="41"/>
      <c r="Z1487" s="41"/>
      <c r="AA1487" s="41"/>
      <c r="AB1487" s="41"/>
      <c r="AC1487" s="41"/>
      <c r="AD1487" s="41"/>
      <c r="AE1487" s="41"/>
      <c r="AT1487" s="20" t="s">
        <v>153</v>
      </c>
      <c r="AU1487" s="20" t="s">
        <v>142</v>
      </c>
    </row>
    <row r="1488" s="2" customFormat="1" ht="24.15" customHeight="1">
      <c r="A1488" s="41"/>
      <c r="B1488" s="42"/>
      <c r="C1488" s="281" t="s">
        <v>1900</v>
      </c>
      <c r="D1488" s="281" t="s">
        <v>775</v>
      </c>
      <c r="E1488" s="282" t="s">
        <v>1901</v>
      </c>
      <c r="F1488" s="283" t="s">
        <v>1902</v>
      </c>
      <c r="G1488" s="284" t="s">
        <v>259</v>
      </c>
      <c r="H1488" s="285">
        <v>26.09</v>
      </c>
      <c r="I1488" s="286"/>
      <c r="J1488" s="287">
        <f>ROUND(I1488*H1488,2)</f>
        <v>0</v>
      </c>
      <c r="K1488" s="283" t="s">
        <v>150</v>
      </c>
      <c r="L1488" s="288"/>
      <c r="M1488" s="289" t="s">
        <v>19</v>
      </c>
      <c r="N1488" s="290" t="s">
        <v>47</v>
      </c>
      <c r="O1488" s="87"/>
      <c r="P1488" s="224">
        <f>O1488*H1488</f>
        <v>0</v>
      </c>
      <c r="Q1488" s="224">
        <v>0.021999999999999999</v>
      </c>
      <c r="R1488" s="224">
        <f>Q1488*H1488</f>
        <v>0.57397999999999993</v>
      </c>
      <c r="S1488" s="224">
        <v>0</v>
      </c>
      <c r="T1488" s="225">
        <f>S1488*H1488</f>
        <v>0</v>
      </c>
      <c r="U1488" s="41"/>
      <c r="V1488" s="41"/>
      <c r="W1488" s="41"/>
      <c r="X1488" s="41"/>
      <c r="Y1488" s="41"/>
      <c r="Z1488" s="41"/>
      <c r="AA1488" s="41"/>
      <c r="AB1488" s="41"/>
      <c r="AC1488" s="41"/>
      <c r="AD1488" s="41"/>
      <c r="AE1488" s="41"/>
      <c r="AR1488" s="226" t="s">
        <v>460</v>
      </c>
      <c r="AT1488" s="226" t="s">
        <v>775</v>
      </c>
      <c r="AU1488" s="226" t="s">
        <v>142</v>
      </c>
      <c r="AY1488" s="20" t="s">
        <v>141</v>
      </c>
      <c r="BE1488" s="227">
        <f>IF(N1488="základní",J1488,0)</f>
        <v>0</v>
      </c>
      <c r="BF1488" s="227">
        <f>IF(N1488="snížená",J1488,0)</f>
        <v>0</v>
      </c>
      <c r="BG1488" s="227">
        <f>IF(N1488="zákl. přenesená",J1488,0)</f>
        <v>0</v>
      </c>
      <c r="BH1488" s="227">
        <f>IF(N1488="sníž. přenesená",J1488,0)</f>
        <v>0</v>
      </c>
      <c r="BI1488" s="227">
        <f>IF(N1488="nulová",J1488,0)</f>
        <v>0</v>
      </c>
      <c r="BJ1488" s="20" t="s">
        <v>94</v>
      </c>
      <c r="BK1488" s="227">
        <f>ROUND(I1488*H1488,2)</f>
        <v>0</v>
      </c>
      <c r="BL1488" s="20" t="s">
        <v>260</v>
      </c>
      <c r="BM1488" s="226" t="s">
        <v>1903</v>
      </c>
    </row>
    <row r="1489" s="15" customFormat="1">
      <c r="A1489" s="15"/>
      <c r="B1489" s="256"/>
      <c r="C1489" s="257"/>
      <c r="D1489" s="235" t="s">
        <v>155</v>
      </c>
      <c r="E1489" s="258" t="s">
        <v>19</v>
      </c>
      <c r="F1489" s="259" t="s">
        <v>1904</v>
      </c>
      <c r="G1489" s="257"/>
      <c r="H1489" s="258" t="s">
        <v>19</v>
      </c>
      <c r="I1489" s="260"/>
      <c r="J1489" s="257"/>
      <c r="K1489" s="257"/>
      <c r="L1489" s="261"/>
      <c r="M1489" s="262"/>
      <c r="N1489" s="263"/>
      <c r="O1489" s="263"/>
      <c r="P1489" s="263"/>
      <c r="Q1489" s="263"/>
      <c r="R1489" s="263"/>
      <c r="S1489" s="263"/>
      <c r="T1489" s="264"/>
      <c r="U1489" s="15"/>
      <c r="V1489" s="15"/>
      <c r="W1489" s="15"/>
      <c r="X1489" s="15"/>
      <c r="Y1489" s="15"/>
      <c r="Z1489" s="15"/>
      <c r="AA1489" s="15"/>
      <c r="AB1489" s="15"/>
      <c r="AC1489" s="15"/>
      <c r="AD1489" s="15"/>
      <c r="AE1489" s="15"/>
      <c r="AT1489" s="265" t="s">
        <v>155</v>
      </c>
      <c r="AU1489" s="265" t="s">
        <v>142</v>
      </c>
      <c r="AV1489" s="15" t="s">
        <v>83</v>
      </c>
      <c r="AW1489" s="15" t="s">
        <v>35</v>
      </c>
      <c r="AX1489" s="15" t="s">
        <v>75</v>
      </c>
      <c r="AY1489" s="265" t="s">
        <v>141</v>
      </c>
    </row>
    <row r="1490" s="13" customFormat="1">
      <c r="A1490" s="13"/>
      <c r="B1490" s="233"/>
      <c r="C1490" s="234"/>
      <c r="D1490" s="235" t="s">
        <v>155</v>
      </c>
      <c r="E1490" s="236" t="s">
        <v>19</v>
      </c>
      <c r="F1490" s="237" t="s">
        <v>1905</v>
      </c>
      <c r="G1490" s="234"/>
      <c r="H1490" s="238">
        <v>2.2770000000000001</v>
      </c>
      <c r="I1490" s="239"/>
      <c r="J1490" s="234"/>
      <c r="K1490" s="234"/>
      <c r="L1490" s="240"/>
      <c r="M1490" s="241"/>
      <c r="N1490" s="242"/>
      <c r="O1490" s="242"/>
      <c r="P1490" s="242"/>
      <c r="Q1490" s="242"/>
      <c r="R1490" s="242"/>
      <c r="S1490" s="242"/>
      <c r="T1490" s="243"/>
      <c r="U1490" s="13"/>
      <c r="V1490" s="13"/>
      <c r="W1490" s="13"/>
      <c r="X1490" s="13"/>
      <c r="Y1490" s="13"/>
      <c r="Z1490" s="13"/>
      <c r="AA1490" s="13"/>
      <c r="AB1490" s="13"/>
      <c r="AC1490" s="13"/>
      <c r="AD1490" s="13"/>
      <c r="AE1490" s="13"/>
      <c r="AT1490" s="244" t="s">
        <v>155</v>
      </c>
      <c r="AU1490" s="244" t="s">
        <v>142</v>
      </c>
      <c r="AV1490" s="13" t="s">
        <v>94</v>
      </c>
      <c r="AW1490" s="13" t="s">
        <v>35</v>
      </c>
      <c r="AX1490" s="13" t="s">
        <v>75</v>
      </c>
      <c r="AY1490" s="244" t="s">
        <v>141</v>
      </c>
    </row>
    <row r="1491" s="15" customFormat="1">
      <c r="A1491" s="15"/>
      <c r="B1491" s="256"/>
      <c r="C1491" s="257"/>
      <c r="D1491" s="235" t="s">
        <v>155</v>
      </c>
      <c r="E1491" s="258" t="s">
        <v>19</v>
      </c>
      <c r="F1491" s="259" t="s">
        <v>1906</v>
      </c>
      <c r="G1491" s="257"/>
      <c r="H1491" s="258" t="s">
        <v>19</v>
      </c>
      <c r="I1491" s="260"/>
      <c r="J1491" s="257"/>
      <c r="K1491" s="257"/>
      <c r="L1491" s="261"/>
      <c r="M1491" s="262"/>
      <c r="N1491" s="263"/>
      <c r="O1491" s="263"/>
      <c r="P1491" s="263"/>
      <c r="Q1491" s="263"/>
      <c r="R1491" s="263"/>
      <c r="S1491" s="263"/>
      <c r="T1491" s="264"/>
      <c r="U1491" s="15"/>
      <c r="V1491" s="15"/>
      <c r="W1491" s="15"/>
      <c r="X1491" s="15"/>
      <c r="Y1491" s="15"/>
      <c r="Z1491" s="15"/>
      <c r="AA1491" s="15"/>
      <c r="AB1491" s="15"/>
      <c r="AC1491" s="15"/>
      <c r="AD1491" s="15"/>
      <c r="AE1491" s="15"/>
      <c r="AT1491" s="265" t="s">
        <v>155</v>
      </c>
      <c r="AU1491" s="265" t="s">
        <v>142</v>
      </c>
      <c r="AV1491" s="15" t="s">
        <v>83</v>
      </c>
      <c r="AW1491" s="15" t="s">
        <v>35</v>
      </c>
      <c r="AX1491" s="15" t="s">
        <v>75</v>
      </c>
      <c r="AY1491" s="265" t="s">
        <v>141</v>
      </c>
    </row>
    <row r="1492" s="13" customFormat="1">
      <c r="A1492" s="13"/>
      <c r="B1492" s="233"/>
      <c r="C1492" s="234"/>
      <c r="D1492" s="235" t="s">
        <v>155</v>
      </c>
      <c r="E1492" s="236" t="s">
        <v>19</v>
      </c>
      <c r="F1492" s="237" t="s">
        <v>1907</v>
      </c>
      <c r="G1492" s="234"/>
      <c r="H1492" s="238">
        <v>20.41</v>
      </c>
      <c r="I1492" s="239"/>
      <c r="J1492" s="234"/>
      <c r="K1492" s="234"/>
      <c r="L1492" s="240"/>
      <c r="M1492" s="241"/>
      <c r="N1492" s="242"/>
      <c r="O1492" s="242"/>
      <c r="P1492" s="242"/>
      <c r="Q1492" s="242"/>
      <c r="R1492" s="242"/>
      <c r="S1492" s="242"/>
      <c r="T1492" s="243"/>
      <c r="U1492" s="13"/>
      <c r="V1492" s="13"/>
      <c r="W1492" s="13"/>
      <c r="X1492" s="13"/>
      <c r="Y1492" s="13"/>
      <c r="Z1492" s="13"/>
      <c r="AA1492" s="13"/>
      <c r="AB1492" s="13"/>
      <c r="AC1492" s="13"/>
      <c r="AD1492" s="13"/>
      <c r="AE1492" s="13"/>
      <c r="AT1492" s="244" t="s">
        <v>155</v>
      </c>
      <c r="AU1492" s="244" t="s">
        <v>142</v>
      </c>
      <c r="AV1492" s="13" t="s">
        <v>94</v>
      </c>
      <c r="AW1492" s="13" t="s">
        <v>35</v>
      </c>
      <c r="AX1492" s="13" t="s">
        <v>75</v>
      </c>
      <c r="AY1492" s="244" t="s">
        <v>141</v>
      </c>
    </row>
    <row r="1493" s="14" customFormat="1">
      <c r="A1493" s="14"/>
      <c r="B1493" s="245"/>
      <c r="C1493" s="246"/>
      <c r="D1493" s="235" t="s">
        <v>155</v>
      </c>
      <c r="E1493" s="247" t="s">
        <v>19</v>
      </c>
      <c r="F1493" s="248" t="s">
        <v>157</v>
      </c>
      <c r="G1493" s="246"/>
      <c r="H1493" s="249">
        <v>22.687000000000001</v>
      </c>
      <c r="I1493" s="250"/>
      <c r="J1493" s="246"/>
      <c r="K1493" s="246"/>
      <c r="L1493" s="251"/>
      <c r="M1493" s="252"/>
      <c r="N1493" s="253"/>
      <c r="O1493" s="253"/>
      <c r="P1493" s="253"/>
      <c r="Q1493" s="253"/>
      <c r="R1493" s="253"/>
      <c r="S1493" s="253"/>
      <c r="T1493" s="254"/>
      <c r="U1493" s="14"/>
      <c r="V1493" s="14"/>
      <c r="W1493" s="14"/>
      <c r="X1493" s="14"/>
      <c r="Y1493" s="14"/>
      <c r="Z1493" s="14"/>
      <c r="AA1493" s="14"/>
      <c r="AB1493" s="14"/>
      <c r="AC1493" s="14"/>
      <c r="AD1493" s="14"/>
      <c r="AE1493" s="14"/>
      <c r="AT1493" s="255" t="s">
        <v>155</v>
      </c>
      <c r="AU1493" s="255" t="s">
        <v>142</v>
      </c>
      <c r="AV1493" s="14" t="s">
        <v>151</v>
      </c>
      <c r="AW1493" s="14" t="s">
        <v>35</v>
      </c>
      <c r="AX1493" s="14" t="s">
        <v>83</v>
      </c>
      <c r="AY1493" s="255" t="s">
        <v>141</v>
      </c>
    </row>
    <row r="1494" s="13" customFormat="1">
      <c r="A1494" s="13"/>
      <c r="B1494" s="233"/>
      <c r="C1494" s="234"/>
      <c r="D1494" s="235" t="s">
        <v>155</v>
      </c>
      <c r="E1494" s="234"/>
      <c r="F1494" s="237" t="s">
        <v>1908</v>
      </c>
      <c r="G1494" s="234"/>
      <c r="H1494" s="238">
        <v>26.09</v>
      </c>
      <c r="I1494" s="239"/>
      <c r="J1494" s="234"/>
      <c r="K1494" s="234"/>
      <c r="L1494" s="240"/>
      <c r="M1494" s="241"/>
      <c r="N1494" s="242"/>
      <c r="O1494" s="242"/>
      <c r="P1494" s="242"/>
      <c r="Q1494" s="242"/>
      <c r="R1494" s="242"/>
      <c r="S1494" s="242"/>
      <c r="T1494" s="243"/>
      <c r="U1494" s="13"/>
      <c r="V1494" s="13"/>
      <c r="W1494" s="13"/>
      <c r="X1494" s="13"/>
      <c r="Y1494" s="13"/>
      <c r="Z1494" s="13"/>
      <c r="AA1494" s="13"/>
      <c r="AB1494" s="13"/>
      <c r="AC1494" s="13"/>
      <c r="AD1494" s="13"/>
      <c r="AE1494" s="13"/>
      <c r="AT1494" s="244" t="s">
        <v>155</v>
      </c>
      <c r="AU1494" s="244" t="s">
        <v>142</v>
      </c>
      <c r="AV1494" s="13" t="s">
        <v>94</v>
      </c>
      <c r="AW1494" s="13" t="s">
        <v>4</v>
      </c>
      <c r="AX1494" s="13" t="s">
        <v>83</v>
      </c>
      <c r="AY1494" s="244" t="s">
        <v>141</v>
      </c>
    </row>
    <row r="1495" s="2" customFormat="1" ht="24.15" customHeight="1">
      <c r="A1495" s="41"/>
      <c r="B1495" s="42"/>
      <c r="C1495" s="215" t="s">
        <v>1909</v>
      </c>
      <c r="D1495" s="215" t="s">
        <v>146</v>
      </c>
      <c r="E1495" s="216" t="s">
        <v>1910</v>
      </c>
      <c r="F1495" s="217" t="s">
        <v>1911</v>
      </c>
      <c r="G1495" s="218" t="s">
        <v>160</v>
      </c>
      <c r="H1495" s="219">
        <v>0.77500000000000002</v>
      </c>
      <c r="I1495" s="220"/>
      <c r="J1495" s="221">
        <f>ROUND(I1495*H1495,2)</f>
        <v>0</v>
      </c>
      <c r="K1495" s="217" t="s">
        <v>150</v>
      </c>
      <c r="L1495" s="47"/>
      <c r="M1495" s="222" t="s">
        <v>19</v>
      </c>
      <c r="N1495" s="223" t="s">
        <v>47</v>
      </c>
      <c r="O1495" s="87"/>
      <c r="P1495" s="224">
        <f>O1495*H1495</f>
        <v>0</v>
      </c>
      <c r="Q1495" s="224">
        <v>0</v>
      </c>
      <c r="R1495" s="224">
        <f>Q1495*H1495</f>
        <v>0</v>
      </c>
      <c r="S1495" s="224">
        <v>0</v>
      </c>
      <c r="T1495" s="225">
        <f>S1495*H1495</f>
        <v>0</v>
      </c>
      <c r="U1495" s="41"/>
      <c r="V1495" s="41"/>
      <c r="W1495" s="41"/>
      <c r="X1495" s="41"/>
      <c r="Y1495" s="41"/>
      <c r="Z1495" s="41"/>
      <c r="AA1495" s="41"/>
      <c r="AB1495" s="41"/>
      <c r="AC1495" s="41"/>
      <c r="AD1495" s="41"/>
      <c r="AE1495" s="41"/>
      <c r="AR1495" s="226" t="s">
        <v>260</v>
      </c>
      <c r="AT1495" s="226" t="s">
        <v>146</v>
      </c>
      <c r="AU1495" s="226" t="s">
        <v>142</v>
      </c>
      <c r="AY1495" s="20" t="s">
        <v>141</v>
      </c>
      <c r="BE1495" s="227">
        <f>IF(N1495="základní",J1495,0)</f>
        <v>0</v>
      </c>
      <c r="BF1495" s="227">
        <f>IF(N1495="snížená",J1495,0)</f>
        <v>0</v>
      </c>
      <c r="BG1495" s="227">
        <f>IF(N1495="zákl. přenesená",J1495,0)</f>
        <v>0</v>
      </c>
      <c r="BH1495" s="227">
        <f>IF(N1495="sníž. přenesená",J1495,0)</f>
        <v>0</v>
      </c>
      <c r="BI1495" s="227">
        <f>IF(N1495="nulová",J1495,0)</f>
        <v>0</v>
      </c>
      <c r="BJ1495" s="20" t="s">
        <v>94</v>
      </c>
      <c r="BK1495" s="227">
        <f>ROUND(I1495*H1495,2)</f>
        <v>0</v>
      </c>
      <c r="BL1495" s="20" t="s">
        <v>260</v>
      </c>
      <c r="BM1495" s="226" t="s">
        <v>1912</v>
      </c>
    </row>
    <row r="1496" s="2" customFormat="1">
      <c r="A1496" s="41"/>
      <c r="B1496" s="42"/>
      <c r="C1496" s="43"/>
      <c r="D1496" s="228" t="s">
        <v>153</v>
      </c>
      <c r="E1496" s="43"/>
      <c r="F1496" s="229" t="s">
        <v>1913</v>
      </c>
      <c r="G1496" s="43"/>
      <c r="H1496" s="43"/>
      <c r="I1496" s="230"/>
      <c r="J1496" s="43"/>
      <c r="K1496" s="43"/>
      <c r="L1496" s="47"/>
      <c r="M1496" s="231"/>
      <c r="N1496" s="232"/>
      <c r="O1496" s="87"/>
      <c r="P1496" s="87"/>
      <c r="Q1496" s="87"/>
      <c r="R1496" s="87"/>
      <c r="S1496" s="87"/>
      <c r="T1496" s="88"/>
      <c r="U1496" s="41"/>
      <c r="V1496" s="41"/>
      <c r="W1496" s="41"/>
      <c r="X1496" s="41"/>
      <c r="Y1496" s="41"/>
      <c r="Z1496" s="41"/>
      <c r="AA1496" s="41"/>
      <c r="AB1496" s="41"/>
      <c r="AC1496" s="41"/>
      <c r="AD1496" s="41"/>
      <c r="AE1496" s="41"/>
      <c r="AT1496" s="20" t="s">
        <v>153</v>
      </c>
      <c r="AU1496" s="20" t="s">
        <v>142</v>
      </c>
    </row>
    <row r="1497" s="12" customFormat="1" ht="20.88" customHeight="1">
      <c r="A1497" s="12"/>
      <c r="B1497" s="199"/>
      <c r="C1497" s="200"/>
      <c r="D1497" s="201" t="s">
        <v>74</v>
      </c>
      <c r="E1497" s="213" t="s">
        <v>1914</v>
      </c>
      <c r="F1497" s="213" t="s">
        <v>1915</v>
      </c>
      <c r="G1497" s="200"/>
      <c r="H1497" s="200"/>
      <c r="I1497" s="203"/>
      <c r="J1497" s="214">
        <f>BK1497</f>
        <v>0</v>
      </c>
      <c r="K1497" s="200"/>
      <c r="L1497" s="205"/>
      <c r="M1497" s="206"/>
      <c r="N1497" s="207"/>
      <c r="O1497" s="207"/>
      <c r="P1497" s="208">
        <f>SUM(P1498:P1552)</f>
        <v>0</v>
      </c>
      <c r="Q1497" s="207"/>
      <c r="R1497" s="208">
        <f>SUM(R1498:R1552)</f>
        <v>2.8763309499999998</v>
      </c>
      <c r="S1497" s="207"/>
      <c r="T1497" s="209">
        <f>SUM(T1498:T1552)</f>
        <v>0</v>
      </c>
      <c r="U1497" s="12"/>
      <c r="V1497" s="12"/>
      <c r="W1497" s="12"/>
      <c r="X1497" s="12"/>
      <c r="Y1497" s="12"/>
      <c r="Z1497" s="12"/>
      <c r="AA1497" s="12"/>
      <c r="AB1497" s="12"/>
      <c r="AC1497" s="12"/>
      <c r="AD1497" s="12"/>
      <c r="AE1497" s="12"/>
      <c r="AR1497" s="210" t="s">
        <v>94</v>
      </c>
      <c r="AT1497" s="211" t="s">
        <v>74</v>
      </c>
      <c r="AU1497" s="211" t="s">
        <v>94</v>
      </c>
      <c r="AY1497" s="210" t="s">
        <v>141</v>
      </c>
      <c r="BK1497" s="212">
        <f>SUM(BK1498:BK1552)</f>
        <v>0</v>
      </c>
    </row>
    <row r="1498" s="2" customFormat="1" ht="16.5" customHeight="1">
      <c r="A1498" s="41"/>
      <c r="B1498" s="42"/>
      <c r="C1498" s="215" t="s">
        <v>1916</v>
      </c>
      <c r="D1498" s="215" t="s">
        <v>146</v>
      </c>
      <c r="E1498" s="216" t="s">
        <v>1873</v>
      </c>
      <c r="F1498" s="217" t="s">
        <v>1874</v>
      </c>
      <c r="G1498" s="218" t="s">
        <v>259</v>
      </c>
      <c r="H1498" s="219">
        <v>78.480000000000004</v>
      </c>
      <c r="I1498" s="220"/>
      <c r="J1498" s="221">
        <f>ROUND(I1498*H1498,2)</f>
        <v>0</v>
      </c>
      <c r="K1498" s="217" t="s">
        <v>150</v>
      </c>
      <c r="L1498" s="47"/>
      <c r="M1498" s="222" t="s">
        <v>19</v>
      </c>
      <c r="N1498" s="223" t="s">
        <v>47</v>
      </c>
      <c r="O1498" s="87"/>
      <c r="P1498" s="224">
        <f>O1498*H1498</f>
        <v>0</v>
      </c>
      <c r="Q1498" s="224">
        <v>0</v>
      </c>
      <c r="R1498" s="224">
        <f>Q1498*H1498</f>
        <v>0</v>
      </c>
      <c r="S1498" s="224">
        <v>0</v>
      </c>
      <c r="T1498" s="225">
        <f>S1498*H1498</f>
        <v>0</v>
      </c>
      <c r="U1498" s="41"/>
      <c r="V1498" s="41"/>
      <c r="W1498" s="41"/>
      <c r="X1498" s="41"/>
      <c r="Y1498" s="41"/>
      <c r="Z1498" s="41"/>
      <c r="AA1498" s="41"/>
      <c r="AB1498" s="41"/>
      <c r="AC1498" s="41"/>
      <c r="AD1498" s="41"/>
      <c r="AE1498" s="41"/>
      <c r="AR1498" s="226" t="s">
        <v>260</v>
      </c>
      <c r="AT1498" s="226" t="s">
        <v>146</v>
      </c>
      <c r="AU1498" s="226" t="s">
        <v>142</v>
      </c>
      <c r="AY1498" s="20" t="s">
        <v>141</v>
      </c>
      <c r="BE1498" s="227">
        <f>IF(N1498="základní",J1498,0)</f>
        <v>0</v>
      </c>
      <c r="BF1498" s="227">
        <f>IF(N1498="snížená",J1498,0)</f>
        <v>0</v>
      </c>
      <c r="BG1498" s="227">
        <f>IF(N1498="zákl. přenesená",J1498,0)</f>
        <v>0</v>
      </c>
      <c r="BH1498" s="227">
        <f>IF(N1498="sníž. přenesená",J1498,0)</f>
        <v>0</v>
      </c>
      <c r="BI1498" s="227">
        <f>IF(N1498="nulová",J1498,0)</f>
        <v>0</v>
      </c>
      <c r="BJ1498" s="20" t="s">
        <v>94</v>
      </c>
      <c r="BK1498" s="227">
        <f>ROUND(I1498*H1498,2)</f>
        <v>0</v>
      </c>
      <c r="BL1498" s="20" t="s">
        <v>260</v>
      </c>
      <c r="BM1498" s="226" t="s">
        <v>1917</v>
      </c>
    </row>
    <row r="1499" s="2" customFormat="1">
      <c r="A1499" s="41"/>
      <c r="B1499" s="42"/>
      <c r="C1499" s="43"/>
      <c r="D1499" s="228" t="s">
        <v>153</v>
      </c>
      <c r="E1499" s="43"/>
      <c r="F1499" s="229" t="s">
        <v>1876</v>
      </c>
      <c r="G1499" s="43"/>
      <c r="H1499" s="43"/>
      <c r="I1499" s="230"/>
      <c r="J1499" s="43"/>
      <c r="K1499" s="43"/>
      <c r="L1499" s="47"/>
      <c r="M1499" s="231"/>
      <c r="N1499" s="232"/>
      <c r="O1499" s="87"/>
      <c r="P1499" s="87"/>
      <c r="Q1499" s="87"/>
      <c r="R1499" s="87"/>
      <c r="S1499" s="87"/>
      <c r="T1499" s="88"/>
      <c r="U1499" s="41"/>
      <c r="V1499" s="41"/>
      <c r="W1499" s="41"/>
      <c r="X1499" s="41"/>
      <c r="Y1499" s="41"/>
      <c r="Z1499" s="41"/>
      <c r="AA1499" s="41"/>
      <c r="AB1499" s="41"/>
      <c r="AC1499" s="41"/>
      <c r="AD1499" s="41"/>
      <c r="AE1499" s="41"/>
      <c r="AT1499" s="20" t="s">
        <v>153</v>
      </c>
      <c r="AU1499" s="20" t="s">
        <v>142</v>
      </c>
    </row>
    <row r="1500" s="15" customFormat="1">
      <c r="A1500" s="15"/>
      <c r="B1500" s="256"/>
      <c r="C1500" s="257"/>
      <c r="D1500" s="235" t="s">
        <v>155</v>
      </c>
      <c r="E1500" s="258" t="s">
        <v>19</v>
      </c>
      <c r="F1500" s="259" t="s">
        <v>789</v>
      </c>
      <c r="G1500" s="257"/>
      <c r="H1500" s="258" t="s">
        <v>19</v>
      </c>
      <c r="I1500" s="260"/>
      <c r="J1500" s="257"/>
      <c r="K1500" s="257"/>
      <c r="L1500" s="261"/>
      <c r="M1500" s="262"/>
      <c r="N1500" s="263"/>
      <c r="O1500" s="263"/>
      <c r="P1500" s="263"/>
      <c r="Q1500" s="263"/>
      <c r="R1500" s="263"/>
      <c r="S1500" s="263"/>
      <c r="T1500" s="264"/>
      <c r="U1500" s="15"/>
      <c r="V1500" s="15"/>
      <c r="W1500" s="15"/>
      <c r="X1500" s="15"/>
      <c r="Y1500" s="15"/>
      <c r="Z1500" s="15"/>
      <c r="AA1500" s="15"/>
      <c r="AB1500" s="15"/>
      <c r="AC1500" s="15"/>
      <c r="AD1500" s="15"/>
      <c r="AE1500" s="15"/>
      <c r="AT1500" s="265" t="s">
        <v>155</v>
      </c>
      <c r="AU1500" s="265" t="s">
        <v>142</v>
      </c>
      <c r="AV1500" s="15" t="s">
        <v>83</v>
      </c>
      <c r="AW1500" s="15" t="s">
        <v>35</v>
      </c>
      <c r="AX1500" s="15" t="s">
        <v>75</v>
      </c>
      <c r="AY1500" s="265" t="s">
        <v>141</v>
      </c>
    </row>
    <row r="1501" s="15" customFormat="1">
      <c r="A1501" s="15"/>
      <c r="B1501" s="256"/>
      <c r="C1501" s="257"/>
      <c r="D1501" s="235" t="s">
        <v>155</v>
      </c>
      <c r="E1501" s="258" t="s">
        <v>19</v>
      </c>
      <c r="F1501" s="259" t="s">
        <v>194</v>
      </c>
      <c r="G1501" s="257"/>
      <c r="H1501" s="258" t="s">
        <v>19</v>
      </c>
      <c r="I1501" s="260"/>
      <c r="J1501" s="257"/>
      <c r="K1501" s="257"/>
      <c r="L1501" s="261"/>
      <c r="M1501" s="262"/>
      <c r="N1501" s="263"/>
      <c r="O1501" s="263"/>
      <c r="P1501" s="263"/>
      <c r="Q1501" s="263"/>
      <c r="R1501" s="263"/>
      <c r="S1501" s="263"/>
      <c r="T1501" s="264"/>
      <c r="U1501" s="15"/>
      <c r="V1501" s="15"/>
      <c r="W1501" s="15"/>
      <c r="X1501" s="15"/>
      <c r="Y1501" s="15"/>
      <c r="Z1501" s="15"/>
      <c r="AA1501" s="15"/>
      <c r="AB1501" s="15"/>
      <c r="AC1501" s="15"/>
      <c r="AD1501" s="15"/>
      <c r="AE1501" s="15"/>
      <c r="AT1501" s="265" t="s">
        <v>155</v>
      </c>
      <c r="AU1501" s="265" t="s">
        <v>142</v>
      </c>
      <c r="AV1501" s="15" t="s">
        <v>83</v>
      </c>
      <c r="AW1501" s="15" t="s">
        <v>35</v>
      </c>
      <c r="AX1501" s="15" t="s">
        <v>75</v>
      </c>
      <c r="AY1501" s="265" t="s">
        <v>141</v>
      </c>
    </row>
    <row r="1502" s="15" customFormat="1">
      <c r="A1502" s="15"/>
      <c r="B1502" s="256"/>
      <c r="C1502" s="257"/>
      <c r="D1502" s="235" t="s">
        <v>155</v>
      </c>
      <c r="E1502" s="258" t="s">
        <v>19</v>
      </c>
      <c r="F1502" s="259" t="s">
        <v>195</v>
      </c>
      <c r="G1502" s="257"/>
      <c r="H1502" s="258" t="s">
        <v>19</v>
      </c>
      <c r="I1502" s="260"/>
      <c r="J1502" s="257"/>
      <c r="K1502" s="257"/>
      <c r="L1502" s="261"/>
      <c r="M1502" s="262"/>
      <c r="N1502" s="263"/>
      <c r="O1502" s="263"/>
      <c r="P1502" s="263"/>
      <c r="Q1502" s="263"/>
      <c r="R1502" s="263"/>
      <c r="S1502" s="263"/>
      <c r="T1502" s="264"/>
      <c r="U1502" s="15"/>
      <c r="V1502" s="15"/>
      <c r="W1502" s="15"/>
      <c r="X1502" s="15"/>
      <c r="Y1502" s="15"/>
      <c r="Z1502" s="15"/>
      <c r="AA1502" s="15"/>
      <c r="AB1502" s="15"/>
      <c r="AC1502" s="15"/>
      <c r="AD1502" s="15"/>
      <c r="AE1502" s="15"/>
      <c r="AT1502" s="265" t="s">
        <v>155</v>
      </c>
      <c r="AU1502" s="265" t="s">
        <v>142</v>
      </c>
      <c r="AV1502" s="15" t="s">
        <v>83</v>
      </c>
      <c r="AW1502" s="15" t="s">
        <v>35</v>
      </c>
      <c r="AX1502" s="15" t="s">
        <v>75</v>
      </c>
      <c r="AY1502" s="265" t="s">
        <v>141</v>
      </c>
    </row>
    <row r="1503" s="13" customFormat="1">
      <c r="A1503" s="13"/>
      <c r="B1503" s="233"/>
      <c r="C1503" s="234"/>
      <c r="D1503" s="235" t="s">
        <v>155</v>
      </c>
      <c r="E1503" s="236" t="s">
        <v>19</v>
      </c>
      <c r="F1503" s="237" t="s">
        <v>1918</v>
      </c>
      <c r="G1503" s="234"/>
      <c r="H1503" s="238">
        <v>49.700000000000003</v>
      </c>
      <c r="I1503" s="239"/>
      <c r="J1503" s="234"/>
      <c r="K1503" s="234"/>
      <c r="L1503" s="240"/>
      <c r="M1503" s="241"/>
      <c r="N1503" s="242"/>
      <c r="O1503" s="242"/>
      <c r="P1503" s="242"/>
      <c r="Q1503" s="242"/>
      <c r="R1503" s="242"/>
      <c r="S1503" s="242"/>
      <c r="T1503" s="243"/>
      <c r="U1503" s="13"/>
      <c r="V1503" s="13"/>
      <c r="W1503" s="13"/>
      <c r="X1503" s="13"/>
      <c r="Y1503" s="13"/>
      <c r="Z1503" s="13"/>
      <c r="AA1503" s="13"/>
      <c r="AB1503" s="13"/>
      <c r="AC1503" s="13"/>
      <c r="AD1503" s="13"/>
      <c r="AE1503" s="13"/>
      <c r="AT1503" s="244" t="s">
        <v>155</v>
      </c>
      <c r="AU1503" s="244" t="s">
        <v>142</v>
      </c>
      <c r="AV1503" s="13" t="s">
        <v>94</v>
      </c>
      <c r="AW1503" s="13" t="s">
        <v>35</v>
      </c>
      <c r="AX1503" s="13" t="s">
        <v>75</v>
      </c>
      <c r="AY1503" s="244" t="s">
        <v>141</v>
      </c>
    </row>
    <row r="1504" s="15" customFormat="1">
      <c r="A1504" s="15"/>
      <c r="B1504" s="256"/>
      <c r="C1504" s="257"/>
      <c r="D1504" s="235" t="s">
        <v>155</v>
      </c>
      <c r="E1504" s="258" t="s">
        <v>19</v>
      </c>
      <c r="F1504" s="259" t="s">
        <v>197</v>
      </c>
      <c r="G1504" s="257"/>
      <c r="H1504" s="258" t="s">
        <v>19</v>
      </c>
      <c r="I1504" s="260"/>
      <c r="J1504" s="257"/>
      <c r="K1504" s="257"/>
      <c r="L1504" s="261"/>
      <c r="M1504" s="262"/>
      <c r="N1504" s="263"/>
      <c r="O1504" s="263"/>
      <c r="P1504" s="263"/>
      <c r="Q1504" s="263"/>
      <c r="R1504" s="263"/>
      <c r="S1504" s="263"/>
      <c r="T1504" s="264"/>
      <c r="U1504" s="15"/>
      <c r="V1504" s="15"/>
      <c r="W1504" s="15"/>
      <c r="X1504" s="15"/>
      <c r="Y1504" s="15"/>
      <c r="Z1504" s="15"/>
      <c r="AA1504" s="15"/>
      <c r="AB1504" s="15"/>
      <c r="AC1504" s="15"/>
      <c r="AD1504" s="15"/>
      <c r="AE1504" s="15"/>
      <c r="AT1504" s="265" t="s">
        <v>155</v>
      </c>
      <c r="AU1504" s="265" t="s">
        <v>142</v>
      </c>
      <c r="AV1504" s="15" t="s">
        <v>83</v>
      </c>
      <c r="AW1504" s="15" t="s">
        <v>35</v>
      </c>
      <c r="AX1504" s="15" t="s">
        <v>75</v>
      </c>
      <c r="AY1504" s="265" t="s">
        <v>141</v>
      </c>
    </row>
    <row r="1505" s="13" customFormat="1">
      <c r="A1505" s="13"/>
      <c r="B1505" s="233"/>
      <c r="C1505" s="234"/>
      <c r="D1505" s="235" t="s">
        <v>155</v>
      </c>
      <c r="E1505" s="236" t="s">
        <v>19</v>
      </c>
      <c r="F1505" s="237" t="s">
        <v>1308</v>
      </c>
      <c r="G1505" s="234"/>
      <c r="H1505" s="238">
        <v>13.1</v>
      </c>
      <c r="I1505" s="239"/>
      <c r="J1505" s="234"/>
      <c r="K1505" s="234"/>
      <c r="L1505" s="240"/>
      <c r="M1505" s="241"/>
      <c r="N1505" s="242"/>
      <c r="O1505" s="242"/>
      <c r="P1505" s="242"/>
      <c r="Q1505" s="242"/>
      <c r="R1505" s="242"/>
      <c r="S1505" s="242"/>
      <c r="T1505" s="243"/>
      <c r="U1505" s="13"/>
      <c r="V1505" s="13"/>
      <c r="W1505" s="13"/>
      <c r="X1505" s="13"/>
      <c r="Y1505" s="13"/>
      <c r="Z1505" s="13"/>
      <c r="AA1505" s="13"/>
      <c r="AB1505" s="13"/>
      <c r="AC1505" s="13"/>
      <c r="AD1505" s="13"/>
      <c r="AE1505" s="13"/>
      <c r="AT1505" s="244" t="s">
        <v>155</v>
      </c>
      <c r="AU1505" s="244" t="s">
        <v>142</v>
      </c>
      <c r="AV1505" s="13" t="s">
        <v>94</v>
      </c>
      <c r="AW1505" s="13" t="s">
        <v>35</v>
      </c>
      <c r="AX1505" s="13" t="s">
        <v>75</v>
      </c>
      <c r="AY1505" s="244" t="s">
        <v>141</v>
      </c>
    </row>
    <row r="1506" s="15" customFormat="1">
      <c r="A1506" s="15"/>
      <c r="B1506" s="256"/>
      <c r="C1506" s="257"/>
      <c r="D1506" s="235" t="s">
        <v>155</v>
      </c>
      <c r="E1506" s="258" t="s">
        <v>19</v>
      </c>
      <c r="F1506" s="259" t="s">
        <v>199</v>
      </c>
      <c r="G1506" s="257"/>
      <c r="H1506" s="258" t="s">
        <v>19</v>
      </c>
      <c r="I1506" s="260"/>
      <c r="J1506" s="257"/>
      <c r="K1506" s="257"/>
      <c r="L1506" s="261"/>
      <c r="M1506" s="262"/>
      <c r="N1506" s="263"/>
      <c r="O1506" s="263"/>
      <c r="P1506" s="263"/>
      <c r="Q1506" s="263"/>
      <c r="R1506" s="263"/>
      <c r="S1506" s="263"/>
      <c r="T1506" s="264"/>
      <c r="U1506" s="15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65" t="s">
        <v>155</v>
      </c>
      <c r="AU1506" s="265" t="s">
        <v>142</v>
      </c>
      <c r="AV1506" s="15" t="s">
        <v>83</v>
      </c>
      <c r="AW1506" s="15" t="s">
        <v>35</v>
      </c>
      <c r="AX1506" s="15" t="s">
        <v>75</v>
      </c>
      <c r="AY1506" s="265" t="s">
        <v>141</v>
      </c>
    </row>
    <row r="1507" s="13" customFormat="1">
      <c r="A1507" s="13"/>
      <c r="B1507" s="233"/>
      <c r="C1507" s="234"/>
      <c r="D1507" s="235" t="s">
        <v>155</v>
      </c>
      <c r="E1507" s="236" t="s">
        <v>19</v>
      </c>
      <c r="F1507" s="237" t="s">
        <v>330</v>
      </c>
      <c r="G1507" s="234"/>
      <c r="H1507" s="238">
        <v>8.6300000000000008</v>
      </c>
      <c r="I1507" s="239"/>
      <c r="J1507" s="234"/>
      <c r="K1507" s="234"/>
      <c r="L1507" s="240"/>
      <c r="M1507" s="241"/>
      <c r="N1507" s="242"/>
      <c r="O1507" s="242"/>
      <c r="P1507" s="242"/>
      <c r="Q1507" s="242"/>
      <c r="R1507" s="242"/>
      <c r="S1507" s="242"/>
      <c r="T1507" s="243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44" t="s">
        <v>155</v>
      </c>
      <c r="AU1507" s="244" t="s">
        <v>142</v>
      </c>
      <c r="AV1507" s="13" t="s">
        <v>94</v>
      </c>
      <c r="AW1507" s="13" t="s">
        <v>35</v>
      </c>
      <c r="AX1507" s="13" t="s">
        <v>75</v>
      </c>
      <c r="AY1507" s="244" t="s">
        <v>141</v>
      </c>
    </row>
    <row r="1508" s="15" customFormat="1">
      <c r="A1508" s="15"/>
      <c r="B1508" s="256"/>
      <c r="C1508" s="257"/>
      <c r="D1508" s="235" t="s">
        <v>155</v>
      </c>
      <c r="E1508" s="258" t="s">
        <v>19</v>
      </c>
      <c r="F1508" s="259" t="s">
        <v>869</v>
      </c>
      <c r="G1508" s="257"/>
      <c r="H1508" s="258" t="s">
        <v>19</v>
      </c>
      <c r="I1508" s="260"/>
      <c r="J1508" s="257"/>
      <c r="K1508" s="257"/>
      <c r="L1508" s="261"/>
      <c r="M1508" s="262"/>
      <c r="N1508" s="263"/>
      <c r="O1508" s="263"/>
      <c r="P1508" s="263"/>
      <c r="Q1508" s="263"/>
      <c r="R1508" s="263"/>
      <c r="S1508" s="263"/>
      <c r="T1508" s="264"/>
      <c r="U1508" s="15"/>
      <c r="V1508" s="15"/>
      <c r="W1508" s="15"/>
      <c r="X1508" s="15"/>
      <c r="Y1508" s="15"/>
      <c r="Z1508" s="15"/>
      <c r="AA1508" s="15"/>
      <c r="AB1508" s="15"/>
      <c r="AC1508" s="15"/>
      <c r="AD1508" s="15"/>
      <c r="AE1508" s="15"/>
      <c r="AT1508" s="265" t="s">
        <v>155</v>
      </c>
      <c r="AU1508" s="265" t="s">
        <v>142</v>
      </c>
      <c r="AV1508" s="15" t="s">
        <v>83</v>
      </c>
      <c r="AW1508" s="15" t="s">
        <v>35</v>
      </c>
      <c r="AX1508" s="15" t="s">
        <v>75</v>
      </c>
      <c r="AY1508" s="265" t="s">
        <v>141</v>
      </c>
    </row>
    <row r="1509" s="13" customFormat="1">
      <c r="A1509" s="13"/>
      <c r="B1509" s="233"/>
      <c r="C1509" s="234"/>
      <c r="D1509" s="235" t="s">
        <v>155</v>
      </c>
      <c r="E1509" s="236" t="s">
        <v>19</v>
      </c>
      <c r="F1509" s="237" t="s">
        <v>1471</v>
      </c>
      <c r="G1509" s="234"/>
      <c r="H1509" s="238">
        <v>1.3899999999999999</v>
      </c>
      <c r="I1509" s="239"/>
      <c r="J1509" s="234"/>
      <c r="K1509" s="234"/>
      <c r="L1509" s="240"/>
      <c r="M1509" s="241"/>
      <c r="N1509" s="242"/>
      <c r="O1509" s="242"/>
      <c r="P1509" s="242"/>
      <c r="Q1509" s="242"/>
      <c r="R1509" s="242"/>
      <c r="S1509" s="242"/>
      <c r="T1509" s="243"/>
      <c r="U1509" s="13"/>
      <c r="V1509" s="13"/>
      <c r="W1509" s="13"/>
      <c r="X1509" s="13"/>
      <c r="Y1509" s="13"/>
      <c r="Z1509" s="13"/>
      <c r="AA1509" s="13"/>
      <c r="AB1509" s="13"/>
      <c r="AC1509" s="13"/>
      <c r="AD1509" s="13"/>
      <c r="AE1509" s="13"/>
      <c r="AT1509" s="244" t="s">
        <v>155</v>
      </c>
      <c r="AU1509" s="244" t="s">
        <v>142</v>
      </c>
      <c r="AV1509" s="13" t="s">
        <v>94</v>
      </c>
      <c r="AW1509" s="13" t="s">
        <v>35</v>
      </c>
      <c r="AX1509" s="13" t="s">
        <v>75</v>
      </c>
      <c r="AY1509" s="244" t="s">
        <v>141</v>
      </c>
    </row>
    <row r="1510" s="15" customFormat="1">
      <c r="A1510" s="15"/>
      <c r="B1510" s="256"/>
      <c r="C1510" s="257"/>
      <c r="D1510" s="235" t="s">
        <v>155</v>
      </c>
      <c r="E1510" s="258" t="s">
        <v>19</v>
      </c>
      <c r="F1510" s="259" t="s">
        <v>872</v>
      </c>
      <c r="G1510" s="257"/>
      <c r="H1510" s="258" t="s">
        <v>19</v>
      </c>
      <c r="I1510" s="260"/>
      <c r="J1510" s="257"/>
      <c r="K1510" s="257"/>
      <c r="L1510" s="261"/>
      <c r="M1510" s="262"/>
      <c r="N1510" s="263"/>
      <c r="O1510" s="263"/>
      <c r="P1510" s="263"/>
      <c r="Q1510" s="263"/>
      <c r="R1510" s="263"/>
      <c r="S1510" s="263"/>
      <c r="T1510" s="264"/>
      <c r="U1510" s="15"/>
      <c r="V1510" s="15"/>
      <c r="W1510" s="15"/>
      <c r="X1510" s="15"/>
      <c r="Y1510" s="15"/>
      <c r="Z1510" s="15"/>
      <c r="AA1510" s="15"/>
      <c r="AB1510" s="15"/>
      <c r="AC1510" s="15"/>
      <c r="AD1510" s="15"/>
      <c r="AE1510" s="15"/>
      <c r="AT1510" s="265" t="s">
        <v>155</v>
      </c>
      <c r="AU1510" s="265" t="s">
        <v>142</v>
      </c>
      <c r="AV1510" s="15" t="s">
        <v>83</v>
      </c>
      <c r="AW1510" s="15" t="s">
        <v>35</v>
      </c>
      <c r="AX1510" s="15" t="s">
        <v>75</v>
      </c>
      <c r="AY1510" s="265" t="s">
        <v>141</v>
      </c>
    </row>
    <row r="1511" s="13" customFormat="1">
      <c r="A1511" s="13"/>
      <c r="B1511" s="233"/>
      <c r="C1511" s="234"/>
      <c r="D1511" s="235" t="s">
        <v>155</v>
      </c>
      <c r="E1511" s="236" t="s">
        <v>19</v>
      </c>
      <c r="F1511" s="237" t="s">
        <v>1471</v>
      </c>
      <c r="G1511" s="234"/>
      <c r="H1511" s="238">
        <v>1.3899999999999999</v>
      </c>
      <c r="I1511" s="239"/>
      <c r="J1511" s="234"/>
      <c r="K1511" s="234"/>
      <c r="L1511" s="240"/>
      <c r="M1511" s="241"/>
      <c r="N1511" s="242"/>
      <c r="O1511" s="242"/>
      <c r="P1511" s="242"/>
      <c r="Q1511" s="242"/>
      <c r="R1511" s="242"/>
      <c r="S1511" s="242"/>
      <c r="T1511" s="243"/>
      <c r="U1511" s="13"/>
      <c r="V1511" s="13"/>
      <c r="W1511" s="13"/>
      <c r="X1511" s="13"/>
      <c r="Y1511" s="13"/>
      <c r="Z1511" s="13"/>
      <c r="AA1511" s="13"/>
      <c r="AB1511" s="13"/>
      <c r="AC1511" s="13"/>
      <c r="AD1511" s="13"/>
      <c r="AE1511" s="13"/>
      <c r="AT1511" s="244" t="s">
        <v>155</v>
      </c>
      <c r="AU1511" s="244" t="s">
        <v>142</v>
      </c>
      <c r="AV1511" s="13" t="s">
        <v>94</v>
      </c>
      <c r="AW1511" s="13" t="s">
        <v>35</v>
      </c>
      <c r="AX1511" s="13" t="s">
        <v>75</v>
      </c>
      <c r="AY1511" s="244" t="s">
        <v>141</v>
      </c>
    </row>
    <row r="1512" s="15" customFormat="1">
      <c r="A1512" s="15"/>
      <c r="B1512" s="256"/>
      <c r="C1512" s="257"/>
      <c r="D1512" s="235" t="s">
        <v>155</v>
      </c>
      <c r="E1512" s="258" t="s">
        <v>19</v>
      </c>
      <c r="F1512" s="259" t="s">
        <v>873</v>
      </c>
      <c r="G1512" s="257"/>
      <c r="H1512" s="258" t="s">
        <v>19</v>
      </c>
      <c r="I1512" s="260"/>
      <c r="J1512" s="257"/>
      <c r="K1512" s="257"/>
      <c r="L1512" s="261"/>
      <c r="M1512" s="262"/>
      <c r="N1512" s="263"/>
      <c r="O1512" s="263"/>
      <c r="P1512" s="263"/>
      <c r="Q1512" s="263"/>
      <c r="R1512" s="263"/>
      <c r="S1512" s="263"/>
      <c r="T1512" s="264"/>
      <c r="U1512" s="15"/>
      <c r="V1512" s="15"/>
      <c r="W1512" s="15"/>
      <c r="X1512" s="15"/>
      <c r="Y1512" s="15"/>
      <c r="Z1512" s="15"/>
      <c r="AA1512" s="15"/>
      <c r="AB1512" s="15"/>
      <c r="AC1512" s="15"/>
      <c r="AD1512" s="15"/>
      <c r="AE1512" s="15"/>
      <c r="AT1512" s="265" t="s">
        <v>155</v>
      </c>
      <c r="AU1512" s="265" t="s">
        <v>142</v>
      </c>
      <c r="AV1512" s="15" t="s">
        <v>83</v>
      </c>
      <c r="AW1512" s="15" t="s">
        <v>35</v>
      </c>
      <c r="AX1512" s="15" t="s">
        <v>75</v>
      </c>
      <c r="AY1512" s="265" t="s">
        <v>141</v>
      </c>
    </row>
    <row r="1513" s="13" customFormat="1">
      <c r="A1513" s="13"/>
      <c r="B1513" s="233"/>
      <c r="C1513" s="234"/>
      <c r="D1513" s="235" t="s">
        <v>155</v>
      </c>
      <c r="E1513" s="236" t="s">
        <v>19</v>
      </c>
      <c r="F1513" s="237" t="s">
        <v>1919</v>
      </c>
      <c r="G1513" s="234"/>
      <c r="H1513" s="238">
        <v>2.5600000000000001</v>
      </c>
      <c r="I1513" s="239"/>
      <c r="J1513" s="234"/>
      <c r="K1513" s="234"/>
      <c r="L1513" s="240"/>
      <c r="M1513" s="241"/>
      <c r="N1513" s="242"/>
      <c r="O1513" s="242"/>
      <c r="P1513" s="242"/>
      <c r="Q1513" s="242"/>
      <c r="R1513" s="242"/>
      <c r="S1513" s="242"/>
      <c r="T1513" s="243"/>
      <c r="U1513" s="13"/>
      <c r="V1513" s="13"/>
      <c r="W1513" s="13"/>
      <c r="X1513" s="13"/>
      <c r="Y1513" s="13"/>
      <c r="Z1513" s="13"/>
      <c r="AA1513" s="13"/>
      <c r="AB1513" s="13"/>
      <c r="AC1513" s="13"/>
      <c r="AD1513" s="13"/>
      <c r="AE1513" s="13"/>
      <c r="AT1513" s="244" t="s">
        <v>155</v>
      </c>
      <c r="AU1513" s="244" t="s">
        <v>142</v>
      </c>
      <c r="AV1513" s="13" t="s">
        <v>94</v>
      </c>
      <c r="AW1513" s="13" t="s">
        <v>35</v>
      </c>
      <c r="AX1513" s="13" t="s">
        <v>75</v>
      </c>
      <c r="AY1513" s="244" t="s">
        <v>141</v>
      </c>
    </row>
    <row r="1514" s="15" customFormat="1">
      <c r="A1514" s="15"/>
      <c r="B1514" s="256"/>
      <c r="C1514" s="257"/>
      <c r="D1514" s="235" t="s">
        <v>155</v>
      </c>
      <c r="E1514" s="258" t="s">
        <v>19</v>
      </c>
      <c r="F1514" s="259" t="s">
        <v>876</v>
      </c>
      <c r="G1514" s="257"/>
      <c r="H1514" s="258" t="s">
        <v>19</v>
      </c>
      <c r="I1514" s="260"/>
      <c r="J1514" s="257"/>
      <c r="K1514" s="257"/>
      <c r="L1514" s="261"/>
      <c r="M1514" s="262"/>
      <c r="N1514" s="263"/>
      <c r="O1514" s="263"/>
      <c r="P1514" s="263"/>
      <c r="Q1514" s="263"/>
      <c r="R1514" s="263"/>
      <c r="S1514" s="263"/>
      <c r="T1514" s="264"/>
      <c r="U1514" s="15"/>
      <c r="V1514" s="15"/>
      <c r="W1514" s="15"/>
      <c r="X1514" s="15"/>
      <c r="Y1514" s="15"/>
      <c r="Z1514" s="15"/>
      <c r="AA1514" s="15"/>
      <c r="AB1514" s="15"/>
      <c r="AC1514" s="15"/>
      <c r="AD1514" s="15"/>
      <c r="AE1514" s="15"/>
      <c r="AT1514" s="265" t="s">
        <v>155</v>
      </c>
      <c r="AU1514" s="265" t="s">
        <v>142</v>
      </c>
      <c r="AV1514" s="15" t="s">
        <v>83</v>
      </c>
      <c r="AW1514" s="15" t="s">
        <v>35</v>
      </c>
      <c r="AX1514" s="15" t="s">
        <v>75</v>
      </c>
      <c r="AY1514" s="265" t="s">
        <v>141</v>
      </c>
    </row>
    <row r="1515" s="13" customFormat="1">
      <c r="A1515" s="13"/>
      <c r="B1515" s="233"/>
      <c r="C1515" s="234"/>
      <c r="D1515" s="235" t="s">
        <v>155</v>
      </c>
      <c r="E1515" s="236" t="s">
        <v>19</v>
      </c>
      <c r="F1515" s="237" t="s">
        <v>1311</v>
      </c>
      <c r="G1515" s="234"/>
      <c r="H1515" s="238">
        <v>1.71</v>
      </c>
      <c r="I1515" s="239"/>
      <c r="J1515" s="234"/>
      <c r="K1515" s="234"/>
      <c r="L1515" s="240"/>
      <c r="M1515" s="241"/>
      <c r="N1515" s="242"/>
      <c r="O1515" s="242"/>
      <c r="P1515" s="242"/>
      <c r="Q1515" s="242"/>
      <c r="R1515" s="242"/>
      <c r="S1515" s="242"/>
      <c r="T1515" s="243"/>
      <c r="U1515" s="13"/>
      <c r="V1515" s="13"/>
      <c r="W1515" s="13"/>
      <c r="X1515" s="13"/>
      <c r="Y1515" s="13"/>
      <c r="Z1515" s="13"/>
      <c r="AA1515" s="13"/>
      <c r="AB1515" s="13"/>
      <c r="AC1515" s="13"/>
      <c r="AD1515" s="13"/>
      <c r="AE1515" s="13"/>
      <c r="AT1515" s="244" t="s">
        <v>155</v>
      </c>
      <c r="AU1515" s="244" t="s">
        <v>142</v>
      </c>
      <c r="AV1515" s="13" t="s">
        <v>94</v>
      </c>
      <c r="AW1515" s="13" t="s">
        <v>35</v>
      </c>
      <c r="AX1515" s="13" t="s">
        <v>75</v>
      </c>
      <c r="AY1515" s="244" t="s">
        <v>141</v>
      </c>
    </row>
    <row r="1516" s="14" customFormat="1">
      <c r="A1516" s="14"/>
      <c r="B1516" s="245"/>
      <c r="C1516" s="246"/>
      <c r="D1516" s="235" t="s">
        <v>155</v>
      </c>
      <c r="E1516" s="247" t="s">
        <v>19</v>
      </c>
      <c r="F1516" s="248" t="s">
        <v>157</v>
      </c>
      <c r="G1516" s="246"/>
      <c r="H1516" s="249">
        <v>78.480000000000004</v>
      </c>
      <c r="I1516" s="250"/>
      <c r="J1516" s="246"/>
      <c r="K1516" s="246"/>
      <c r="L1516" s="251"/>
      <c r="M1516" s="252"/>
      <c r="N1516" s="253"/>
      <c r="O1516" s="253"/>
      <c r="P1516" s="253"/>
      <c r="Q1516" s="253"/>
      <c r="R1516" s="253"/>
      <c r="S1516" s="253"/>
      <c r="T1516" s="254"/>
      <c r="U1516" s="14"/>
      <c r="V1516" s="14"/>
      <c r="W1516" s="14"/>
      <c r="X1516" s="14"/>
      <c r="Y1516" s="14"/>
      <c r="Z1516" s="14"/>
      <c r="AA1516" s="14"/>
      <c r="AB1516" s="14"/>
      <c r="AC1516" s="14"/>
      <c r="AD1516" s="14"/>
      <c r="AE1516" s="14"/>
      <c r="AT1516" s="255" t="s">
        <v>155</v>
      </c>
      <c r="AU1516" s="255" t="s">
        <v>142</v>
      </c>
      <c r="AV1516" s="14" t="s">
        <v>151</v>
      </c>
      <c r="AW1516" s="14" t="s">
        <v>35</v>
      </c>
      <c r="AX1516" s="14" t="s">
        <v>83</v>
      </c>
      <c r="AY1516" s="255" t="s">
        <v>141</v>
      </c>
    </row>
    <row r="1517" s="2" customFormat="1" ht="16.5" customHeight="1">
      <c r="A1517" s="41"/>
      <c r="B1517" s="42"/>
      <c r="C1517" s="215" t="s">
        <v>1920</v>
      </c>
      <c r="D1517" s="215" t="s">
        <v>146</v>
      </c>
      <c r="E1517" s="216" t="s">
        <v>1879</v>
      </c>
      <c r="F1517" s="217" t="s">
        <v>1880</v>
      </c>
      <c r="G1517" s="218" t="s">
        <v>259</v>
      </c>
      <c r="H1517" s="219">
        <v>78.480000000000004</v>
      </c>
      <c r="I1517" s="220"/>
      <c r="J1517" s="221">
        <f>ROUND(I1517*H1517,2)</f>
        <v>0</v>
      </c>
      <c r="K1517" s="217" t="s">
        <v>150</v>
      </c>
      <c r="L1517" s="47"/>
      <c r="M1517" s="222" t="s">
        <v>19</v>
      </c>
      <c r="N1517" s="223" t="s">
        <v>47</v>
      </c>
      <c r="O1517" s="87"/>
      <c r="P1517" s="224">
        <f>O1517*H1517</f>
        <v>0</v>
      </c>
      <c r="Q1517" s="224">
        <v>0.00029999999999999997</v>
      </c>
      <c r="R1517" s="224">
        <f>Q1517*H1517</f>
        <v>0.023543999999999999</v>
      </c>
      <c r="S1517" s="224">
        <v>0</v>
      </c>
      <c r="T1517" s="225">
        <f>S1517*H1517</f>
        <v>0</v>
      </c>
      <c r="U1517" s="41"/>
      <c r="V1517" s="41"/>
      <c r="W1517" s="41"/>
      <c r="X1517" s="41"/>
      <c r="Y1517" s="41"/>
      <c r="Z1517" s="41"/>
      <c r="AA1517" s="41"/>
      <c r="AB1517" s="41"/>
      <c r="AC1517" s="41"/>
      <c r="AD1517" s="41"/>
      <c r="AE1517" s="41"/>
      <c r="AR1517" s="226" t="s">
        <v>260</v>
      </c>
      <c r="AT1517" s="226" t="s">
        <v>146</v>
      </c>
      <c r="AU1517" s="226" t="s">
        <v>142</v>
      </c>
      <c r="AY1517" s="20" t="s">
        <v>141</v>
      </c>
      <c r="BE1517" s="227">
        <f>IF(N1517="základní",J1517,0)</f>
        <v>0</v>
      </c>
      <c r="BF1517" s="227">
        <f>IF(N1517="snížená",J1517,0)</f>
        <v>0</v>
      </c>
      <c r="BG1517" s="227">
        <f>IF(N1517="zákl. přenesená",J1517,0)</f>
        <v>0</v>
      </c>
      <c r="BH1517" s="227">
        <f>IF(N1517="sníž. přenesená",J1517,0)</f>
        <v>0</v>
      </c>
      <c r="BI1517" s="227">
        <f>IF(N1517="nulová",J1517,0)</f>
        <v>0</v>
      </c>
      <c r="BJ1517" s="20" t="s">
        <v>94</v>
      </c>
      <c r="BK1517" s="227">
        <f>ROUND(I1517*H1517,2)</f>
        <v>0</v>
      </c>
      <c r="BL1517" s="20" t="s">
        <v>260</v>
      </c>
      <c r="BM1517" s="226" t="s">
        <v>1921</v>
      </c>
    </row>
    <row r="1518" s="2" customFormat="1">
      <c r="A1518" s="41"/>
      <c r="B1518" s="42"/>
      <c r="C1518" s="43"/>
      <c r="D1518" s="228" t="s">
        <v>153</v>
      </c>
      <c r="E1518" s="43"/>
      <c r="F1518" s="229" t="s">
        <v>1882</v>
      </c>
      <c r="G1518" s="43"/>
      <c r="H1518" s="43"/>
      <c r="I1518" s="230"/>
      <c r="J1518" s="43"/>
      <c r="K1518" s="43"/>
      <c r="L1518" s="47"/>
      <c r="M1518" s="231"/>
      <c r="N1518" s="232"/>
      <c r="O1518" s="87"/>
      <c r="P1518" s="87"/>
      <c r="Q1518" s="87"/>
      <c r="R1518" s="87"/>
      <c r="S1518" s="87"/>
      <c r="T1518" s="88"/>
      <c r="U1518" s="41"/>
      <c r="V1518" s="41"/>
      <c r="W1518" s="41"/>
      <c r="X1518" s="41"/>
      <c r="Y1518" s="41"/>
      <c r="Z1518" s="41"/>
      <c r="AA1518" s="41"/>
      <c r="AB1518" s="41"/>
      <c r="AC1518" s="41"/>
      <c r="AD1518" s="41"/>
      <c r="AE1518" s="41"/>
      <c r="AT1518" s="20" t="s">
        <v>153</v>
      </c>
      <c r="AU1518" s="20" t="s">
        <v>142</v>
      </c>
    </row>
    <row r="1519" s="2" customFormat="1" ht="16.5" customHeight="1">
      <c r="A1519" s="41"/>
      <c r="B1519" s="42"/>
      <c r="C1519" s="215" t="s">
        <v>1922</v>
      </c>
      <c r="D1519" s="215" t="s">
        <v>146</v>
      </c>
      <c r="E1519" s="216" t="s">
        <v>1884</v>
      </c>
      <c r="F1519" s="217" t="s">
        <v>1885</v>
      </c>
      <c r="G1519" s="218" t="s">
        <v>259</v>
      </c>
      <c r="H1519" s="219">
        <v>78.480000000000004</v>
      </c>
      <c r="I1519" s="220"/>
      <c r="J1519" s="221">
        <f>ROUND(I1519*H1519,2)</f>
        <v>0</v>
      </c>
      <c r="K1519" s="217" t="s">
        <v>150</v>
      </c>
      <c r="L1519" s="47"/>
      <c r="M1519" s="222" t="s">
        <v>19</v>
      </c>
      <c r="N1519" s="223" t="s">
        <v>47</v>
      </c>
      <c r="O1519" s="87"/>
      <c r="P1519" s="224">
        <f>O1519*H1519</f>
        <v>0</v>
      </c>
      <c r="Q1519" s="224">
        <v>0</v>
      </c>
      <c r="R1519" s="224">
        <f>Q1519*H1519</f>
        <v>0</v>
      </c>
      <c r="S1519" s="224">
        <v>0</v>
      </c>
      <c r="T1519" s="225">
        <f>S1519*H1519</f>
        <v>0</v>
      </c>
      <c r="U1519" s="41"/>
      <c r="V1519" s="41"/>
      <c r="W1519" s="41"/>
      <c r="X1519" s="41"/>
      <c r="Y1519" s="41"/>
      <c r="Z1519" s="41"/>
      <c r="AA1519" s="41"/>
      <c r="AB1519" s="41"/>
      <c r="AC1519" s="41"/>
      <c r="AD1519" s="41"/>
      <c r="AE1519" s="41"/>
      <c r="AR1519" s="226" t="s">
        <v>260</v>
      </c>
      <c r="AT1519" s="226" t="s">
        <v>146</v>
      </c>
      <c r="AU1519" s="226" t="s">
        <v>142</v>
      </c>
      <c r="AY1519" s="20" t="s">
        <v>141</v>
      </c>
      <c r="BE1519" s="227">
        <f>IF(N1519="základní",J1519,0)</f>
        <v>0</v>
      </c>
      <c r="BF1519" s="227">
        <f>IF(N1519="snížená",J1519,0)</f>
        <v>0</v>
      </c>
      <c r="BG1519" s="227">
        <f>IF(N1519="zákl. přenesená",J1519,0)</f>
        <v>0</v>
      </c>
      <c r="BH1519" s="227">
        <f>IF(N1519="sníž. přenesená",J1519,0)</f>
        <v>0</v>
      </c>
      <c r="BI1519" s="227">
        <f>IF(N1519="nulová",J1519,0)</f>
        <v>0</v>
      </c>
      <c r="BJ1519" s="20" t="s">
        <v>94</v>
      </c>
      <c r="BK1519" s="227">
        <f>ROUND(I1519*H1519,2)</f>
        <v>0</v>
      </c>
      <c r="BL1519" s="20" t="s">
        <v>260</v>
      </c>
      <c r="BM1519" s="226" t="s">
        <v>1923</v>
      </c>
    </row>
    <row r="1520" s="2" customFormat="1">
      <c r="A1520" s="41"/>
      <c r="B1520" s="42"/>
      <c r="C1520" s="43"/>
      <c r="D1520" s="228" t="s">
        <v>153</v>
      </c>
      <c r="E1520" s="43"/>
      <c r="F1520" s="229" t="s">
        <v>1887</v>
      </c>
      <c r="G1520" s="43"/>
      <c r="H1520" s="43"/>
      <c r="I1520" s="230"/>
      <c r="J1520" s="43"/>
      <c r="K1520" s="43"/>
      <c r="L1520" s="47"/>
      <c r="M1520" s="231"/>
      <c r="N1520" s="232"/>
      <c r="O1520" s="87"/>
      <c r="P1520" s="87"/>
      <c r="Q1520" s="87"/>
      <c r="R1520" s="87"/>
      <c r="S1520" s="87"/>
      <c r="T1520" s="88"/>
      <c r="U1520" s="41"/>
      <c r="V1520" s="41"/>
      <c r="W1520" s="41"/>
      <c r="X1520" s="41"/>
      <c r="Y1520" s="41"/>
      <c r="Z1520" s="41"/>
      <c r="AA1520" s="41"/>
      <c r="AB1520" s="41"/>
      <c r="AC1520" s="41"/>
      <c r="AD1520" s="41"/>
      <c r="AE1520" s="41"/>
      <c r="AT1520" s="20" t="s">
        <v>153</v>
      </c>
      <c r="AU1520" s="20" t="s">
        <v>142</v>
      </c>
    </row>
    <row r="1521" s="2" customFormat="1" ht="16.5" customHeight="1">
      <c r="A1521" s="41"/>
      <c r="B1521" s="42"/>
      <c r="C1521" s="215" t="s">
        <v>1924</v>
      </c>
      <c r="D1521" s="215" t="s">
        <v>146</v>
      </c>
      <c r="E1521" s="216" t="s">
        <v>1925</v>
      </c>
      <c r="F1521" s="217" t="s">
        <v>1926</v>
      </c>
      <c r="G1521" s="218" t="s">
        <v>169</v>
      </c>
      <c r="H1521" s="219">
        <v>15.800000000000001</v>
      </c>
      <c r="I1521" s="220"/>
      <c r="J1521" s="221">
        <f>ROUND(I1521*H1521,2)</f>
        <v>0</v>
      </c>
      <c r="K1521" s="217" t="s">
        <v>150</v>
      </c>
      <c r="L1521" s="47"/>
      <c r="M1521" s="222" t="s">
        <v>19</v>
      </c>
      <c r="N1521" s="223" t="s">
        <v>47</v>
      </c>
      <c r="O1521" s="87"/>
      <c r="P1521" s="224">
        <f>O1521*H1521</f>
        <v>0</v>
      </c>
      <c r="Q1521" s="224">
        <v>0.00142</v>
      </c>
      <c r="R1521" s="224">
        <f>Q1521*H1521</f>
        <v>0.022436000000000001</v>
      </c>
      <c r="S1521" s="224">
        <v>0</v>
      </c>
      <c r="T1521" s="225">
        <f>S1521*H1521</f>
        <v>0</v>
      </c>
      <c r="U1521" s="41"/>
      <c r="V1521" s="41"/>
      <c r="W1521" s="41"/>
      <c r="X1521" s="41"/>
      <c r="Y1521" s="41"/>
      <c r="Z1521" s="41"/>
      <c r="AA1521" s="41"/>
      <c r="AB1521" s="41"/>
      <c r="AC1521" s="41"/>
      <c r="AD1521" s="41"/>
      <c r="AE1521" s="41"/>
      <c r="AR1521" s="226" t="s">
        <v>260</v>
      </c>
      <c r="AT1521" s="226" t="s">
        <v>146</v>
      </c>
      <c r="AU1521" s="226" t="s">
        <v>142</v>
      </c>
      <c r="AY1521" s="20" t="s">
        <v>141</v>
      </c>
      <c r="BE1521" s="227">
        <f>IF(N1521="základní",J1521,0)</f>
        <v>0</v>
      </c>
      <c r="BF1521" s="227">
        <f>IF(N1521="snížená",J1521,0)</f>
        <v>0</v>
      </c>
      <c r="BG1521" s="227">
        <f>IF(N1521="zákl. přenesená",J1521,0)</f>
        <v>0</v>
      </c>
      <c r="BH1521" s="227">
        <f>IF(N1521="sníž. přenesená",J1521,0)</f>
        <v>0</v>
      </c>
      <c r="BI1521" s="227">
        <f>IF(N1521="nulová",J1521,0)</f>
        <v>0</v>
      </c>
      <c r="BJ1521" s="20" t="s">
        <v>94</v>
      </c>
      <c r="BK1521" s="227">
        <f>ROUND(I1521*H1521,2)</f>
        <v>0</v>
      </c>
      <c r="BL1521" s="20" t="s">
        <v>260</v>
      </c>
      <c r="BM1521" s="226" t="s">
        <v>1927</v>
      </c>
    </row>
    <row r="1522" s="2" customFormat="1">
      <c r="A1522" s="41"/>
      <c r="B1522" s="42"/>
      <c r="C1522" s="43"/>
      <c r="D1522" s="228" t="s">
        <v>153</v>
      </c>
      <c r="E1522" s="43"/>
      <c r="F1522" s="229" t="s">
        <v>1928</v>
      </c>
      <c r="G1522" s="43"/>
      <c r="H1522" s="43"/>
      <c r="I1522" s="230"/>
      <c r="J1522" s="43"/>
      <c r="K1522" s="43"/>
      <c r="L1522" s="47"/>
      <c r="M1522" s="231"/>
      <c r="N1522" s="232"/>
      <c r="O1522" s="87"/>
      <c r="P1522" s="87"/>
      <c r="Q1522" s="87"/>
      <c r="R1522" s="87"/>
      <c r="S1522" s="87"/>
      <c r="T1522" s="88"/>
      <c r="U1522" s="41"/>
      <c r="V1522" s="41"/>
      <c r="W1522" s="41"/>
      <c r="X1522" s="41"/>
      <c r="Y1522" s="41"/>
      <c r="Z1522" s="41"/>
      <c r="AA1522" s="41"/>
      <c r="AB1522" s="41"/>
      <c r="AC1522" s="41"/>
      <c r="AD1522" s="41"/>
      <c r="AE1522" s="41"/>
      <c r="AT1522" s="20" t="s">
        <v>153</v>
      </c>
      <c r="AU1522" s="20" t="s">
        <v>142</v>
      </c>
    </row>
    <row r="1523" s="15" customFormat="1">
      <c r="A1523" s="15"/>
      <c r="B1523" s="256"/>
      <c r="C1523" s="257"/>
      <c r="D1523" s="235" t="s">
        <v>155</v>
      </c>
      <c r="E1523" s="258" t="s">
        <v>19</v>
      </c>
      <c r="F1523" s="259" t="s">
        <v>869</v>
      </c>
      <c r="G1523" s="257"/>
      <c r="H1523" s="258" t="s">
        <v>19</v>
      </c>
      <c r="I1523" s="260"/>
      <c r="J1523" s="257"/>
      <c r="K1523" s="257"/>
      <c r="L1523" s="261"/>
      <c r="M1523" s="262"/>
      <c r="N1523" s="263"/>
      <c r="O1523" s="263"/>
      <c r="P1523" s="263"/>
      <c r="Q1523" s="263"/>
      <c r="R1523" s="263"/>
      <c r="S1523" s="263"/>
      <c r="T1523" s="264"/>
      <c r="U1523" s="15"/>
      <c r="V1523" s="15"/>
      <c r="W1523" s="15"/>
      <c r="X1523" s="15"/>
      <c r="Y1523" s="15"/>
      <c r="Z1523" s="15"/>
      <c r="AA1523" s="15"/>
      <c r="AB1523" s="15"/>
      <c r="AC1523" s="15"/>
      <c r="AD1523" s="15"/>
      <c r="AE1523" s="15"/>
      <c r="AT1523" s="265" t="s">
        <v>155</v>
      </c>
      <c r="AU1523" s="265" t="s">
        <v>142</v>
      </c>
      <c r="AV1523" s="15" t="s">
        <v>83</v>
      </c>
      <c r="AW1523" s="15" t="s">
        <v>35</v>
      </c>
      <c r="AX1523" s="15" t="s">
        <v>75</v>
      </c>
      <c r="AY1523" s="265" t="s">
        <v>141</v>
      </c>
    </row>
    <row r="1524" s="13" customFormat="1">
      <c r="A1524" s="13"/>
      <c r="B1524" s="233"/>
      <c r="C1524" s="234"/>
      <c r="D1524" s="235" t="s">
        <v>155</v>
      </c>
      <c r="E1524" s="236" t="s">
        <v>19</v>
      </c>
      <c r="F1524" s="237" t="s">
        <v>1929</v>
      </c>
      <c r="G1524" s="234"/>
      <c r="H1524" s="238">
        <v>4.0999999999999996</v>
      </c>
      <c r="I1524" s="239"/>
      <c r="J1524" s="234"/>
      <c r="K1524" s="234"/>
      <c r="L1524" s="240"/>
      <c r="M1524" s="241"/>
      <c r="N1524" s="242"/>
      <c r="O1524" s="242"/>
      <c r="P1524" s="242"/>
      <c r="Q1524" s="242"/>
      <c r="R1524" s="242"/>
      <c r="S1524" s="242"/>
      <c r="T1524" s="243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44" t="s">
        <v>155</v>
      </c>
      <c r="AU1524" s="244" t="s">
        <v>142</v>
      </c>
      <c r="AV1524" s="13" t="s">
        <v>94</v>
      </c>
      <c r="AW1524" s="13" t="s">
        <v>35</v>
      </c>
      <c r="AX1524" s="13" t="s">
        <v>75</v>
      </c>
      <c r="AY1524" s="244" t="s">
        <v>141</v>
      </c>
    </row>
    <row r="1525" s="15" customFormat="1">
      <c r="A1525" s="15"/>
      <c r="B1525" s="256"/>
      <c r="C1525" s="257"/>
      <c r="D1525" s="235" t="s">
        <v>155</v>
      </c>
      <c r="E1525" s="258" t="s">
        <v>19</v>
      </c>
      <c r="F1525" s="259" t="s">
        <v>872</v>
      </c>
      <c r="G1525" s="257"/>
      <c r="H1525" s="258" t="s">
        <v>19</v>
      </c>
      <c r="I1525" s="260"/>
      <c r="J1525" s="257"/>
      <c r="K1525" s="257"/>
      <c r="L1525" s="261"/>
      <c r="M1525" s="262"/>
      <c r="N1525" s="263"/>
      <c r="O1525" s="263"/>
      <c r="P1525" s="263"/>
      <c r="Q1525" s="263"/>
      <c r="R1525" s="263"/>
      <c r="S1525" s="263"/>
      <c r="T1525" s="264"/>
      <c r="U1525" s="15"/>
      <c r="V1525" s="15"/>
      <c r="W1525" s="15"/>
      <c r="X1525" s="15"/>
      <c r="Y1525" s="15"/>
      <c r="Z1525" s="15"/>
      <c r="AA1525" s="15"/>
      <c r="AB1525" s="15"/>
      <c r="AC1525" s="15"/>
      <c r="AD1525" s="15"/>
      <c r="AE1525" s="15"/>
      <c r="AT1525" s="265" t="s">
        <v>155</v>
      </c>
      <c r="AU1525" s="265" t="s">
        <v>142</v>
      </c>
      <c r="AV1525" s="15" t="s">
        <v>83</v>
      </c>
      <c r="AW1525" s="15" t="s">
        <v>35</v>
      </c>
      <c r="AX1525" s="15" t="s">
        <v>75</v>
      </c>
      <c r="AY1525" s="265" t="s">
        <v>141</v>
      </c>
    </row>
    <row r="1526" s="13" customFormat="1">
      <c r="A1526" s="13"/>
      <c r="B1526" s="233"/>
      <c r="C1526" s="234"/>
      <c r="D1526" s="235" t="s">
        <v>155</v>
      </c>
      <c r="E1526" s="236" t="s">
        <v>19</v>
      </c>
      <c r="F1526" s="237" t="s">
        <v>1929</v>
      </c>
      <c r="G1526" s="234"/>
      <c r="H1526" s="238">
        <v>4.0999999999999996</v>
      </c>
      <c r="I1526" s="239"/>
      <c r="J1526" s="234"/>
      <c r="K1526" s="234"/>
      <c r="L1526" s="240"/>
      <c r="M1526" s="241"/>
      <c r="N1526" s="242"/>
      <c r="O1526" s="242"/>
      <c r="P1526" s="242"/>
      <c r="Q1526" s="242"/>
      <c r="R1526" s="242"/>
      <c r="S1526" s="242"/>
      <c r="T1526" s="243"/>
      <c r="U1526" s="13"/>
      <c r="V1526" s="13"/>
      <c r="W1526" s="13"/>
      <c r="X1526" s="13"/>
      <c r="Y1526" s="13"/>
      <c r="Z1526" s="13"/>
      <c r="AA1526" s="13"/>
      <c r="AB1526" s="13"/>
      <c r="AC1526" s="13"/>
      <c r="AD1526" s="13"/>
      <c r="AE1526" s="13"/>
      <c r="AT1526" s="244" t="s">
        <v>155</v>
      </c>
      <c r="AU1526" s="244" t="s">
        <v>142</v>
      </c>
      <c r="AV1526" s="13" t="s">
        <v>94</v>
      </c>
      <c r="AW1526" s="13" t="s">
        <v>35</v>
      </c>
      <c r="AX1526" s="13" t="s">
        <v>75</v>
      </c>
      <c r="AY1526" s="244" t="s">
        <v>141</v>
      </c>
    </row>
    <row r="1527" s="15" customFormat="1">
      <c r="A1527" s="15"/>
      <c r="B1527" s="256"/>
      <c r="C1527" s="257"/>
      <c r="D1527" s="235" t="s">
        <v>155</v>
      </c>
      <c r="E1527" s="258" t="s">
        <v>19</v>
      </c>
      <c r="F1527" s="259" t="s">
        <v>873</v>
      </c>
      <c r="G1527" s="257"/>
      <c r="H1527" s="258" t="s">
        <v>19</v>
      </c>
      <c r="I1527" s="260"/>
      <c r="J1527" s="257"/>
      <c r="K1527" s="257"/>
      <c r="L1527" s="261"/>
      <c r="M1527" s="262"/>
      <c r="N1527" s="263"/>
      <c r="O1527" s="263"/>
      <c r="P1527" s="263"/>
      <c r="Q1527" s="263"/>
      <c r="R1527" s="263"/>
      <c r="S1527" s="263"/>
      <c r="T1527" s="264"/>
      <c r="U1527" s="15"/>
      <c r="V1527" s="15"/>
      <c r="W1527" s="15"/>
      <c r="X1527" s="15"/>
      <c r="Y1527" s="15"/>
      <c r="Z1527" s="15"/>
      <c r="AA1527" s="15"/>
      <c r="AB1527" s="15"/>
      <c r="AC1527" s="15"/>
      <c r="AD1527" s="15"/>
      <c r="AE1527" s="15"/>
      <c r="AT1527" s="265" t="s">
        <v>155</v>
      </c>
      <c r="AU1527" s="265" t="s">
        <v>142</v>
      </c>
      <c r="AV1527" s="15" t="s">
        <v>83</v>
      </c>
      <c r="AW1527" s="15" t="s">
        <v>35</v>
      </c>
      <c r="AX1527" s="15" t="s">
        <v>75</v>
      </c>
      <c r="AY1527" s="265" t="s">
        <v>141</v>
      </c>
    </row>
    <row r="1528" s="13" customFormat="1">
      <c r="A1528" s="13"/>
      <c r="B1528" s="233"/>
      <c r="C1528" s="234"/>
      <c r="D1528" s="235" t="s">
        <v>155</v>
      </c>
      <c r="E1528" s="236" t="s">
        <v>19</v>
      </c>
      <c r="F1528" s="237" t="s">
        <v>1930</v>
      </c>
      <c r="G1528" s="234"/>
      <c r="H1528" s="238">
        <v>2.7999999999999998</v>
      </c>
      <c r="I1528" s="239"/>
      <c r="J1528" s="234"/>
      <c r="K1528" s="234"/>
      <c r="L1528" s="240"/>
      <c r="M1528" s="241"/>
      <c r="N1528" s="242"/>
      <c r="O1528" s="242"/>
      <c r="P1528" s="242"/>
      <c r="Q1528" s="242"/>
      <c r="R1528" s="242"/>
      <c r="S1528" s="242"/>
      <c r="T1528" s="243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44" t="s">
        <v>155</v>
      </c>
      <c r="AU1528" s="244" t="s">
        <v>142</v>
      </c>
      <c r="AV1528" s="13" t="s">
        <v>94</v>
      </c>
      <c r="AW1528" s="13" t="s">
        <v>35</v>
      </c>
      <c r="AX1528" s="13" t="s">
        <v>75</v>
      </c>
      <c r="AY1528" s="244" t="s">
        <v>141</v>
      </c>
    </row>
    <row r="1529" s="15" customFormat="1">
      <c r="A1529" s="15"/>
      <c r="B1529" s="256"/>
      <c r="C1529" s="257"/>
      <c r="D1529" s="235" t="s">
        <v>155</v>
      </c>
      <c r="E1529" s="258" t="s">
        <v>19</v>
      </c>
      <c r="F1529" s="259" t="s">
        <v>876</v>
      </c>
      <c r="G1529" s="257"/>
      <c r="H1529" s="258" t="s">
        <v>19</v>
      </c>
      <c r="I1529" s="260"/>
      <c r="J1529" s="257"/>
      <c r="K1529" s="257"/>
      <c r="L1529" s="261"/>
      <c r="M1529" s="262"/>
      <c r="N1529" s="263"/>
      <c r="O1529" s="263"/>
      <c r="P1529" s="263"/>
      <c r="Q1529" s="263"/>
      <c r="R1529" s="263"/>
      <c r="S1529" s="263"/>
      <c r="T1529" s="264"/>
      <c r="U1529" s="15"/>
      <c r="V1529" s="15"/>
      <c r="W1529" s="15"/>
      <c r="X1529" s="15"/>
      <c r="Y1529" s="15"/>
      <c r="Z1529" s="15"/>
      <c r="AA1529" s="15"/>
      <c r="AB1529" s="15"/>
      <c r="AC1529" s="15"/>
      <c r="AD1529" s="15"/>
      <c r="AE1529" s="15"/>
      <c r="AT1529" s="265" t="s">
        <v>155</v>
      </c>
      <c r="AU1529" s="265" t="s">
        <v>142</v>
      </c>
      <c r="AV1529" s="15" t="s">
        <v>83</v>
      </c>
      <c r="AW1529" s="15" t="s">
        <v>35</v>
      </c>
      <c r="AX1529" s="15" t="s">
        <v>75</v>
      </c>
      <c r="AY1529" s="265" t="s">
        <v>141</v>
      </c>
    </row>
    <row r="1530" s="13" customFormat="1">
      <c r="A1530" s="13"/>
      <c r="B1530" s="233"/>
      <c r="C1530" s="234"/>
      <c r="D1530" s="235" t="s">
        <v>155</v>
      </c>
      <c r="E1530" s="236" t="s">
        <v>19</v>
      </c>
      <c r="F1530" s="237" t="s">
        <v>1931</v>
      </c>
      <c r="G1530" s="234"/>
      <c r="H1530" s="238">
        <v>4.7999999999999998</v>
      </c>
      <c r="I1530" s="239"/>
      <c r="J1530" s="234"/>
      <c r="K1530" s="234"/>
      <c r="L1530" s="240"/>
      <c r="M1530" s="241"/>
      <c r="N1530" s="242"/>
      <c r="O1530" s="242"/>
      <c r="P1530" s="242"/>
      <c r="Q1530" s="242"/>
      <c r="R1530" s="242"/>
      <c r="S1530" s="242"/>
      <c r="T1530" s="243"/>
      <c r="U1530" s="13"/>
      <c r="V1530" s="13"/>
      <c r="W1530" s="13"/>
      <c r="X1530" s="13"/>
      <c r="Y1530" s="13"/>
      <c r="Z1530" s="13"/>
      <c r="AA1530" s="13"/>
      <c r="AB1530" s="13"/>
      <c r="AC1530" s="13"/>
      <c r="AD1530" s="13"/>
      <c r="AE1530" s="13"/>
      <c r="AT1530" s="244" t="s">
        <v>155</v>
      </c>
      <c r="AU1530" s="244" t="s">
        <v>142</v>
      </c>
      <c r="AV1530" s="13" t="s">
        <v>94</v>
      </c>
      <c r="AW1530" s="13" t="s">
        <v>35</v>
      </c>
      <c r="AX1530" s="13" t="s">
        <v>75</v>
      </c>
      <c r="AY1530" s="244" t="s">
        <v>141</v>
      </c>
    </row>
    <row r="1531" s="14" customFormat="1">
      <c r="A1531" s="14"/>
      <c r="B1531" s="245"/>
      <c r="C1531" s="246"/>
      <c r="D1531" s="235" t="s">
        <v>155</v>
      </c>
      <c r="E1531" s="247" t="s">
        <v>19</v>
      </c>
      <c r="F1531" s="248" t="s">
        <v>157</v>
      </c>
      <c r="G1531" s="246"/>
      <c r="H1531" s="249">
        <v>15.800000000000001</v>
      </c>
      <c r="I1531" s="250"/>
      <c r="J1531" s="246"/>
      <c r="K1531" s="246"/>
      <c r="L1531" s="251"/>
      <c r="M1531" s="252"/>
      <c r="N1531" s="253"/>
      <c r="O1531" s="253"/>
      <c r="P1531" s="253"/>
      <c r="Q1531" s="253"/>
      <c r="R1531" s="253"/>
      <c r="S1531" s="253"/>
      <c r="T1531" s="254"/>
      <c r="U1531" s="14"/>
      <c r="V1531" s="14"/>
      <c r="W1531" s="14"/>
      <c r="X1531" s="14"/>
      <c r="Y1531" s="14"/>
      <c r="Z1531" s="14"/>
      <c r="AA1531" s="14"/>
      <c r="AB1531" s="14"/>
      <c r="AC1531" s="14"/>
      <c r="AD1531" s="14"/>
      <c r="AE1531" s="14"/>
      <c r="AT1531" s="255" t="s">
        <v>155</v>
      </c>
      <c r="AU1531" s="255" t="s">
        <v>142</v>
      </c>
      <c r="AV1531" s="14" t="s">
        <v>151</v>
      </c>
      <c r="AW1531" s="14" t="s">
        <v>35</v>
      </c>
      <c r="AX1531" s="14" t="s">
        <v>83</v>
      </c>
      <c r="AY1531" s="255" t="s">
        <v>141</v>
      </c>
    </row>
    <row r="1532" s="2" customFormat="1" ht="24.15" customHeight="1">
      <c r="A1532" s="41"/>
      <c r="B1532" s="42"/>
      <c r="C1532" s="215" t="s">
        <v>1932</v>
      </c>
      <c r="D1532" s="215" t="s">
        <v>146</v>
      </c>
      <c r="E1532" s="216" t="s">
        <v>1889</v>
      </c>
      <c r="F1532" s="217" t="s">
        <v>1890</v>
      </c>
      <c r="G1532" s="218" t="s">
        <v>169</v>
      </c>
      <c r="H1532" s="219">
        <v>50.284999999999997</v>
      </c>
      <c r="I1532" s="220"/>
      <c r="J1532" s="221">
        <f>ROUND(I1532*H1532,2)</f>
        <v>0</v>
      </c>
      <c r="K1532" s="217" t="s">
        <v>150</v>
      </c>
      <c r="L1532" s="47"/>
      <c r="M1532" s="222" t="s">
        <v>19</v>
      </c>
      <c r="N1532" s="223" t="s">
        <v>47</v>
      </c>
      <c r="O1532" s="87"/>
      <c r="P1532" s="224">
        <f>O1532*H1532</f>
        <v>0</v>
      </c>
      <c r="Q1532" s="224">
        <v>0.00042999999999999999</v>
      </c>
      <c r="R1532" s="224">
        <f>Q1532*H1532</f>
        <v>0.021622549999999997</v>
      </c>
      <c r="S1532" s="224">
        <v>0</v>
      </c>
      <c r="T1532" s="225">
        <f>S1532*H1532</f>
        <v>0</v>
      </c>
      <c r="U1532" s="41"/>
      <c r="V1532" s="41"/>
      <c r="W1532" s="41"/>
      <c r="X1532" s="41"/>
      <c r="Y1532" s="41"/>
      <c r="Z1532" s="41"/>
      <c r="AA1532" s="41"/>
      <c r="AB1532" s="41"/>
      <c r="AC1532" s="41"/>
      <c r="AD1532" s="41"/>
      <c r="AE1532" s="41"/>
      <c r="AR1532" s="226" t="s">
        <v>260</v>
      </c>
      <c r="AT1532" s="226" t="s">
        <v>146</v>
      </c>
      <c r="AU1532" s="226" t="s">
        <v>142</v>
      </c>
      <c r="AY1532" s="20" t="s">
        <v>141</v>
      </c>
      <c r="BE1532" s="227">
        <f>IF(N1532="základní",J1532,0)</f>
        <v>0</v>
      </c>
      <c r="BF1532" s="227">
        <f>IF(N1532="snížená",J1532,0)</f>
        <v>0</v>
      </c>
      <c r="BG1532" s="227">
        <f>IF(N1532="zákl. přenesená",J1532,0)</f>
        <v>0</v>
      </c>
      <c r="BH1532" s="227">
        <f>IF(N1532="sníž. přenesená",J1532,0)</f>
        <v>0</v>
      </c>
      <c r="BI1532" s="227">
        <f>IF(N1532="nulová",J1532,0)</f>
        <v>0</v>
      </c>
      <c r="BJ1532" s="20" t="s">
        <v>94</v>
      </c>
      <c r="BK1532" s="227">
        <f>ROUND(I1532*H1532,2)</f>
        <v>0</v>
      </c>
      <c r="BL1532" s="20" t="s">
        <v>260</v>
      </c>
      <c r="BM1532" s="226" t="s">
        <v>1933</v>
      </c>
    </row>
    <row r="1533" s="2" customFormat="1">
      <c r="A1533" s="41"/>
      <c r="B1533" s="42"/>
      <c r="C1533" s="43"/>
      <c r="D1533" s="228" t="s">
        <v>153</v>
      </c>
      <c r="E1533" s="43"/>
      <c r="F1533" s="229" t="s">
        <v>1892</v>
      </c>
      <c r="G1533" s="43"/>
      <c r="H1533" s="43"/>
      <c r="I1533" s="230"/>
      <c r="J1533" s="43"/>
      <c r="K1533" s="43"/>
      <c r="L1533" s="47"/>
      <c r="M1533" s="231"/>
      <c r="N1533" s="232"/>
      <c r="O1533" s="87"/>
      <c r="P1533" s="87"/>
      <c r="Q1533" s="87"/>
      <c r="R1533" s="87"/>
      <c r="S1533" s="87"/>
      <c r="T1533" s="88"/>
      <c r="U1533" s="41"/>
      <c r="V1533" s="41"/>
      <c r="W1533" s="41"/>
      <c r="X1533" s="41"/>
      <c r="Y1533" s="41"/>
      <c r="Z1533" s="41"/>
      <c r="AA1533" s="41"/>
      <c r="AB1533" s="41"/>
      <c r="AC1533" s="41"/>
      <c r="AD1533" s="41"/>
      <c r="AE1533" s="41"/>
      <c r="AT1533" s="20" t="s">
        <v>153</v>
      </c>
      <c r="AU1533" s="20" t="s">
        <v>142</v>
      </c>
    </row>
    <row r="1534" s="15" customFormat="1">
      <c r="A1534" s="15"/>
      <c r="B1534" s="256"/>
      <c r="C1534" s="257"/>
      <c r="D1534" s="235" t="s">
        <v>155</v>
      </c>
      <c r="E1534" s="258" t="s">
        <v>19</v>
      </c>
      <c r="F1534" s="259" t="s">
        <v>789</v>
      </c>
      <c r="G1534" s="257"/>
      <c r="H1534" s="258" t="s">
        <v>19</v>
      </c>
      <c r="I1534" s="260"/>
      <c r="J1534" s="257"/>
      <c r="K1534" s="257"/>
      <c r="L1534" s="261"/>
      <c r="M1534" s="262"/>
      <c r="N1534" s="263"/>
      <c r="O1534" s="263"/>
      <c r="P1534" s="263"/>
      <c r="Q1534" s="263"/>
      <c r="R1534" s="263"/>
      <c r="S1534" s="263"/>
      <c r="T1534" s="264"/>
      <c r="U1534" s="15"/>
      <c r="V1534" s="15"/>
      <c r="W1534" s="15"/>
      <c r="X1534" s="15"/>
      <c r="Y1534" s="15"/>
      <c r="Z1534" s="15"/>
      <c r="AA1534" s="15"/>
      <c r="AB1534" s="15"/>
      <c r="AC1534" s="15"/>
      <c r="AD1534" s="15"/>
      <c r="AE1534" s="15"/>
      <c r="AT1534" s="265" t="s">
        <v>155</v>
      </c>
      <c r="AU1534" s="265" t="s">
        <v>142</v>
      </c>
      <c r="AV1534" s="15" t="s">
        <v>83</v>
      </c>
      <c r="AW1534" s="15" t="s">
        <v>35</v>
      </c>
      <c r="AX1534" s="15" t="s">
        <v>75</v>
      </c>
      <c r="AY1534" s="265" t="s">
        <v>141</v>
      </c>
    </row>
    <row r="1535" s="15" customFormat="1">
      <c r="A1535" s="15"/>
      <c r="B1535" s="256"/>
      <c r="C1535" s="257"/>
      <c r="D1535" s="235" t="s">
        <v>155</v>
      </c>
      <c r="E1535" s="258" t="s">
        <v>19</v>
      </c>
      <c r="F1535" s="259" t="s">
        <v>195</v>
      </c>
      <c r="G1535" s="257"/>
      <c r="H1535" s="258" t="s">
        <v>19</v>
      </c>
      <c r="I1535" s="260"/>
      <c r="J1535" s="257"/>
      <c r="K1535" s="257"/>
      <c r="L1535" s="261"/>
      <c r="M1535" s="262"/>
      <c r="N1535" s="263"/>
      <c r="O1535" s="263"/>
      <c r="P1535" s="263"/>
      <c r="Q1535" s="263"/>
      <c r="R1535" s="263"/>
      <c r="S1535" s="263"/>
      <c r="T1535" s="264"/>
      <c r="U1535" s="15"/>
      <c r="V1535" s="15"/>
      <c r="W1535" s="15"/>
      <c r="X1535" s="15"/>
      <c r="Y1535" s="15"/>
      <c r="Z1535" s="15"/>
      <c r="AA1535" s="15"/>
      <c r="AB1535" s="15"/>
      <c r="AC1535" s="15"/>
      <c r="AD1535" s="15"/>
      <c r="AE1535" s="15"/>
      <c r="AT1535" s="265" t="s">
        <v>155</v>
      </c>
      <c r="AU1535" s="265" t="s">
        <v>142</v>
      </c>
      <c r="AV1535" s="15" t="s">
        <v>83</v>
      </c>
      <c r="AW1535" s="15" t="s">
        <v>35</v>
      </c>
      <c r="AX1535" s="15" t="s">
        <v>75</v>
      </c>
      <c r="AY1535" s="265" t="s">
        <v>141</v>
      </c>
    </row>
    <row r="1536" s="13" customFormat="1">
      <c r="A1536" s="13"/>
      <c r="B1536" s="233"/>
      <c r="C1536" s="234"/>
      <c r="D1536" s="235" t="s">
        <v>155</v>
      </c>
      <c r="E1536" s="236" t="s">
        <v>19</v>
      </c>
      <c r="F1536" s="237" t="s">
        <v>1934</v>
      </c>
      <c r="G1536" s="234"/>
      <c r="H1536" s="238">
        <v>26.989999999999998</v>
      </c>
      <c r="I1536" s="239"/>
      <c r="J1536" s="234"/>
      <c r="K1536" s="234"/>
      <c r="L1536" s="240"/>
      <c r="M1536" s="241"/>
      <c r="N1536" s="242"/>
      <c r="O1536" s="242"/>
      <c r="P1536" s="242"/>
      <c r="Q1536" s="242"/>
      <c r="R1536" s="242"/>
      <c r="S1536" s="242"/>
      <c r="T1536" s="243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44" t="s">
        <v>155</v>
      </c>
      <c r="AU1536" s="244" t="s">
        <v>142</v>
      </c>
      <c r="AV1536" s="13" t="s">
        <v>94</v>
      </c>
      <c r="AW1536" s="13" t="s">
        <v>35</v>
      </c>
      <c r="AX1536" s="13" t="s">
        <v>75</v>
      </c>
      <c r="AY1536" s="244" t="s">
        <v>141</v>
      </c>
    </row>
    <row r="1537" s="15" customFormat="1">
      <c r="A1537" s="15"/>
      <c r="B1537" s="256"/>
      <c r="C1537" s="257"/>
      <c r="D1537" s="235" t="s">
        <v>155</v>
      </c>
      <c r="E1537" s="258" t="s">
        <v>19</v>
      </c>
      <c r="F1537" s="259" t="s">
        <v>197</v>
      </c>
      <c r="G1537" s="257"/>
      <c r="H1537" s="258" t="s">
        <v>19</v>
      </c>
      <c r="I1537" s="260"/>
      <c r="J1537" s="257"/>
      <c r="K1537" s="257"/>
      <c r="L1537" s="261"/>
      <c r="M1537" s="262"/>
      <c r="N1537" s="263"/>
      <c r="O1537" s="263"/>
      <c r="P1537" s="263"/>
      <c r="Q1537" s="263"/>
      <c r="R1537" s="263"/>
      <c r="S1537" s="263"/>
      <c r="T1537" s="264"/>
      <c r="U1537" s="15"/>
      <c r="V1537" s="15"/>
      <c r="W1537" s="15"/>
      <c r="X1537" s="15"/>
      <c r="Y1537" s="15"/>
      <c r="Z1537" s="15"/>
      <c r="AA1537" s="15"/>
      <c r="AB1537" s="15"/>
      <c r="AC1537" s="15"/>
      <c r="AD1537" s="15"/>
      <c r="AE1537" s="15"/>
      <c r="AT1537" s="265" t="s">
        <v>155</v>
      </c>
      <c r="AU1537" s="265" t="s">
        <v>142</v>
      </c>
      <c r="AV1537" s="15" t="s">
        <v>83</v>
      </c>
      <c r="AW1537" s="15" t="s">
        <v>35</v>
      </c>
      <c r="AX1537" s="15" t="s">
        <v>75</v>
      </c>
      <c r="AY1537" s="265" t="s">
        <v>141</v>
      </c>
    </row>
    <row r="1538" s="13" customFormat="1">
      <c r="A1538" s="13"/>
      <c r="B1538" s="233"/>
      <c r="C1538" s="234"/>
      <c r="D1538" s="235" t="s">
        <v>155</v>
      </c>
      <c r="E1538" s="236" t="s">
        <v>19</v>
      </c>
      <c r="F1538" s="237" t="s">
        <v>1935</v>
      </c>
      <c r="G1538" s="234"/>
      <c r="H1538" s="238">
        <v>11.494999999999999</v>
      </c>
      <c r="I1538" s="239"/>
      <c r="J1538" s="234"/>
      <c r="K1538" s="234"/>
      <c r="L1538" s="240"/>
      <c r="M1538" s="241"/>
      <c r="N1538" s="242"/>
      <c r="O1538" s="242"/>
      <c r="P1538" s="242"/>
      <c r="Q1538" s="242"/>
      <c r="R1538" s="242"/>
      <c r="S1538" s="242"/>
      <c r="T1538" s="243"/>
      <c r="U1538" s="13"/>
      <c r="V1538" s="13"/>
      <c r="W1538" s="13"/>
      <c r="X1538" s="13"/>
      <c r="Y1538" s="13"/>
      <c r="Z1538" s="13"/>
      <c r="AA1538" s="13"/>
      <c r="AB1538" s="13"/>
      <c r="AC1538" s="13"/>
      <c r="AD1538" s="13"/>
      <c r="AE1538" s="13"/>
      <c r="AT1538" s="244" t="s">
        <v>155</v>
      </c>
      <c r="AU1538" s="244" t="s">
        <v>142</v>
      </c>
      <c r="AV1538" s="13" t="s">
        <v>94</v>
      </c>
      <c r="AW1538" s="13" t="s">
        <v>35</v>
      </c>
      <c r="AX1538" s="13" t="s">
        <v>75</v>
      </c>
      <c r="AY1538" s="244" t="s">
        <v>141</v>
      </c>
    </row>
    <row r="1539" s="15" customFormat="1">
      <c r="A1539" s="15"/>
      <c r="B1539" s="256"/>
      <c r="C1539" s="257"/>
      <c r="D1539" s="235" t="s">
        <v>155</v>
      </c>
      <c r="E1539" s="258" t="s">
        <v>19</v>
      </c>
      <c r="F1539" s="259" t="s">
        <v>199</v>
      </c>
      <c r="G1539" s="257"/>
      <c r="H1539" s="258" t="s">
        <v>19</v>
      </c>
      <c r="I1539" s="260"/>
      <c r="J1539" s="257"/>
      <c r="K1539" s="257"/>
      <c r="L1539" s="261"/>
      <c r="M1539" s="262"/>
      <c r="N1539" s="263"/>
      <c r="O1539" s="263"/>
      <c r="P1539" s="263"/>
      <c r="Q1539" s="263"/>
      <c r="R1539" s="263"/>
      <c r="S1539" s="263"/>
      <c r="T1539" s="264"/>
      <c r="U1539" s="15"/>
      <c r="V1539" s="15"/>
      <c r="W1539" s="15"/>
      <c r="X1539" s="15"/>
      <c r="Y1539" s="15"/>
      <c r="Z1539" s="15"/>
      <c r="AA1539" s="15"/>
      <c r="AB1539" s="15"/>
      <c r="AC1539" s="15"/>
      <c r="AD1539" s="15"/>
      <c r="AE1539" s="15"/>
      <c r="AT1539" s="265" t="s">
        <v>155</v>
      </c>
      <c r="AU1539" s="265" t="s">
        <v>142</v>
      </c>
      <c r="AV1539" s="15" t="s">
        <v>83</v>
      </c>
      <c r="AW1539" s="15" t="s">
        <v>35</v>
      </c>
      <c r="AX1539" s="15" t="s">
        <v>75</v>
      </c>
      <c r="AY1539" s="265" t="s">
        <v>141</v>
      </c>
    </row>
    <row r="1540" s="13" customFormat="1">
      <c r="A1540" s="13"/>
      <c r="B1540" s="233"/>
      <c r="C1540" s="234"/>
      <c r="D1540" s="235" t="s">
        <v>155</v>
      </c>
      <c r="E1540" s="236" t="s">
        <v>19</v>
      </c>
      <c r="F1540" s="237" t="s">
        <v>1936</v>
      </c>
      <c r="G1540" s="234"/>
      <c r="H1540" s="238">
        <v>11.800000000000001</v>
      </c>
      <c r="I1540" s="239"/>
      <c r="J1540" s="234"/>
      <c r="K1540" s="234"/>
      <c r="L1540" s="240"/>
      <c r="M1540" s="241"/>
      <c r="N1540" s="242"/>
      <c r="O1540" s="242"/>
      <c r="P1540" s="242"/>
      <c r="Q1540" s="242"/>
      <c r="R1540" s="242"/>
      <c r="S1540" s="242"/>
      <c r="T1540" s="243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44" t="s">
        <v>155</v>
      </c>
      <c r="AU1540" s="244" t="s">
        <v>142</v>
      </c>
      <c r="AV1540" s="13" t="s">
        <v>94</v>
      </c>
      <c r="AW1540" s="13" t="s">
        <v>35</v>
      </c>
      <c r="AX1540" s="13" t="s">
        <v>75</v>
      </c>
      <c r="AY1540" s="244" t="s">
        <v>141</v>
      </c>
    </row>
    <row r="1541" s="14" customFormat="1">
      <c r="A1541" s="14"/>
      <c r="B1541" s="245"/>
      <c r="C1541" s="246"/>
      <c r="D1541" s="235" t="s">
        <v>155</v>
      </c>
      <c r="E1541" s="247" t="s">
        <v>19</v>
      </c>
      <c r="F1541" s="248" t="s">
        <v>157</v>
      </c>
      <c r="G1541" s="246"/>
      <c r="H1541" s="249">
        <v>50.284999999999997</v>
      </c>
      <c r="I1541" s="250"/>
      <c r="J1541" s="246"/>
      <c r="K1541" s="246"/>
      <c r="L1541" s="251"/>
      <c r="M1541" s="252"/>
      <c r="N1541" s="253"/>
      <c r="O1541" s="253"/>
      <c r="P1541" s="253"/>
      <c r="Q1541" s="253"/>
      <c r="R1541" s="253"/>
      <c r="S1541" s="253"/>
      <c r="T1541" s="254"/>
      <c r="U1541" s="14"/>
      <c r="V1541" s="14"/>
      <c r="W1541" s="14"/>
      <c r="X1541" s="14"/>
      <c r="Y1541" s="14"/>
      <c r="Z1541" s="14"/>
      <c r="AA1541" s="14"/>
      <c r="AB1541" s="14"/>
      <c r="AC1541" s="14"/>
      <c r="AD1541" s="14"/>
      <c r="AE1541" s="14"/>
      <c r="AT1541" s="255" t="s">
        <v>155</v>
      </c>
      <c r="AU1541" s="255" t="s">
        <v>142</v>
      </c>
      <c r="AV1541" s="14" t="s">
        <v>151</v>
      </c>
      <c r="AW1541" s="14" t="s">
        <v>35</v>
      </c>
      <c r="AX1541" s="14" t="s">
        <v>83</v>
      </c>
      <c r="AY1541" s="255" t="s">
        <v>141</v>
      </c>
    </row>
    <row r="1542" s="2" customFormat="1" ht="24.15" customHeight="1">
      <c r="A1542" s="41"/>
      <c r="B1542" s="42"/>
      <c r="C1542" s="215" t="s">
        <v>1937</v>
      </c>
      <c r="D1542" s="215" t="s">
        <v>146</v>
      </c>
      <c r="E1542" s="216" t="s">
        <v>1896</v>
      </c>
      <c r="F1542" s="217" t="s">
        <v>1897</v>
      </c>
      <c r="G1542" s="218" t="s">
        <v>259</v>
      </c>
      <c r="H1542" s="219">
        <v>78.480000000000004</v>
      </c>
      <c r="I1542" s="220"/>
      <c r="J1542" s="221">
        <f>ROUND(I1542*H1542,2)</f>
        <v>0</v>
      </c>
      <c r="K1542" s="217" t="s">
        <v>150</v>
      </c>
      <c r="L1542" s="47"/>
      <c r="M1542" s="222" t="s">
        <v>19</v>
      </c>
      <c r="N1542" s="223" t="s">
        <v>47</v>
      </c>
      <c r="O1542" s="87"/>
      <c r="P1542" s="224">
        <f>O1542*H1542</f>
        <v>0</v>
      </c>
      <c r="Q1542" s="224">
        <v>0.0090299999999999998</v>
      </c>
      <c r="R1542" s="224">
        <f>Q1542*H1542</f>
        <v>0.70867440000000004</v>
      </c>
      <c r="S1542" s="224">
        <v>0</v>
      </c>
      <c r="T1542" s="225">
        <f>S1542*H1542</f>
        <v>0</v>
      </c>
      <c r="U1542" s="41"/>
      <c r="V1542" s="41"/>
      <c r="W1542" s="41"/>
      <c r="X1542" s="41"/>
      <c r="Y1542" s="41"/>
      <c r="Z1542" s="41"/>
      <c r="AA1542" s="41"/>
      <c r="AB1542" s="41"/>
      <c r="AC1542" s="41"/>
      <c r="AD1542" s="41"/>
      <c r="AE1542" s="41"/>
      <c r="AR1542" s="226" t="s">
        <v>260</v>
      </c>
      <c r="AT1542" s="226" t="s">
        <v>146</v>
      </c>
      <c r="AU1542" s="226" t="s">
        <v>142</v>
      </c>
      <c r="AY1542" s="20" t="s">
        <v>141</v>
      </c>
      <c r="BE1542" s="227">
        <f>IF(N1542="základní",J1542,0)</f>
        <v>0</v>
      </c>
      <c r="BF1542" s="227">
        <f>IF(N1542="snížená",J1542,0)</f>
        <v>0</v>
      </c>
      <c r="BG1542" s="227">
        <f>IF(N1542="zákl. přenesená",J1542,0)</f>
        <v>0</v>
      </c>
      <c r="BH1542" s="227">
        <f>IF(N1542="sníž. přenesená",J1542,0)</f>
        <v>0</v>
      </c>
      <c r="BI1542" s="227">
        <f>IF(N1542="nulová",J1542,0)</f>
        <v>0</v>
      </c>
      <c r="BJ1542" s="20" t="s">
        <v>94</v>
      </c>
      <c r="BK1542" s="227">
        <f>ROUND(I1542*H1542,2)</f>
        <v>0</v>
      </c>
      <c r="BL1542" s="20" t="s">
        <v>260</v>
      </c>
      <c r="BM1542" s="226" t="s">
        <v>1938</v>
      </c>
    </row>
    <row r="1543" s="2" customFormat="1">
      <c r="A1543" s="41"/>
      <c r="B1543" s="42"/>
      <c r="C1543" s="43"/>
      <c r="D1543" s="228" t="s">
        <v>153</v>
      </c>
      <c r="E1543" s="43"/>
      <c r="F1543" s="229" t="s">
        <v>1899</v>
      </c>
      <c r="G1543" s="43"/>
      <c r="H1543" s="43"/>
      <c r="I1543" s="230"/>
      <c r="J1543" s="43"/>
      <c r="K1543" s="43"/>
      <c r="L1543" s="47"/>
      <c r="M1543" s="231"/>
      <c r="N1543" s="232"/>
      <c r="O1543" s="87"/>
      <c r="P1543" s="87"/>
      <c r="Q1543" s="87"/>
      <c r="R1543" s="87"/>
      <c r="S1543" s="87"/>
      <c r="T1543" s="88"/>
      <c r="U1543" s="41"/>
      <c r="V1543" s="41"/>
      <c r="W1543" s="41"/>
      <c r="X1543" s="41"/>
      <c r="Y1543" s="41"/>
      <c r="Z1543" s="41"/>
      <c r="AA1543" s="41"/>
      <c r="AB1543" s="41"/>
      <c r="AC1543" s="41"/>
      <c r="AD1543" s="41"/>
      <c r="AE1543" s="41"/>
      <c r="AT1543" s="20" t="s">
        <v>153</v>
      </c>
      <c r="AU1543" s="20" t="s">
        <v>142</v>
      </c>
    </row>
    <row r="1544" s="2" customFormat="1" ht="24.15" customHeight="1">
      <c r="A1544" s="41"/>
      <c r="B1544" s="42"/>
      <c r="C1544" s="281" t="s">
        <v>1939</v>
      </c>
      <c r="D1544" s="281" t="s">
        <v>775</v>
      </c>
      <c r="E1544" s="282" t="s">
        <v>1901</v>
      </c>
      <c r="F1544" s="283" t="s">
        <v>1902</v>
      </c>
      <c r="G1544" s="284" t="s">
        <v>259</v>
      </c>
      <c r="H1544" s="285">
        <v>95.456999999999994</v>
      </c>
      <c r="I1544" s="286"/>
      <c r="J1544" s="287">
        <f>ROUND(I1544*H1544,2)</f>
        <v>0</v>
      </c>
      <c r="K1544" s="283" t="s">
        <v>150</v>
      </c>
      <c r="L1544" s="288"/>
      <c r="M1544" s="289" t="s">
        <v>19</v>
      </c>
      <c r="N1544" s="290" t="s">
        <v>47</v>
      </c>
      <c r="O1544" s="87"/>
      <c r="P1544" s="224">
        <f>O1544*H1544</f>
        <v>0</v>
      </c>
      <c r="Q1544" s="224">
        <v>0.021999999999999999</v>
      </c>
      <c r="R1544" s="224">
        <f>Q1544*H1544</f>
        <v>2.1000539999999996</v>
      </c>
      <c r="S1544" s="224">
        <v>0</v>
      </c>
      <c r="T1544" s="225">
        <f>S1544*H1544</f>
        <v>0</v>
      </c>
      <c r="U1544" s="41"/>
      <c r="V1544" s="41"/>
      <c r="W1544" s="41"/>
      <c r="X1544" s="41"/>
      <c r="Y1544" s="41"/>
      <c r="Z1544" s="41"/>
      <c r="AA1544" s="41"/>
      <c r="AB1544" s="41"/>
      <c r="AC1544" s="41"/>
      <c r="AD1544" s="41"/>
      <c r="AE1544" s="41"/>
      <c r="AR1544" s="226" t="s">
        <v>460</v>
      </c>
      <c r="AT1544" s="226" t="s">
        <v>775</v>
      </c>
      <c r="AU1544" s="226" t="s">
        <v>142</v>
      </c>
      <c r="AY1544" s="20" t="s">
        <v>141</v>
      </c>
      <c r="BE1544" s="227">
        <f>IF(N1544="základní",J1544,0)</f>
        <v>0</v>
      </c>
      <c r="BF1544" s="227">
        <f>IF(N1544="snížená",J1544,0)</f>
        <v>0</v>
      </c>
      <c r="BG1544" s="227">
        <f>IF(N1544="zákl. přenesená",J1544,0)</f>
        <v>0</v>
      </c>
      <c r="BH1544" s="227">
        <f>IF(N1544="sníž. přenesená",J1544,0)</f>
        <v>0</v>
      </c>
      <c r="BI1544" s="227">
        <f>IF(N1544="nulová",J1544,0)</f>
        <v>0</v>
      </c>
      <c r="BJ1544" s="20" t="s">
        <v>94</v>
      </c>
      <c r="BK1544" s="227">
        <f>ROUND(I1544*H1544,2)</f>
        <v>0</v>
      </c>
      <c r="BL1544" s="20" t="s">
        <v>260</v>
      </c>
      <c r="BM1544" s="226" t="s">
        <v>1940</v>
      </c>
    </row>
    <row r="1545" s="15" customFormat="1">
      <c r="A1545" s="15"/>
      <c r="B1545" s="256"/>
      <c r="C1545" s="257"/>
      <c r="D1545" s="235" t="s">
        <v>155</v>
      </c>
      <c r="E1545" s="258" t="s">
        <v>19</v>
      </c>
      <c r="F1545" s="259" t="s">
        <v>1904</v>
      </c>
      <c r="G1545" s="257"/>
      <c r="H1545" s="258" t="s">
        <v>19</v>
      </c>
      <c r="I1545" s="260"/>
      <c r="J1545" s="257"/>
      <c r="K1545" s="257"/>
      <c r="L1545" s="261"/>
      <c r="M1545" s="262"/>
      <c r="N1545" s="263"/>
      <c r="O1545" s="263"/>
      <c r="P1545" s="263"/>
      <c r="Q1545" s="263"/>
      <c r="R1545" s="263"/>
      <c r="S1545" s="263"/>
      <c r="T1545" s="264"/>
      <c r="U1545" s="15"/>
      <c r="V1545" s="15"/>
      <c r="W1545" s="15"/>
      <c r="X1545" s="15"/>
      <c r="Y1545" s="15"/>
      <c r="Z1545" s="15"/>
      <c r="AA1545" s="15"/>
      <c r="AB1545" s="15"/>
      <c r="AC1545" s="15"/>
      <c r="AD1545" s="15"/>
      <c r="AE1545" s="15"/>
      <c r="AT1545" s="265" t="s">
        <v>155</v>
      </c>
      <c r="AU1545" s="265" t="s">
        <v>142</v>
      </c>
      <c r="AV1545" s="15" t="s">
        <v>83</v>
      </c>
      <c r="AW1545" s="15" t="s">
        <v>35</v>
      </c>
      <c r="AX1545" s="15" t="s">
        <v>75</v>
      </c>
      <c r="AY1545" s="265" t="s">
        <v>141</v>
      </c>
    </row>
    <row r="1546" s="13" customFormat="1">
      <c r="A1546" s="13"/>
      <c r="B1546" s="233"/>
      <c r="C1546" s="234"/>
      <c r="D1546" s="235" t="s">
        <v>155</v>
      </c>
      <c r="E1546" s="236" t="s">
        <v>19</v>
      </c>
      <c r="F1546" s="237" t="s">
        <v>1941</v>
      </c>
      <c r="G1546" s="234"/>
      <c r="H1546" s="238">
        <v>4.5259999999999998</v>
      </c>
      <c r="I1546" s="239"/>
      <c r="J1546" s="234"/>
      <c r="K1546" s="234"/>
      <c r="L1546" s="240"/>
      <c r="M1546" s="241"/>
      <c r="N1546" s="242"/>
      <c r="O1546" s="242"/>
      <c r="P1546" s="242"/>
      <c r="Q1546" s="242"/>
      <c r="R1546" s="242"/>
      <c r="S1546" s="242"/>
      <c r="T1546" s="243"/>
      <c r="U1546" s="13"/>
      <c r="V1546" s="13"/>
      <c r="W1546" s="13"/>
      <c r="X1546" s="13"/>
      <c r="Y1546" s="13"/>
      <c r="Z1546" s="13"/>
      <c r="AA1546" s="13"/>
      <c r="AB1546" s="13"/>
      <c r="AC1546" s="13"/>
      <c r="AD1546" s="13"/>
      <c r="AE1546" s="13"/>
      <c r="AT1546" s="244" t="s">
        <v>155</v>
      </c>
      <c r="AU1546" s="244" t="s">
        <v>142</v>
      </c>
      <c r="AV1546" s="13" t="s">
        <v>94</v>
      </c>
      <c r="AW1546" s="13" t="s">
        <v>35</v>
      </c>
      <c r="AX1546" s="13" t="s">
        <v>75</v>
      </c>
      <c r="AY1546" s="244" t="s">
        <v>141</v>
      </c>
    </row>
    <row r="1547" s="15" customFormat="1">
      <c r="A1547" s="15"/>
      <c r="B1547" s="256"/>
      <c r="C1547" s="257"/>
      <c r="D1547" s="235" t="s">
        <v>155</v>
      </c>
      <c r="E1547" s="258" t="s">
        <v>19</v>
      </c>
      <c r="F1547" s="259" t="s">
        <v>1906</v>
      </c>
      <c r="G1547" s="257"/>
      <c r="H1547" s="258" t="s">
        <v>19</v>
      </c>
      <c r="I1547" s="260"/>
      <c r="J1547" s="257"/>
      <c r="K1547" s="257"/>
      <c r="L1547" s="261"/>
      <c r="M1547" s="262"/>
      <c r="N1547" s="263"/>
      <c r="O1547" s="263"/>
      <c r="P1547" s="263"/>
      <c r="Q1547" s="263"/>
      <c r="R1547" s="263"/>
      <c r="S1547" s="263"/>
      <c r="T1547" s="264"/>
      <c r="U1547" s="15"/>
      <c r="V1547" s="15"/>
      <c r="W1547" s="15"/>
      <c r="X1547" s="15"/>
      <c r="Y1547" s="15"/>
      <c r="Z1547" s="15"/>
      <c r="AA1547" s="15"/>
      <c r="AB1547" s="15"/>
      <c r="AC1547" s="15"/>
      <c r="AD1547" s="15"/>
      <c r="AE1547" s="15"/>
      <c r="AT1547" s="265" t="s">
        <v>155</v>
      </c>
      <c r="AU1547" s="265" t="s">
        <v>142</v>
      </c>
      <c r="AV1547" s="15" t="s">
        <v>83</v>
      </c>
      <c r="AW1547" s="15" t="s">
        <v>35</v>
      </c>
      <c r="AX1547" s="15" t="s">
        <v>75</v>
      </c>
      <c r="AY1547" s="265" t="s">
        <v>141</v>
      </c>
    </row>
    <row r="1548" s="13" customFormat="1">
      <c r="A1548" s="13"/>
      <c r="B1548" s="233"/>
      <c r="C1548" s="234"/>
      <c r="D1548" s="235" t="s">
        <v>155</v>
      </c>
      <c r="E1548" s="236" t="s">
        <v>19</v>
      </c>
      <c r="F1548" s="237" t="s">
        <v>1942</v>
      </c>
      <c r="G1548" s="234"/>
      <c r="H1548" s="238">
        <v>78.480000000000004</v>
      </c>
      <c r="I1548" s="239"/>
      <c r="J1548" s="234"/>
      <c r="K1548" s="234"/>
      <c r="L1548" s="240"/>
      <c r="M1548" s="241"/>
      <c r="N1548" s="242"/>
      <c r="O1548" s="242"/>
      <c r="P1548" s="242"/>
      <c r="Q1548" s="242"/>
      <c r="R1548" s="242"/>
      <c r="S1548" s="242"/>
      <c r="T1548" s="243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44" t="s">
        <v>155</v>
      </c>
      <c r="AU1548" s="244" t="s">
        <v>142</v>
      </c>
      <c r="AV1548" s="13" t="s">
        <v>94</v>
      </c>
      <c r="AW1548" s="13" t="s">
        <v>35</v>
      </c>
      <c r="AX1548" s="13" t="s">
        <v>75</v>
      </c>
      <c r="AY1548" s="244" t="s">
        <v>141</v>
      </c>
    </row>
    <row r="1549" s="14" customFormat="1">
      <c r="A1549" s="14"/>
      <c r="B1549" s="245"/>
      <c r="C1549" s="246"/>
      <c r="D1549" s="235" t="s">
        <v>155</v>
      </c>
      <c r="E1549" s="247" t="s">
        <v>19</v>
      </c>
      <c r="F1549" s="248" t="s">
        <v>157</v>
      </c>
      <c r="G1549" s="246"/>
      <c r="H1549" s="249">
        <v>83.006</v>
      </c>
      <c r="I1549" s="250"/>
      <c r="J1549" s="246"/>
      <c r="K1549" s="246"/>
      <c r="L1549" s="251"/>
      <c r="M1549" s="252"/>
      <c r="N1549" s="253"/>
      <c r="O1549" s="253"/>
      <c r="P1549" s="253"/>
      <c r="Q1549" s="253"/>
      <c r="R1549" s="253"/>
      <c r="S1549" s="253"/>
      <c r="T1549" s="254"/>
      <c r="U1549" s="14"/>
      <c r="V1549" s="14"/>
      <c r="W1549" s="14"/>
      <c r="X1549" s="14"/>
      <c r="Y1549" s="14"/>
      <c r="Z1549" s="14"/>
      <c r="AA1549" s="14"/>
      <c r="AB1549" s="14"/>
      <c r="AC1549" s="14"/>
      <c r="AD1549" s="14"/>
      <c r="AE1549" s="14"/>
      <c r="AT1549" s="255" t="s">
        <v>155</v>
      </c>
      <c r="AU1549" s="255" t="s">
        <v>142</v>
      </c>
      <c r="AV1549" s="14" t="s">
        <v>151</v>
      </c>
      <c r="AW1549" s="14" t="s">
        <v>35</v>
      </c>
      <c r="AX1549" s="14" t="s">
        <v>83</v>
      </c>
      <c r="AY1549" s="255" t="s">
        <v>141</v>
      </c>
    </row>
    <row r="1550" s="13" customFormat="1">
      <c r="A1550" s="13"/>
      <c r="B1550" s="233"/>
      <c r="C1550" s="234"/>
      <c r="D1550" s="235" t="s">
        <v>155</v>
      </c>
      <c r="E1550" s="234"/>
      <c r="F1550" s="237" t="s">
        <v>1943</v>
      </c>
      <c r="G1550" s="234"/>
      <c r="H1550" s="238">
        <v>95.456999999999994</v>
      </c>
      <c r="I1550" s="239"/>
      <c r="J1550" s="234"/>
      <c r="K1550" s="234"/>
      <c r="L1550" s="240"/>
      <c r="M1550" s="241"/>
      <c r="N1550" s="242"/>
      <c r="O1550" s="242"/>
      <c r="P1550" s="242"/>
      <c r="Q1550" s="242"/>
      <c r="R1550" s="242"/>
      <c r="S1550" s="242"/>
      <c r="T1550" s="243"/>
      <c r="U1550" s="13"/>
      <c r="V1550" s="13"/>
      <c r="W1550" s="13"/>
      <c r="X1550" s="13"/>
      <c r="Y1550" s="13"/>
      <c r="Z1550" s="13"/>
      <c r="AA1550" s="13"/>
      <c r="AB1550" s="13"/>
      <c r="AC1550" s="13"/>
      <c r="AD1550" s="13"/>
      <c r="AE1550" s="13"/>
      <c r="AT1550" s="244" t="s">
        <v>155</v>
      </c>
      <c r="AU1550" s="244" t="s">
        <v>142</v>
      </c>
      <c r="AV1550" s="13" t="s">
        <v>94</v>
      </c>
      <c r="AW1550" s="13" t="s">
        <v>4</v>
      </c>
      <c r="AX1550" s="13" t="s">
        <v>83</v>
      </c>
      <c r="AY1550" s="244" t="s">
        <v>141</v>
      </c>
    </row>
    <row r="1551" s="2" customFormat="1" ht="24.15" customHeight="1">
      <c r="A1551" s="41"/>
      <c r="B1551" s="42"/>
      <c r="C1551" s="215" t="s">
        <v>1944</v>
      </c>
      <c r="D1551" s="215" t="s">
        <v>146</v>
      </c>
      <c r="E1551" s="216" t="s">
        <v>1910</v>
      </c>
      <c r="F1551" s="217" t="s">
        <v>1911</v>
      </c>
      <c r="G1551" s="218" t="s">
        <v>160</v>
      </c>
      <c r="H1551" s="219">
        <v>2.8759999999999999</v>
      </c>
      <c r="I1551" s="220"/>
      <c r="J1551" s="221">
        <f>ROUND(I1551*H1551,2)</f>
        <v>0</v>
      </c>
      <c r="K1551" s="217" t="s">
        <v>150</v>
      </c>
      <c r="L1551" s="47"/>
      <c r="M1551" s="222" t="s">
        <v>19</v>
      </c>
      <c r="N1551" s="223" t="s">
        <v>47</v>
      </c>
      <c r="O1551" s="87"/>
      <c r="P1551" s="224">
        <f>O1551*H1551</f>
        <v>0</v>
      </c>
      <c r="Q1551" s="224">
        <v>0</v>
      </c>
      <c r="R1551" s="224">
        <f>Q1551*H1551</f>
        <v>0</v>
      </c>
      <c r="S1551" s="224">
        <v>0</v>
      </c>
      <c r="T1551" s="225">
        <f>S1551*H1551</f>
        <v>0</v>
      </c>
      <c r="U1551" s="41"/>
      <c r="V1551" s="41"/>
      <c r="W1551" s="41"/>
      <c r="X1551" s="41"/>
      <c r="Y1551" s="41"/>
      <c r="Z1551" s="41"/>
      <c r="AA1551" s="41"/>
      <c r="AB1551" s="41"/>
      <c r="AC1551" s="41"/>
      <c r="AD1551" s="41"/>
      <c r="AE1551" s="41"/>
      <c r="AR1551" s="226" t="s">
        <v>260</v>
      </c>
      <c r="AT1551" s="226" t="s">
        <v>146</v>
      </c>
      <c r="AU1551" s="226" t="s">
        <v>142</v>
      </c>
      <c r="AY1551" s="20" t="s">
        <v>141</v>
      </c>
      <c r="BE1551" s="227">
        <f>IF(N1551="základní",J1551,0)</f>
        <v>0</v>
      </c>
      <c r="BF1551" s="227">
        <f>IF(N1551="snížená",J1551,0)</f>
        <v>0</v>
      </c>
      <c r="BG1551" s="227">
        <f>IF(N1551="zákl. přenesená",J1551,0)</f>
        <v>0</v>
      </c>
      <c r="BH1551" s="227">
        <f>IF(N1551="sníž. přenesená",J1551,0)</f>
        <v>0</v>
      </c>
      <c r="BI1551" s="227">
        <f>IF(N1551="nulová",J1551,0)</f>
        <v>0</v>
      </c>
      <c r="BJ1551" s="20" t="s">
        <v>94</v>
      </c>
      <c r="BK1551" s="227">
        <f>ROUND(I1551*H1551,2)</f>
        <v>0</v>
      </c>
      <c r="BL1551" s="20" t="s">
        <v>260</v>
      </c>
      <c r="BM1551" s="226" t="s">
        <v>1945</v>
      </c>
    </row>
    <row r="1552" s="2" customFormat="1">
      <c r="A1552" s="41"/>
      <c r="B1552" s="42"/>
      <c r="C1552" s="43"/>
      <c r="D1552" s="228" t="s">
        <v>153</v>
      </c>
      <c r="E1552" s="43"/>
      <c r="F1552" s="229" t="s">
        <v>1913</v>
      </c>
      <c r="G1552" s="43"/>
      <c r="H1552" s="43"/>
      <c r="I1552" s="230"/>
      <c r="J1552" s="43"/>
      <c r="K1552" s="43"/>
      <c r="L1552" s="47"/>
      <c r="M1552" s="231"/>
      <c r="N1552" s="232"/>
      <c r="O1552" s="87"/>
      <c r="P1552" s="87"/>
      <c r="Q1552" s="87"/>
      <c r="R1552" s="87"/>
      <c r="S1552" s="87"/>
      <c r="T1552" s="88"/>
      <c r="U1552" s="41"/>
      <c r="V1552" s="41"/>
      <c r="W1552" s="41"/>
      <c r="X1552" s="41"/>
      <c r="Y1552" s="41"/>
      <c r="Z1552" s="41"/>
      <c r="AA1552" s="41"/>
      <c r="AB1552" s="41"/>
      <c r="AC1552" s="41"/>
      <c r="AD1552" s="41"/>
      <c r="AE1552" s="41"/>
      <c r="AT1552" s="20" t="s">
        <v>153</v>
      </c>
      <c r="AU1552" s="20" t="s">
        <v>142</v>
      </c>
    </row>
    <row r="1553" s="12" customFormat="1" ht="20.88" customHeight="1">
      <c r="A1553" s="12"/>
      <c r="B1553" s="199"/>
      <c r="C1553" s="200"/>
      <c r="D1553" s="201" t="s">
        <v>74</v>
      </c>
      <c r="E1553" s="213" t="s">
        <v>1946</v>
      </c>
      <c r="F1553" s="213" t="s">
        <v>1947</v>
      </c>
      <c r="G1553" s="200"/>
      <c r="H1553" s="200"/>
      <c r="I1553" s="203"/>
      <c r="J1553" s="214">
        <f>BK1553</f>
        <v>0</v>
      </c>
      <c r="K1553" s="200"/>
      <c r="L1553" s="205"/>
      <c r="M1553" s="206"/>
      <c r="N1553" s="207"/>
      <c r="O1553" s="207"/>
      <c r="P1553" s="208">
        <f>SUM(P1554:P1600)</f>
        <v>0</v>
      </c>
      <c r="Q1553" s="207"/>
      <c r="R1553" s="208">
        <f>SUM(R1554:R1600)</f>
        <v>0.90042669999999991</v>
      </c>
      <c r="S1553" s="207"/>
      <c r="T1553" s="209">
        <f>SUM(T1554:T1600)</f>
        <v>0</v>
      </c>
      <c r="U1553" s="12"/>
      <c r="V1553" s="12"/>
      <c r="W1553" s="12"/>
      <c r="X1553" s="12"/>
      <c r="Y1553" s="12"/>
      <c r="Z1553" s="12"/>
      <c r="AA1553" s="12"/>
      <c r="AB1553" s="12"/>
      <c r="AC1553" s="12"/>
      <c r="AD1553" s="12"/>
      <c r="AE1553" s="12"/>
      <c r="AR1553" s="210" t="s">
        <v>94</v>
      </c>
      <c r="AT1553" s="211" t="s">
        <v>74</v>
      </c>
      <c r="AU1553" s="211" t="s">
        <v>94</v>
      </c>
      <c r="AY1553" s="210" t="s">
        <v>141</v>
      </c>
      <c r="BK1553" s="212">
        <f>SUM(BK1554:BK1600)</f>
        <v>0</v>
      </c>
    </row>
    <row r="1554" s="2" customFormat="1" ht="16.5" customHeight="1">
      <c r="A1554" s="41"/>
      <c r="B1554" s="42"/>
      <c r="C1554" s="215" t="s">
        <v>1948</v>
      </c>
      <c r="D1554" s="215" t="s">
        <v>146</v>
      </c>
      <c r="E1554" s="216" t="s">
        <v>1873</v>
      </c>
      <c r="F1554" s="217" t="s">
        <v>1874</v>
      </c>
      <c r="G1554" s="218" t="s">
        <v>259</v>
      </c>
      <c r="H1554" s="219">
        <v>23.489999999999998</v>
      </c>
      <c r="I1554" s="220"/>
      <c r="J1554" s="221">
        <f>ROUND(I1554*H1554,2)</f>
        <v>0</v>
      </c>
      <c r="K1554" s="217" t="s">
        <v>150</v>
      </c>
      <c r="L1554" s="47"/>
      <c r="M1554" s="222" t="s">
        <v>19</v>
      </c>
      <c r="N1554" s="223" t="s">
        <v>47</v>
      </c>
      <c r="O1554" s="87"/>
      <c r="P1554" s="224">
        <f>O1554*H1554</f>
        <v>0</v>
      </c>
      <c r="Q1554" s="224">
        <v>0</v>
      </c>
      <c r="R1554" s="224">
        <f>Q1554*H1554</f>
        <v>0</v>
      </c>
      <c r="S1554" s="224">
        <v>0</v>
      </c>
      <c r="T1554" s="225">
        <f>S1554*H1554</f>
        <v>0</v>
      </c>
      <c r="U1554" s="41"/>
      <c r="V1554" s="41"/>
      <c r="W1554" s="41"/>
      <c r="X1554" s="41"/>
      <c r="Y1554" s="41"/>
      <c r="Z1554" s="41"/>
      <c r="AA1554" s="41"/>
      <c r="AB1554" s="41"/>
      <c r="AC1554" s="41"/>
      <c r="AD1554" s="41"/>
      <c r="AE1554" s="41"/>
      <c r="AR1554" s="226" t="s">
        <v>260</v>
      </c>
      <c r="AT1554" s="226" t="s">
        <v>146</v>
      </c>
      <c r="AU1554" s="226" t="s">
        <v>142</v>
      </c>
      <c r="AY1554" s="20" t="s">
        <v>141</v>
      </c>
      <c r="BE1554" s="227">
        <f>IF(N1554="základní",J1554,0)</f>
        <v>0</v>
      </c>
      <c r="BF1554" s="227">
        <f>IF(N1554="snížená",J1554,0)</f>
        <v>0</v>
      </c>
      <c r="BG1554" s="227">
        <f>IF(N1554="zákl. přenesená",J1554,0)</f>
        <v>0</v>
      </c>
      <c r="BH1554" s="227">
        <f>IF(N1554="sníž. přenesená",J1554,0)</f>
        <v>0</v>
      </c>
      <c r="BI1554" s="227">
        <f>IF(N1554="nulová",J1554,0)</f>
        <v>0</v>
      </c>
      <c r="BJ1554" s="20" t="s">
        <v>94</v>
      </c>
      <c r="BK1554" s="227">
        <f>ROUND(I1554*H1554,2)</f>
        <v>0</v>
      </c>
      <c r="BL1554" s="20" t="s">
        <v>260</v>
      </c>
      <c r="BM1554" s="226" t="s">
        <v>1949</v>
      </c>
    </row>
    <row r="1555" s="2" customFormat="1">
      <c r="A1555" s="41"/>
      <c r="B1555" s="42"/>
      <c r="C1555" s="43"/>
      <c r="D1555" s="228" t="s">
        <v>153</v>
      </c>
      <c r="E1555" s="43"/>
      <c r="F1555" s="229" t="s">
        <v>1876</v>
      </c>
      <c r="G1555" s="43"/>
      <c r="H1555" s="43"/>
      <c r="I1555" s="230"/>
      <c r="J1555" s="43"/>
      <c r="K1555" s="43"/>
      <c r="L1555" s="47"/>
      <c r="M1555" s="231"/>
      <c r="N1555" s="232"/>
      <c r="O1555" s="87"/>
      <c r="P1555" s="87"/>
      <c r="Q1555" s="87"/>
      <c r="R1555" s="87"/>
      <c r="S1555" s="87"/>
      <c r="T1555" s="88"/>
      <c r="U1555" s="41"/>
      <c r="V1555" s="41"/>
      <c r="W1555" s="41"/>
      <c r="X1555" s="41"/>
      <c r="Y1555" s="41"/>
      <c r="Z1555" s="41"/>
      <c r="AA1555" s="41"/>
      <c r="AB1555" s="41"/>
      <c r="AC1555" s="41"/>
      <c r="AD1555" s="41"/>
      <c r="AE1555" s="41"/>
      <c r="AT1555" s="20" t="s">
        <v>153</v>
      </c>
      <c r="AU1555" s="20" t="s">
        <v>142</v>
      </c>
    </row>
    <row r="1556" s="15" customFormat="1">
      <c r="A1556" s="15"/>
      <c r="B1556" s="256"/>
      <c r="C1556" s="257"/>
      <c r="D1556" s="235" t="s">
        <v>155</v>
      </c>
      <c r="E1556" s="258" t="s">
        <v>19</v>
      </c>
      <c r="F1556" s="259" t="s">
        <v>789</v>
      </c>
      <c r="G1556" s="257"/>
      <c r="H1556" s="258" t="s">
        <v>19</v>
      </c>
      <c r="I1556" s="260"/>
      <c r="J1556" s="257"/>
      <c r="K1556" s="257"/>
      <c r="L1556" s="261"/>
      <c r="M1556" s="262"/>
      <c r="N1556" s="263"/>
      <c r="O1556" s="263"/>
      <c r="P1556" s="263"/>
      <c r="Q1556" s="263"/>
      <c r="R1556" s="263"/>
      <c r="S1556" s="263"/>
      <c r="T1556" s="264"/>
      <c r="U1556" s="15"/>
      <c r="V1556" s="15"/>
      <c r="W1556" s="15"/>
      <c r="X1556" s="15"/>
      <c r="Y1556" s="15"/>
      <c r="Z1556" s="15"/>
      <c r="AA1556" s="15"/>
      <c r="AB1556" s="15"/>
      <c r="AC1556" s="15"/>
      <c r="AD1556" s="15"/>
      <c r="AE1556" s="15"/>
      <c r="AT1556" s="265" t="s">
        <v>155</v>
      </c>
      <c r="AU1556" s="265" t="s">
        <v>142</v>
      </c>
      <c r="AV1556" s="15" t="s">
        <v>83</v>
      </c>
      <c r="AW1556" s="15" t="s">
        <v>35</v>
      </c>
      <c r="AX1556" s="15" t="s">
        <v>75</v>
      </c>
      <c r="AY1556" s="265" t="s">
        <v>141</v>
      </c>
    </row>
    <row r="1557" s="15" customFormat="1">
      <c r="A1557" s="15"/>
      <c r="B1557" s="256"/>
      <c r="C1557" s="257"/>
      <c r="D1557" s="235" t="s">
        <v>155</v>
      </c>
      <c r="E1557" s="258" t="s">
        <v>19</v>
      </c>
      <c r="F1557" s="259" t="s">
        <v>942</v>
      </c>
      <c r="G1557" s="257"/>
      <c r="H1557" s="258" t="s">
        <v>19</v>
      </c>
      <c r="I1557" s="260"/>
      <c r="J1557" s="257"/>
      <c r="K1557" s="257"/>
      <c r="L1557" s="261"/>
      <c r="M1557" s="262"/>
      <c r="N1557" s="263"/>
      <c r="O1557" s="263"/>
      <c r="P1557" s="263"/>
      <c r="Q1557" s="263"/>
      <c r="R1557" s="263"/>
      <c r="S1557" s="263"/>
      <c r="T1557" s="264"/>
      <c r="U1557" s="15"/>
      <c r="V1557" s="15"/>
      <c r="W1557" s="15"/>
      <c r="X1557" s="15"/>
      <c r="Y1557" s="15"/>
      <c r="Z1557" s="15"/>
      <c r="AA1557" s="15"/>
      <c r="AB1557" s="15"/>
      <c r="AC1557" s="15"/>
      <c r="AD1557" s="15"/>
      <c r="AE1557" s="15"/>
      <c r="AT1557" s="265" t="s">
        <v>155</v>
      </c>
      <c r="AU1557" s="265" t="s">
        <v>142</v>
      </c>
      <c r="AV1557" s="15" t="s">
        <v>83</v>
      </c>
      <c r="AW1557" s="15" t="s">
        <v>35</v>
      </c>
      <c r="AX1557" s="15" t="s">
        <v>75</v>
      </c>
      <c r="AY1557" s="265" t="s">
        <v>141</v>
      </c>
    </row>
    <row r="1558" s="13" customFormat="1">
      <c r="A1558" s="13"/>
      <c r="B1558" s="233"/>
      <c r="C1558" s="234"/>
      <c r="D1558" s="235" t="s">
        <v>155</v>
      </c>
      <c r="E1558" s="236" t="s">
        <v>19</v>
      </c>
      <c r="F1558" s="237" t="s">
        <v>1950</v>
      </c>
      <c r="G1558" s="234"/>
      <c r="H1558" s="238">
        <v>6.4199999999999999</v>
      </c>
      <c r="I1558" s="239"/>
      <c r="J1558" s="234"/>
      <c r="K1558" s="234"/>
      <c r="L1558" s="240"/>
      <c r="M1558" s="241"/>
      <c r="N1558" s="242"/>
      <c r="O1558" s="242"/>
      <c r="P1558" s="242"/>
      <c r="Q1558" s="242"/>
      <c r="R1558" s="242"/>
      <c r="S1558" s="242"/>
      <c r="T1558" s="243"/>
      <c r="U1558" s="13"/>
      <c r="V1558" s="13"/>
      <c r="W1558" s="13"/>
      <c r="X1558" s="13"/>
      <c r="Y1558" s="13"/>
      <c r="Z1558" s="13"/>
      <c r="AA1558" s="13"/>
      <c r="AB1558" s="13"/>
      <c r="AC1558" s="13"/>
      <c r="AD1558" s="13"/>
      <c r="AE1558" s="13"/>
      <c r="AT1558" s="244" t="s">
        <v>155</v>
      </c>
      <c r="AU1558" s="244" t="s">
        <v>142</v>
      </c>
      <c r="AV1558" s="13" t="s">
        <v>94</v>
      </c>
      <c r="AW1558" s="13" t="s">
        <v>35</v>
      </c>
      <c r="AX1558" s="13" t="s">
        <v>75</v>
      </c>
      <c r="AY1558" s="244" t="s">
        <v>141</v>
      </c>
    </row>
    <row r="1559" s="15" customFormat="1">
      <c r="A1559" s="15"/>
      <c r="B1559" s="256"/>
      <c r="C1559" s="257"/>
      <c r="D1559" s="235" t="s">
        <v>155</v>
      </c>
      <c r="E1559" s="258" t="s">
        <v>19</v>
      </c>
      <c r="F1559" s="259" t="s">
        <v>882</v>
      </c>
      <c r="G1559" s="257"/>
      <c r="H1559" s="258" t="s">
        <v>19</v>
      </c>
      <c r="I1559" s="260"/>
      <c r="J1559" s="257"/>
      <c r="K1559" s="257"/>
      <c r="L1559" s="261"/>
      <c r="M1559" s="262"/>
      <c r="N1559" s="263"/>
      <c r="O1559" s="263"/>
      <c r="P1559" s="263"/>
      <c r="Q1559" s="263"/>
      <c r="R1559" s="263"/>
      <c r="S1559" s="263"/>
      <c r="T1559" s="264"/>
      <c r="U1559" s="15"/>
      <c r="V1559" s="15"/>
      <c r="W1559" s="15"/>
      <c r="X1559" s="15"/>
      <c r="Y1559" s="15"/>
      <c r="Z1559" s="15"/>
      <c r="AA1559" s="15"/>
      <c r="AB1559" s="15"/>
      <c r="AC1559" s="15"/>
      <c r="AD1559" s="15"/>
      <c r="AE1559" s="15"/>
      <c r="AT1559" s="265" t="s">
        <v>155</v>
      </c>
      <c r="AU1559" s="265" t="s">
        <v>142</v>
      </c>
      <c r="AV1559" s="15" t="s">
        <v>83</v>
      </c>
      <c r="AW1559" s="15" t="s">
        <v>35</v>
      </c>
      <c r="AX1559" s="15" t="s">
        <v>75</v>
      </c>
      <c r="AY1559" s="265" t="s">
        <v>141</v>
      </c>
    </row>
    <row r="1560" s="13" customFormat="1">
      <c r="A1560" s="13"/>
      <c r="B1560" s="233"/>
      <c r="C1560" s="234"/>
      <c r="D1560" s="235" t="s">
        <v>155</v>
      </c>
      <c r="E1560" s="236" t="s">
        <v>19</v>
      </c>
      <c r="F1560" s="237" t="s">
        <v>422</v>
      </c>
      <c r="G1560" s="234"/>
      <c r="H1560" s="238">
        <v>8</v>
      </c>
      <c r="I1560" s="239"/>
      <c r="J1560" s="234"/>
      <c r="K1560" s="234"/>
      <c r="L1560" s="240"/>
      <c r="M1560" s="241"/>
      <c r="N1560" s="242"/>
      <c r="O1560" s="242"/>
      <c r="P1560" s="242"/>
      <c r="Q1560" s="242"/>
      <c r="R1560" s="242"/>
      <c r="S1560" s="242"/>
      <c r="T1560" s="243"/>
      <c r="U1560" s="13"/>
      <c r="V1560" s="13"/>
      <c r="W1560" s="13"/>
      <c r="X1560" s="13"/>
      <c r="Y1560" s="13"/>
      <c r="Z1560" s="13"/>
      <c r="AA1560" s="13"/>
      <c r="AB1560" s="13"/>
      <c r="AC1560" s="13"/>
      <c r="AD1560" s="13"/>
      <c r="AE1560" s="13"/>
      <c r="AT1560" s="244" t="s">
        <v>155</v>
      </c>
      <c r="AU1560" s="244" t="s">
        <v>142</v>
      </c>
      <c r="AV1560" s="13" t="s">
        <v>94</v>
      </c>
      <c r="AW1560" s="13" t="s">
        <v>35</v>
      </c>
      <c r="AX1560" s="13" t="s">
        <v>75</v>
      </c>
      <c r="AY1560" s="244" t="s">
        <v>141</v>
      </c>
    </row>
    <row r="1561" s="15" customFormat="1">
      <c r="A1561" s="15"/>
      <c r="B1561" s="256"/>
      <c r="C1561" s="257"/>
      <c r="D1561" s="235" t="s">
        <v>155</v>
      </c>
      <c r="E1561" s="258" t="s">
        <v>19</v>
      </c>
      <c r="F1561" s="259" t="s">
        <v>947</v>
      </c>
      <c r="G1561" s="257"/>
      <c r="H1561" s="258" t="s">
        <v>19</v>
      </c>
      <c r="I1561" s="260"/>
      <c r="J1561" s="257"/>
      <c r="K1561" s="257"/>
      <c r="L1561" s="261"/>
      <c r="M1561" s="262"/>
      <c r="N1561" s="263"/>
      <c r="O1561" s="263"/>
      <c r="P1561" s="263"/>
      <c r="Q1561" s="263"/>
      <c r="R1561" s="263"/>
      <c r="S1561" s="263"/>
      <c r="T1561" s="264"/>
      <c r="U1561" s="15"/>
      <c r="V1561" s="15"/>
      <c r="W1561" s="15"/>
      <c r="X1561" s="15"/>
      <c r="Y1561" s="15"/>
      <c r="Z1561" s="15"/>
      <c r="AA1561" s="15"/>
      <c r="AB1561" s="15"/>
      <c r="AC1561" s="15"/>
      <c r="AD1561" s="15"/>
      <c r="AE1561" s="15"/>
      <c r="AT1561" s="265" t="s">
        <v>155</v>
      </c>
      <c r="AU1561" s="265" t="s">
        <v>142</v>
      </c>
      <c r="AV1561" s="15" t="s">
        <v>83</v>
      </c>
      <c r="AW1561" s="15" t="s">
        <v>35</v>
      </c>
      <c r="AX1561" s="15" t="s">
        <v>75</v>
      </c>
      <c r="AY1561" s="265" t="s">
        <v>141</v>
      </c>
    </row>
    <row r="1562" s="13" customFormat="1">
      <c r="A1562" s="13"/>
      <c r="B1562" s="233"/>
      <c r="C1562" s="234"/>
      <c r="D1562" s="235" t="s">
        <v>155</v>
      </c>
      <c r="E1562" s="236" t="s">
        <v>19</v>
      </c>
      <c r="F1562" s="237" t="s">
        <v>1951</v>
      </c>
      <c r="G1562" s="234"/>
      <c r="H1562" s="238">
        <v>5.1200000000000001</v>
      </c>
      <c r="I1562" s="239"/>
      <c r="J1562" s="234"/>
      <c r="K1562" s="234"/>
      <c r="L1562" s="240"/>
      <c r="M1562" s="241"/>
      <c r="N1562" s="242"/>
      <c r="O1562" s="242"/>
      <c r="P1562" s="242"/>
      <c r="Q1562" s="242"/>
      <c r="R1562" s="242"/>
      <c r="S1562" s="242"/>
      <c r="T1562" s="243"/>
      <c r="U1562" s="13"/>
      <c r="V1562" s="13"/>
      <c r="W1562" s="13"/>
      <c r="X1562" s="13"/>
      <c r="Y1562" s="13"/>
      <c r="Z1562" s="13"/>
      <c r="AA1562" s="13"/>
      <c r="AB1562" s="13"/>
      <c r="AC1562" s="13"/>
      <c r="AD1562" s="13"/>
      <c r="AE1562" s="13"/>
      <c r="AT1562" s="244" t="s">
        <v>155</v>
      </c>
      <c r="AU1562" s="244" t="s">
        <v>142</v>
      </c>
      <c r="AV1562" s="13" t="s">
        <v>94</v>
      </c>
      <c r="AW1562" s="13" t="s">
        <v>35</v>
      </c>
      <c r="AX1562" s="13" t="s">
        <v>75</v>
      </c>
      <c r="AY1562" s="244" t="s">
        <v>141</v>
      </c>
    </row>
    <row r="1563" s="15" customFormat="1">
      <c r="A1563" s="15"/>
      <c r="B1563" s="256"/>
      <c r="C1563" s="257"/>
      <c r="D1563" s="235" t="s">
        <v>155</v>
      </c>
      <c r="E1563" s="258" t="s">
        <v>19</v>
      </c>
      <c r="F1563" s="259" t="s">
        <v>951</v>
      </c>
      <c r="G1563" s="257"/>
      <c r="H1563" s="258" t="s">
        <v>19</v>
      </c>
      <c r="I1563" s="260"/>
      <c r="J1563" s="257"/>
      <c r="K1563" s="257"/>
      <c r="L1563" s="261"/>
      <c r="M1563" s="262"/>
      <c r="N1563" s="263"/>
      <c r="O1563" s="263"/>
      <c r="P1563" s="263"/>
      <c r="Q1563" s="263"/>
      <c r="R1563" s="263"/>
      <c r="S1563" s="263"/>
      <c r="T1563" s="264"/>
      <c r="U1563" s="15"/>
      <c r="V1563" s="15"/>
      <c r="W1563" s="15"/>
      <c r="X1563" s="15"/>
      <c r="Y1563" s="15"/>
      <c r="Z1563" s="15"/>
      <c r="AA1563" s="15"/>
      <c r="AB1563" s="15"/>
      <c r="AC1563" s="15"/>
      <c r="AD1563" s="15"/>
      <c r="AE1563" s="15"/>
      <c r="AT1563" s="265" t="s">
        <v>155</v>
      </c>
      <c r="AU1563" s="265" t="s">
        <v>142</v>
      </c>
      <c r="AV1563" s="15" t="s">
        <v>83</v>
      </c>
      <c r="AW1563" s="15" t="s">
        <v>35</v>
      </c>
      <c r="AX1563" s="15" t="s">
        <v>75</v>
      </c>
      <c r="AY1563" s="265" t="s">
        <v>141</v>
      </c>
    </row>
    <row r="1564" s="13" customFormat="1">
      <c r="A1564" s="13"/>
      <c r="B1564" s="233"/>
      <c r="C1564" s="234"/>
      <c r="D1564" s="235" t="s">
        <v>155</v>
      </c>
      <c r="E1564" s="236" t="s">
        <v>19</v>
      </c>
      <c r="F1564" s="237" t="s">
        <v>273</v>
      </c>
      <c r="G1564" s="234"/>
      <c r="H1564" s="238">
        <v>3.9500000000000002</v>
      </c>
      <c r="I1564" s="239"/>
      <c r="J1564" s="234"/>
      <c r="K1564" s="234"/>
      <c r="L1564" s="240"/>
      <c r="M1564" s="241"/>
      <c r="N1564" s="242"/>
      <c r="O1564" s="242"/>
      <c r="P1564" s="242"/>
      <c r="Q1564" s="242"/>
      <c r="R1564" s="242"/>
      <c r="S1564" s="242"/>
      <c r="T1564" s="243"/>
      <c r="U1564" s="13"/>
      <c r="V1564" s="13"/>
      <c r="W1564" s="13"/>
      <c r="X1564" s="13"/>
      <c r="Y1564" s="13"/>
      <c r="Z1564" s="13"/>
      <c r="AA1564" s="13"/>
      <c r="AB1564" s="13"/>
      <c r="AC1564" s="13"/>
      <c r="AD1564" s="13"/>
      <c r="AE1564" s="13"/>
      <c r="AT1564" s="244" t="s">
        <v>155</v>
      </c>
      <c r="AU1564" s="244" t="s">
        <v>142</v>
      </c>
      <c r="AV1564" s="13" t="s">
        <v>94</v>
      </c>
      <c r="AW1564" s="13" t="s">
        <v>35</v>
      </c>
      <c r="AX1564" s="13" t="s">
        <v>75</v>
      </c>
      <c r="AY1564" s="244" t="s">
        <v>141</v>
      </c>
    </row>
    <row r="1565" s="14" customFormat="1">
      <c r="A1565" s="14"/>
      <c r="B1565" s="245"/>
      <c r="C1565" s="246"/>
      <c r="D1565" s="235" t="s">
        <v>155</v>
      </c>
      <c r="E1565" s="247" t="s">
        <v>19</v>
      </c>
      <c r="F1565" s="248" t="s">
        <v>157</v>
      </c>
      <c r="G1565" s="246"/>
      <c r="H1565" s="249">
        <v>23.489999999999998</v>
      </c>
      <c r="I1565" s="250"/>
      <c r="J1565" s="246"/>
      <c r="K1565" s="246"/>
      <c r="L1565" s="251"/>
      <c r="M1565" s="252"/>
      <c r="N1565" s="253"/>
      <c r="O1565" s="253"/>
      <c r="P1565" s="253"/>
      <c r="Q1565" s="253"/>
      <c r="R1565" s="253"/>
      <c r="S1565" s="253"/>
      <c r="T1565" s="254"/>
      <c r="U1565" s="14"/>
      <c r="V1565" s="14"/>
      <c r="W1565" s="14"/>
      <c r="X1565" s="14"/>
      <c r="Y1565" s="14"/>
      <c r="Z1565" s="14"/>
      <c r="AA1565" s="14"/>
      <c r="AB1565" s="14"/>
      <c r="AC1565" s="14"/>
      <c r="AD1565" s="14"/>
      <c r="AE1565" s="14"/>
      <c r="AT1565" s="255" t="s">
        <v>155</v>
      </c>
      <c r="AU1565" s="255" t="s">
        <v>142</v>
      </c>
      <c r="AV1565" s="14" t="s">
        <v>151</v>
      </c>
      <c r="AW1565" s="14" t="s">
        <v>35</v>
      </c>
      <c r="AX1565" s="14" t="s">
        <v>83</v>
      </c>
      <c r="AY1565" s="255" t="s">
        <v>141</v>
      </c>
    </row>
    <row r="1566" s="2" customFormat="1" ht="16.5" customHeight="1">
      <c r="A1566" s="41"/>
      <c r="B1566" s="42"/>
      <c r="C1566" s="215" t="s">
        <v>1952</v>
      </c>
      <c r="D1566" s="215" t="s">
        <v>146</v>
      </c>
      <c r="E1566" s="216" t="s">
        <v>1879</v>
      </c>
      <c r="F1566" s="217" t="s">
        <v>1880</v>
      </c>
      <c r="G1566" s="218" t="s">
        <v>259</v>
      </c>
      <c r="H1566" s="219">
        <v>23.489999999999998</v>
      </c>
      <c r="I1566" s="220"/>
      <c r="J1566" s="221">
        <f>ROUND(I1566*H1566,2)</f>
        <v>0</v>
      </c>
      <c r="K1566" s="217" t="s">
        <v>150</v>
      </c>
      <c r="L1566" s="47"/>
      <c r="M1566" s="222" t="s">
        <v>19</v>
      </c>
      <c r="N1566" s="223" t="s">
        <v>47</v>
      </c>
      <c r="O1566" s="87"/>
      <c r="P1566" s="224">
        <f>O1566*H1566</f>
        <v>0</v>
      </c>
      <c r="Q1566" s="224">
        <v>0.00029999999999999997</v>
      </c>
      <c r="R1566" s="224">
        <f>Q1566*H1566</f>
        <v>0.0070469999999999986</v>
      </c>
      <c r="S1566" s="224">
        <v>0</v>
      </c>
      <c r="T1566" s="225">
        <f>S1566*H1566</f>
        <v>0</v>
      </c>
      <c r="U1566" s="41"/>
      <c r="V1566" s="41"/>
      <c r="W1566" s="41"/>
      <c r="X1566" s="41"/>
      <c r="Y1566" s="41"/>
      <c r="Z1566" s="41"/>
      <c r="AA1566" s="41"/>
      <c r="AB1566" s="41"/>
      <c r="AC1566" s="41"/>
      <c r="AD1566" s="41"/>
      <c r="AE1566" s="41"/>
      <c r="AR1566" s="226" t="s">
        <v>260</v>
      </c>
      <c r="AT1566" s="226" t="s">
        <v>146</v>
      </c>
      <c r="AU1566" s="226" t="s">
        <v>142</v>
      </c>
      <c r="AY1566" s="20" t="s">
        <v>141</v>
      </c>
      <c r="BE1566" s="227">
        <f>IF(N1566="základní",J1566,0)</f>
        <v>0</v>
      </c>
      <c r="BF1566" s="227">
        <f>IF(N1566="snížená",J1566,0)</f>
        <v>0</v>
      </c>
      <c r="BG1566" s="227">
        <f>IF(N1566="zákl. přenesená",J1566,0)</f>
        <v>0</v>
      </c>
      <c r="BH1566" s="227">
        <f>IF(N1566="sníž. přenesená",J1566,0)</f>
        <v>0</v>
      </c>
      <c r="BI1566" s="227">
        <f>IF(N1566="nulová",J1566,0)</f>
        <v>0</v>
      </c>
      <c r="BJ1566" s="20" t="s">
        <v>94</v>
      </c>
      <c r="BK1566" s="227">
        <f>ROUND(I1566*H1566,2)</f>
        <v>0</v>
      </c>
      <c r="BL1566" s="20" t="s">
        <v>260</v>
      </c>
      <c r="BM1566" s="226" t="s">
        <v>1953</v>
      </c>
    </row>
    <row r="1567" s="2" customFormat="1">
      <c r="A1567" s="41"/>
      <c r="B1567" s="42"/>
      <c r="C1567" s="43"/>
      <c r="D1567" s="228" t="s">
        <v>153</v>
      </c>
      <c r="E1567" s="43"/>
      <c r="F1567" s="229" t="s">
        <v>1882</v>
      </c>
      <c r="G1567" s="43"/>
      <c r="H1567" s="43"/>
      <c r="I1567" s="230"/>
      <c r="J1567" s="43"/>
      <c r="K1567" s="43"/>
      <c r="L1567" s="47"/>
      <c r="M1567" s="231"/>
      <c r="N1567" s="232"/>
      <c r="O1567" s="87"/>
      <c r="P1567" s="87"/>
      <c r="Q1567" s="87"/>
      <c r="R1567" s="87"/>
      <c r="S1567" s="87"/>
      <c r="T1567" s="88"/>
      <c r="U1567" s="41"/>
      <c r="V1567" s="41"/>
      <c r="W1567" s="41"/>
      <c r="X1567" s="41"/>
      <c r="Y1567" s="41"/>
      <c r="Z1567" s="41"/>
      <c r="AA1567" s="41"/>
      <c r="AB1567" s="41"/>
      <c r="AC1567" s="41"/>
      <c r="AD1567" s="41"/>
      <c r="AE1567" s="41"/>
      <c r="AT1567" s="20" t="s">
        <v>153</v>
      </c>
      <c r="AU1567" s="20" t="s">
        <v>142</v>
      </c>
    </row>
    <row r="1568" s="2" customFormat="1" ht="16.5" customHeight="1">
      <c r="A1568" s="41"/>
      <c r="B1568" s="42"/>
      <c r="C1568" s="215" t="s">
        <v>1954</v>
      </c>
      <c r="D1568" s="215" t="s">
        <v>146</v>
      </c>
      <c r="E1568" s="216" t="s">
        <v>1884</v>
      </c>
      <c r="F1568" s="217" t="s">
        <v>1885</v>
      </c>
      <c r="G1568" s="218" t="s">
        <v>259</v>
      </c>
      <c r="H1568" s="219">
        <v>23.489999999999998</v>
      </c>
      <c r="I1568" s="220"/>
      <c r="J1568" s="221">
        <f>ROUND(I1568*H1568,2)</f>
        <v>0</v>
      </c>
      <c r="K1568" s="217" t="s">
        <v>150</v>
      </c>
      <c r="L1568" s="47"/>
      <c r="M1568" s="222" t="s">
        <v>19</v>
      </c>
      <c r="N1568" s="223" t="s">
        <v>47</v>
      </c>
      <c r="O1568" s="87"/>
      <c r="P1568" s="224">
        <f>O1568*H1568</f>
        <v>0</v>
      </c>
      <c r="Q1568" s="224">
        <v>0</v>
      </c>
      <c r="R1568" s="224">
        <f>Q1568*H1568</f>
        <v>0</v>
      </c>
      <c r="S1568" s="224">
        <v>0</v>
      </c>
      <c r="T1568" s="225">
        <f>S1568*H1568</f>
        <v>0</v>
      </c>
      <c r="U1568" s="41"/>
      <c r="V1568" s="41"/>
      <c r="W1568" s="41"/>
      <c r="X1568" s="41"/>
      <c r="Y1568" s="41"/>
      <c r="Z1568" s="41"/>
      <c r="AA1568" s="41"/>
      <c r="AB1568" s="41"/>
      <c r="AC1568" s="41"/>
      <c r="AD1568" s="41"/>
      <c r="AE1568" s="41"/>
      <c r="AR1568" s="226" t="s">
        <v>260</v>
      </c>
      <c r="AT1568" s="226" t="s">
        <v>146</v>
      </c>
      <c r="AU1568" s="226" t="s">
        <v>142</v>
      </c>
      <c r="AY1568" s="20" t="s">
        <v>141</v>
      </c>
      <c r="BE1568" s="227">
        <f>IF(N1568="základní",J1568,0)</f>
        <v>0</v>
      </c>
      <c r="BF1568" s="227">
        <f>IF(N1568="snížená",J1568,0)</f>
        <v>0</v>
      </c>
      <c r="BG1568" s="227">
        <f>IF(N1568="zákl. přenesená",J1568,0)</f>
        <v>0</v>
      </c>
      <c r="BH1568" s="227">
        <f>IF(N1568="sníž. přenesená",J1568,0)</f>
        <v>0</v>
      </c>
      <c r="BI1568" s="227">
        <f>IF(N1568="nulová",J1568,0)</f>
        <v>0</v>
      </c>
      <c r="BJ1568" s="20" t="s">
        <v>94</v>
      </c>
      <c r="BK1568" s="227">
        <f>ROUND(I1568*H1568,2)</f>
        <v>0</v>
      </c>
      <c r="BL1568" s="20" t="s">
        <v>260</v>
      </c>
      <c r="BM1568" s="226" t="s">
        <v>1955</v>
      </c>
    </row>
    <row r="1569" s="2" customFormat="1">
      <c r="A1569" s="41"/>
      <c r="B1569" s="42"/>
      <c r="C1569" s="43"/>
      <c r="D1569" s="228" t="s">
        <v>153</v>
      </c>
      <c r="E1569" s="43"/>
      <c r="F1569" s="229" t="s">
        <v>1887</v>
      </c>
      <c r="G1569" s="43"/>
      <c r="H1569" s="43"/>
      <c r="I1569" s="230"/>
      <c r="J1569" s="43"/>
      <c r="K1569" s="43"/>
      <c r="L1569" s="47"/>
      <c r="M1569" s="231"/>
      <c r="N1569" s="232"/>
      <c r="O1569" s="87"/>
      <c r="P1569" s="87"/>
      <c r="Q1569" s="87"/>
      <c r="R1569" s="87"/>
      <c r="S1569" s="87"/>
      <c r="T1569" s="88"/>
      <c r="U1569" s="41"/>
      <c r="V1569" s="41"/>
      <c r="W1569" s="41"/>
      <c r="X1569" s="41"/>
      <c r="Y1569" s="41"/>
      <c r="Z1569" s="41"/>
      <c r="AA1569" s="41"/>
      <c r="AB1569" s="41"/>
      <c r="AC1569" s="41"/>
      <c r="AD1569" s="41"/>
      <c r="AE1569" s="41"/>
      <c r="AT1569" s="20" t="s">
        <v>153</v>
      </c>
      <c r="AU1569" s="20" t="s">
        <v>142</v>
      </c>
    </row>
    <row r="1570" s="2" customFormat="1" ht="16.5" customHeight="1">
      <c r="A1570" s="41"/>
      <c r="B1570" s="42"/>
      <c r="C1570" s="215" t="s">
        <v>1956</v>
      </c>
      <c r="D1570" s="215" t="s">
        <v>146</v>
      </c>
      <c r="E1570" s="216" t="s">
        <v>1957</v>
      </c>
      <c r="F1570" s="217" t="s">
        <v>1958</v>
      </c>
      <c r="G1570" s="218" t="s">
        <v>259</v>
      </c>
      <c r="H1570" s="219">
        <v>3.9500000000000002</v>
      </c>
      <c r="I1570" s="220"/>
      <c r="J1570" s="221">
        <f>ROUND(I1570*H1570,2)</f>
        <v>0</v>
      </c>
      <c r="K1570" s="217" t="s">
        <v>150</v>
      </c>
      <c r="L1570" s="47"/>
      <c r="M1570" s="222" t="s">
        <v>19</v>
      </c>
      <c r="N1570" s="223" t="s">
        <v>47</v>
      </c>
      <c r="O1570" s="87"/>
      <c r="P1570" s="224">
        <f>O1570*H1570</f>
        <v>0</v>
      </c>
      <c r="Q1570" s="224">
        <v>0.0015</v>
      </c>
      <c r="R1570" s="224">
        <f>Q1570*H1570</f>
        <v>0.0059250000000000006</v>
      </c>
      <c r="S1570" s="224">
        <v>0</v>
      </c>
      <c r="T1570" s="225">
        <f>S1570*H1570</f>
        <v>0</v>
      </c>
      <c r="U1570" s="41"/>
      <c r="V1570" s="41"/>
      <c r="W1570" s="41"/>
      <c r="X1570" s="41"/>
      <c r="Y1570" s="41"/>
      <c r="Z1570" s="41"/>
      <c r="AA1570" s="41"/>
      <c r="AB1570" s="41"/>
      <c r="AC1570" s="41"/>
      <c r="AD1570" s="41"/>
      <c r="AE1570" s="41"/>
      <c r="AR1570" s="226" t="s">
        <v>260</v>
      </c>
      <c r="AT1570" s="226" t="s">
        <v>146</v>
      </c>
      <c r="AU1570" s="226" t="s">
        <v>142</v>
      </c>
      <c r="AY1570" s="20" t="s">
        <v>141</v>
      </c>
      <c r="BE1570" s="227">
        <f>IF(N1570="základní",J1570,0)</f>
        <v>0</v>
      </c>
      <c r="BF1570" s="227">
        <f>IF(N1570="snížená",J1570,0)</f>
        <v>0</v>
      </c>
      <c r="BG1570" s="227">
        <f>IF(N1570="zákl. přenesená",J1570,0)</f>
        <v>0</v>
      </c>
      <c r="BH1570" s="227">
        <f>IF(N1570="sníž. přenesená",J1570,0)</f>
        <v>0</v>
      </c>
      <c r="BI1570" s="227">
        <f>IF(N1570="nulová",J1570,0)</f>
        <v>0</v>
      </c>
      <c r="BJ1570" s="20" t="s">
        <v>94</v>
      </c>
      <c r="BK1570" s="227">
        <f>ROUND(I1570*H1570,2)</f>
        <v>0</v>
      </c>
      <c r="BL1570" s="20" t="s">
        <v>260</v>
      </c>
      <c r="BM1570" s="226" t="s">
        <v>1959</v>
      </c>
    </row>
    <row r="1571" s="2" customFormat="1">
      <c r="A1571" s="41"/>
      <c r="B1571" s="42"/>
      <c r="C1571" s="43"/>
      <c r="D1571" s="228" t="s">
        <v>153</v>
      </c>
      <c r="E1571" s="43"/>
      <c r="F1571" s="229" t="s">
        <v>1960</v>
      </c>
      <c r="G1571" s="43"/>
      <c r="H1571" s="43"/>
      <c r="I1571" s="230"/>
      <c r="J1571" s="43"/>
      <c r="K1571" s="43"/>
      <c r="L1571" s="47"/>
      <c r="M1571" s="231"/>
      <c r="N1571" s="232"/>
      <c r="O1571" s="87"/>
      <c r="P1571" s="87"/>
      <c r="Q1571" s="87"/>
      <c r="R1571" s="87"/>
      <c r="S1571" s="87"/>
      <c r="T1571" s="88"/>
      <c r="U1571" s="41"/>
      <c r="V1571" s="41"/>
      <c r="W1571" s="41"/>
      <c r="X1571" s="41"/>
      <c r="Y1571" s="41"/>
      <c r="Z1571" s="41"/>
      <c r="AA1571" s="41"/>
      <c r="AB1571" s="41"/>
      <c r="AC1571" s="41"/>
      <c r="AD1571" s="41"/>
      <c r="AE1571" s="41"/>
      <c r="AT1571" s="20" t="s">
        <v>153</v>
      </c>
      <c r="AU1571" s="20" t="s">
        <v>142</v>
      </c>
    </row>
    <row r="1572" s="15" customFormat="1">
      <c r="A1572" s="15"/>
      <c r="B1572" s="256"/>
      <c r="C1572" s="257"/>
      <c r="D1572" s="235" t="s">
        <v>155</v>
      </c>
      <c r="E1572" s="258" t="s">
        <v>19</v>
      </c>
      <c r="F1572" s="259" t="s">
        <v>951</v>
      </c>
      <c r="G1572" s="257"/>
      <c r="H1572" s="258" t="s">
        <v>19</v>
      </c>
      <c r="I1572" s="260"/>
      <c r="J1572" s="257"/>
      <c r="K1572" s="257"/>
      <c r="L1572" s="261"/>
      <c r="M1572" s="262"/>
      <c r="N1572" s="263"/>
      <c r="O1572" s="263"/>
      <c r="P1572" s="263"/>
      <c r="Q1572" s="263"/>
      <c r="R1572" s="263"/>
      <c r="S1572" s="263"/>
      <c r="T1572" s="264"/>
      <c r="U1572" s="15"/>
      <c r="V1572" s="15"/>
      <c r="W1572" s="15"/>
      <c r="X1572" s="15"/>
      <c r="Y1572" s="15"/>
      <c r="Z1572" s="15"/>
      <c r="AA1572" s="15"/>
      <c r="AB1572" s="15"/>
      <c r="AC1572" s="15"/>
      <c r="AD1572" s="15"/>
      <c r="AE1572" s="15"/>
      <c r="AT1572" s="265" t="s">
        <v>155</v>
      </c>
      <c r="AU1572" s="265" t="s">
        <v>142</v>
      </c>
      <c r="AV1572" s="15" t="s">
        <v>83</v>
      </c>
      <c r="AW1572" s="15" t="s">
        <v>35</v>
      </c>
      <c r="AX1572" s="15" t="s">
        <v>75</v>
      </c>
      <c r="AY1572" s="265" t="s">
        <v>141</v>
      </c>
    </row>
    <row r="1573" s="13" customFormat="1">
      <c r="A1573" s="13"/>
      <c r="B1573" s="233"/>
      <c r="C1573" s="234"/>
      <c r="D1573" s="235" t="s">
        <v>155</v>
      </c>
      <c r="E1573" s="236" t="s">
        <v>19</v>
      </c>
      <c r="F1573" s="237" t="s">
        <v>273</v>
      </c>
      <c r="G1573" s="234"/>
      <c r="H1573" s="238">
        <v>3.9500000000000002</v>
      </c>
      <c r="I1573" s="239"/>
      <c r="J1573" s="234"/>
      <c r="K1573" s="234"/>
      <c r="L1573" s="240"/>
      <c r="M1573" s="241"/>
      <c r="N1573" s="242"/>
      <c r="O1573" s="242"/>
      <c r="P1573" s="242"/>
      <c r="Q1573" s="242"/>
      <c r="R1573" s="242"/>
      <c r="S1573" s="242"/>
      <c r="T1573" s="243"/>
      <c r="U1573" s="13"/>
      <c r="V1573" s="13"/>
      <c r="W1573" s="13"/>
      <c r="X1573" s="13"/>
      <c r="Y1573" s="13"/>
      <c r="Z1573" s="13"/>
      <c r="AA1573" s="13"/>
      <c r="AB1573" s="13"/>
      <c r="AC1573" s="13"/>
      <c r="AD1573" s="13"/>
      <c r="AE1573" s="13"/>
      <c r="AT1573" s="244" t="s">
        <v>155</v>
      </c>
      <c r="AU1573" s="244" t="s">
        <v>142</v>
      </c>
      <c r="AV1573" s="13" t="s">
        <v>94</v>
      </c>
      <c r="AW1573" s="13" t="s">
        <v>35</v>
      </c>
      <c r="AX1573" s="13" t="s">
        <v>75</v>
      </c>
      <c r="AY1573" s="244" t="s">
        <v>141</v>
      </c>
    </row>
    <row r="1574" s="14" customFormat="1">
      <c r="A1574" s="14"/>
      <c r="B1574" s="245"/>
      <c r="C1574" s="246"/>
      <c r="D1574" s="235" t="s">
        <v>155</v>
      </c>
      <c r="E1574" s="247" t="s">
        <v>19</v>
      </c>
      <c r="F1574" s="248" t="s">
        <v>157</v>
      </c>
      <c r="G1574" s="246"/>
      <c r="H1574" s="249">
        <v>3.9500000000000002</v>
      </c>
      <c r="I1574" s="250"/>
      <c r="J1574" s="246"/>
      <c r="K1574" s="246"/>
      <c r="L1574" s="251"/>
      <c r="M1574" s="252"/>
      <c r="N1574" s="253"/>
      <c r="O1574" s="253"/>
      <c r="P1574" s="253"/>
      <c r="Q1574" s="253"/>
      <c r="R1574" s="253"/>
      <c r="S1574" s="253"/>
      <c r="T1574" s="254"/>
      <c r="U1574" s="14"/>
      <c r="V1574" s="14"/>
      <c r="W1574" s="14"/>
      <c r="X1574" s="14"/>
      <c r="Y1574" s="14"/>
      <c r="Z1574" s="14"/>
      <c r="AA1574" s="14"/>
      <c r="AB1574" s="14"/>
      <c r="AC1574" s="14"/>
      <c r="AD1574" s="14"/>
      <c r="AE1574" s="14"/>
      <c r="AT1574" s="255" t="s">
        <v>155</v>
      </c>
      <c r="AU1574" s="255" t="s">
        <v>142</v>
      </c>
      <c r="AV1574" s="14" t="s">
        <v>151</v>
      </c>
      <c r="AW1574" s="14" t="s">
        <v>35</v>
      </c>
      <c r="AX1574" s="14" t="s">
        <v>83</v>
      </c>
      <c r="AY1574" s="255" t="s">
        <v>141</v>
      </c>
    </row>
    <row r="1575" s="2" customFormat="1" ht="16.5" customHeight="1">
      <c r="A1575" s="41"/>
      <c r="B1575" s="42"/>
      <c r="C1575" s="215" t="s">
        <v>1961</v>
      </c>
      <c r="D1575" s="215" t="s">
        <v>146</v>
      </c>
      <c r="E1575" s="216" t="s">
        <v>1925</v>
      </c>
      <c r="F1575" s="217" t="s">
        <v>1926</v>
      </c>
      <c r="G1575" s="218" t="s">
        <v>169</v>
      </c>
      <c r="H1575" s="219">
        <v>7.5</v>
      </c>
      <c r="I1575" s="220"/>
      <c r="J1575" s="221">
        <f>ROUND(I1575*H1575,2)</f>
        <v>0</v>
      </c>
      <c r="K1575" s="217" t="s">
        <v>150</v>
      </c>
      <c r="L1575" s="47"/>
      <c r="M1575" s="222" t="s">
        <v>19</v>
      </c>
      <c r="N1575" s="223" t="s">
        <v>47</v>
      </c>
      <c r="O1575" s="87"/>
      <c r="P1575" s="224">
        <f>O1575*H1575</f>
        <v>0</v>
      </c>
      <c r="Q1575" s="224">
        <v>0.00142</v>
      </c>
      <c r="R1575" s="224">
        <f>Q1575*H1575</f>
        <v>0.01065</v>
      </c>
      <c r="S1575" s="224">
        <v>0</v>
      </c>
      <c r="T1575" s="225">
        <f>S1575*H1575</f>
        <v>0</v>
      </c>
      <c r="U1575" s="41"/>
      <c r="V1575" s="41"/>
      <c r="W1575" s="41"/>
      <c r="X1575" s="41"/>
      <c r="Y1575" s="41"/>
      <c r="Z1575" s="41"/>
      <c r="AA1575" s="41"/>
      <c r="AB1575" s="41"/>
      <c r="AC1575" s="41"/>
      <c r="AD1575" s="41"/>
      <c r="AE1575" s="41"/>
      <c r="AR1575" s="226" t="s">
        <v>260</v>
      </c>
      <c r="AT1575" s="226" t="s">
        <v>146</v>
      </c>
      <c r="AU1575" s="226" t="s">
        <v>142</v>
      </c>
      <c r="AY1575" s="20" t="s">
        <v>141</v>
      </c>
      <c r="BE1575" s="227">
        <f>IF(N1575="základní",J1575,0)</f>
        <v>0</v>
      </c>
      <c r="BF1575" s="227">
        <f>IF(N1575="snížená",J1575,0)</f>
        <v>0</v>
      </c>
      <c r="BG1575" s="227">
        <f>IF(N1575="zákl. přenesená",J1575,0)</f>
        <v>0</v>
      </c>
      <c r="BH1575" s="227">
        <f>IF(N1575="sníž. přenesená",J1575,0)</f>
        <v>0</v>
      </c>
      <c r="BI1575" s="227">
        <f>IF(N1575="nulová",J1575,0)</f>
        <v>0</v>
      </c>
      <c r="BJ1575" s="20" t="s">
        <v>94</v>
      </c>
      <c r="BK1575" s="227">
        <f>ROUND(I1575*H1575,2)</f>
        <v>0</v>
      </c>
      <c r="BL1575" s="20" t="s">
        <v>260</v>
      </c>
      <c r="BM1575" s="226" t="s">
        <v>1962</v>
      </c>
    </row>
    <row r="1576" s="2" customFormat="1">
      <c r="A1576" s="41"/>
      <c r="B1576" s="42"/>
      <c r="C1576" s="43"/>
      <c r="D1576" s="228" t="s">
        <v>153</v>
      </c>
      <c r="E1576" s="43"/>
      <c r="F1576" s="229" t="s">
        <v>1928</v>
      </c>
      <c r="G1576" s="43"/>
      <c r="H1576" s="43"/>
      <c r="I1576" s="230"/>
      <c r="J1576" s="43"/>
      <c r="K1576" s="43"/>
      <c r="L1576" s="47"/>
      <c r="M1576" s="231"/>
      <c r="N1576" s="232"/>
      <c r="O1576" s="87"/>
      <c r="P1576" s="87"/>
      <c r="Q1576" s="87"/>
      <c r="R1576" s="87"/>
      <c r="S1576" s="87"/>
      <c r="T1576" s="88"/>
      <c r="U1576" s="41"/>
      <c r="V1576" s="41"/>
      <c r="W1576" s="41"/>
      <c r="X1576" s="41"/>
      <c r="Y1576" s="41"/>
      <c r="Z1576" s="41"/>
      <c r="AA1576" s="41"/>
      <c r="AB1576" s="41"/>
      <c r="AC1576" s="41"/>
      <c r="AD1576" s="41"/>
      <c r="AE1576" s="41"/>
      <c r="AT1576" s="20" t="s">
        <v>153</v>
      </c>
      <c r="AU1576" s="20" t="s">
        <v>142</v>
      </c>
    </row>
    <row r="1577" s="15" customFormat="1">
      <c r="A1577" s="15"/>
      <c r="B1577" s="256"/>
      <c r="C1577" s="257"/>
      <c r="D1577" s="235" t="s">
        <v>155</v>
      </c>
      <c r="E1577" s="258" t="s">
        <v>19</v>
      </c>
      <c r="F1577" s="259" t="s">
        <v>951</v>
      </c>
      <c r="G1577" s="257"/>
      <c r="H1577" s="258" t="s">
        <v>19</v>
      </c>
      <c r="I1577" s="260"/>
      <c r="J1577" s="257"/>
      <c r="K1577" s="257"/>
      <c r="L1577" s="261"/>
      <c r="M1577" s="262"/>
      <c r="N1577" s="263"/>
      <c r="O1577" s="263"/>
      <c r="P1577" s="263"/>
      <c r="Q1577" s="263"/>
      <c r="R1577" s="263"/>
      <c r="S1577" s="263"/>
      <c r="T1577" s="264"/>
      <c r="U1577" s="15"/>
      <c r="V1577" s="15"/>
      <c r="W1577" s="15"/>
      <c r="X1577" s="15"/>
      <c r="Y1577" s="15"/>
      <c r="Z1577" s="15"/>
      <c r="AA1577" s="15"/>
      <c r="AB1577" s="15"/>
      <c r="AC1577" s="15"/>
      <c r="AD1577" s="15"/>
      <c r="AE1577" s="15"/>
      <c r="AT1577" s="265" t="s">
        <v>155</v>
      </c>
      <c r="AU1577" s="265" t="s">
        <v>142</v>
      </c>
      <c r="AV1577" s="15" t="s">
        <v>83</v>
      </c>
      <c r="AW1577" s="15" t="s">
        <v>35</v>
      </c>
      <c r="AX1577" s="15" t="s">
        <v>75</v>
      </c>
      <c r="AY1577" s="265" t="s">
        <v>141</v>
      </c>
    </row>
    <row r="1578" s="13" customFormat="1">
      <c r="A1578" s="13"/>
      <c r="B1578" s="233"/>
      <c r="C1578" s="234"/>
      <c r="D1578" s="235" t="s">
        <v>155</v>
      </c>
      <c r="E1578" s="236" t="s">
        <v>19</v>
      </c>
      <c r="F1578" s="237" t="s">
        <v>1963</v>
      </c>
      <c r="G1578" s="234"/>
      <c r="H1578" s="238">
        <v>7.5</v>
      </c>
      <c r="I1578" s="239"/>
      <c r="J1578" s="234"/>
      <c r="K1578" s="234"/>
      <c r="L1578" s="240"/>
      <c r="M1578" s="241"/>
      <c r="N1578" s="242"/>
      <c r="O1578" s="242"/>
      <c r="P1578" s="242"/>
      <c r="Q1578" s="242"/>
      <c r="R1578" s="242"/>
      <c r="S1578" s="242"/>
      <c r="T1578" s="243"/>
      <c r="U1578" s="13"/>
      <c r="V1578" s="13"/>
      <c r="W1578" s="13"/>
      <c r="X1578" s="13"/>
      <c r="Y1578" s="13"/>
      <c r="Z1578" s="13"/>
      <c r="AA1578" s="13"/>
      <c r="AB1578" s="13"/>
      <c r="AC1578" s="13"/>
      <c r="AD1578" s="13"/>
      <c r="AE1578" s="13"/>
      <c r="AT1578" s="244" t="s">
        <v>155</v>
      </c>
      <c r="AU1578" s="244" t="s">
        <v>142</v>
      </c>
      <c r="AV1578" s="13" t="s">
        <v>94</v>
      </c>
      <c r="AW1578" s="13" t="s">
        <v>35</v>
      </c>
      <c r="AX1578" s="13" t="s">
        <v>75</v>
      </c>
      <c r="AY1578" s="244" t="s">
        <v>141</v>
      </c>
    </row>
    <row r="1579" s="14" customFormat="1">
      <c r="A1579" s="14"/>
      <c r="B1579" s="245"/>
      <c r="C1579" s="246"/>
      <c r="D1579" s="235" t="s">
        <v>155</v>
      </c>
      <c r="E1579" s="247" t="s">
        <v>19</v>
      </c>
      <c r="F1579" s="248" t="s">
        <v>157</v>
      </c>
      <c r="G1579" s="246"/>
      <c r="H1579" s="249">
        <v>7.5</v>
      </c>
      <c r="I1579" s="250"/>
      <c r="J1579" s="246"/>
      <c r="K1579" s="246"/>
      <c r="L1579" s="251"/>
      <c r="M1579" s="252"/>
      <c r="N1579" s="253"/>
      <c r="O1579" s="253"/>
      <c r="P1579" s="253"/>
      <c r="Q1579" s="253"/>
      <c r="R1579" s="253"/>
      <c r="S1579" s="253"/>
      <c r="T1579" s="254"/>
      <c r="U1579" s="14"/>
      <c r="V1579" s="14"/>
      <c r="W1579" s="14"/>
      <c r="X1579" s="14"/>
      <c r="Y1579" s="14"/>
      <c r="Z1579" s="14"/>
      <c r="AA1579" s="14"/>
      <c r="AB1579" s="14"/>
      <c r="AC1579" s="14"/>
      <c r="AD1579" s="14"/>
      <c r="AE1579" s="14"/>
      <c r="AT1579" s="255" t="s">
        <v>155</v>
      </c>
      <c r="AU1579" s="255" t="s">
        <v>142</v>
      </c>
      <c r="AV1579" s="14" t="s">
        <v>151</v>
      </c>
      <c r="AW1579" s="14" t="s">
        <v>35</v>
      </c>
      <c r="AX1579" s="14" t="s">
        <v>83</v>
      </c>
      <c r="AY1579" s="255" t="s">
        <v>141</v>
      </c>
    </row>
    <row r="1580" s="2" customFormat="1" ht="24.15" customHeight="1">
      <c r="A1580" s="41"/>
      <c r="B1580" s="42"/>
      <c r="C1580" s="215" t="s">
        <v>1964</v>
      </c>
      <c r="D1580" s="215" t="s">
        <v>146</v>
      </c>
      <c r="E1580" s="216" t="s">
        <v>1889</v>
      </c>
      <c r="F1580" s="217" t="s">
        <v>1890</v>
      </c>
      <c r="G1580" s="218" t="s">
        <v>169</v>
      </c>
      <c r="H1580" s="219">
        <v>26</v>
      </c>
      <c r="I1580" s="220"/>
      <c r="J1580" s="221">
        <f>ROUND(I1580*H1580,2)</f>
        <v>0</v>
      </c>
      <c r="K1580" s="217" t="s">
        <v>150</v>
      </c>
      <c r="L1580" s="47"/>
      <c r="M1580" s="222" t="s">
        <v>19</v>
      </c>
      <c r="N1580" s="223" t="s">
        <v>47</v>
      </c>
      <c r="O1580" s="87"/>
      <c r="P1580" s="224">
        <f>O1580*H1580</f>
        <v>0</v>
      </c>
      <c r="Q1580" s="224">
        <v>0.00042999999999999999</v>
      </c>
      <c r="R1580" s="224">
        <f>Q1580*H1580</f>
        <v>0.011179999999999999</v>
      </c>
      <c r="S1580" s="224">
        <v>0</v>
      </c>
      <c r="T1580" s="225">
        <f>S1580*H1580</f>
        <v>0</v>
      </c>
      <c r="U1580" s="41"/>
      <c r="V1580" s="41"/>
      <c r="W1580" s="41"/>
      <c r="X1580" s="41"/>
      <c r="Y1580" s="41"/>
      <c r="Z1580" s="41"/>
      <c r="AA1580" s="41"/>
      <c r="AB1580" s="41"/>
      <c r="AC1580" s="41"/>
      <c r="AD1580" s="41"/>
      <c r="AE1580" s="41"/>
      <c r="AR1580" s="226" t="s">
        <v>260</v>
      </c>
      <c r="AT1580" s="226" t="s">
        <v>146</v>
      </c>
      <c r="AU1580" s="226" t="s">
        <v>142</v>
      </c>
      <c r="AY1580" s="20" t="s">
        <v>141</v>
      </c>
      <c r="BE1580" s="227">
        <f>IF(N1580="základní",J1580,0)</f>
        <v>0</v>
      </c>
      <c r="BF1580" s="227">
        <f>IF(N1580="snížená",J1580,0)</f>
        <v>0</v>
      </c>
      <c r="BG1580" s="227">
        <f>IF(N1580="zákl. přenesená",J1580,0)</f>
        <v>0</v>
      </c>
      <c r="BH1580" s="227">
        <f>IF(N1580="sníž. přenesená",J1580,0)</f>
        <v>0</v>
      </c>
      <c r="BI1580" s="227">
        <f>IF(N1580="nulová",J1580,0)</f>
        <v>0</v>
      </c>
      <c r="BJ1580" s="20" t="s">
        <v>94</v>
      </c>
      <c r="BK1580" s="227">
        <f>ROUND(I1580*H1580,2)</f>
        <v>0</v>
      </c>
      <c r="BL1580" s="20" t="s">
        <v>260</v>
      </c>
      <c r="BM1580" s="226" t="s">
        <v>1965</v>
      </c>
    </row>
    <row r="1581" s="2" customFormat="1">
      <c r="A1581" s="41"/>
      <c r="B1581" s="42"/>
      <c r="C1581" s="43"/>
      <c r="D1581" s="228" t="s">
        <v>153</v>
      </c>
      <c r="E1581" s="43"/>
      <c r="F1581" s="229" t="s">
        <v>1892</v>
      </c>
      <c r="G1581" s="43"/>
      <c r="H1581" s="43"/>
      <c r="I1581" s="230"/>
      <c r="J1581" s="43"/>
      <c r="K1581" s="43"/>
      <c r="L1581" s="47"/>
      <c r="M1581" s="231"/>
      <c r="N1581" s="232"/>
      <c r="O1581" s="87"/>
      <c r="P1581" s="87"/>
      <c r="Q1581" s="87"/>
      <c r="R1581" s="87"/>
      <c r="S1581" s="87"/>
      <c r="T1581" s="88"/>
      <c r="U1581" s="41"/>
      <c r="V1581" s="41"/>
      <c r="W1581" s="41"/>
      <c r="X1581" s="41"/>
      <c r="Y1581" s="41"/>
      <c r="Z1581" s="41"/>
      <c r="AA1581" s="41"/>
      <c r="AB1581" s="41"/>
      <c r="AC1581" s="41"/>
      <c r="AD1581" s="41"/>
      <c r="AE1581" s="41"/>
      <c r="AT1581" s="20" t="s">
        <v>153</v>
      </c>
      <c r="AU1581" s="20" t="s">
        <v>142</v>
      </c>
    </row>
    <row r="1582" s="15" customFormat="1">
      <c r="A1582" s="15"/>
      <c r="B1582" s="256"/>
      <c r="C1582" s="257"/>
      <c r="D1582" s="235" t="s">
        <v>155</v>
      </c>
      <c r="E1582" s="258" t="s">
        <v>19</v>
      </c>
      <c r="F1582" s="259" t="s">
        <v>789</v>
      </c>
      <c r="G1582" s="257"/>
      <c r="H1582" s="258" t="s">
        <v>19</v>
      </c>
      <c r="I1582" s="260"/>
      <c r="J1582" s="257"/>
      <c r="K1582" s="257"/>
      <c r="L1582" s="261"/>
      <c r="M1582" s="262"/>
      <c r="N1582" s="263"/>
      <c r="O1582" s="263"/>
      <c r="P1582" s="263"/>
      <c r="Q1582" s="263"/>
      <c r="R1582" s="263"/>
      <c r="S1582" s="263"/>
      <c r="T1582" s="264"/>
      <c r="U1582" s="15"/>
      <c r="V1582" s="15"/>
      <c r="W1582" s="15"/>
      <c r="X1582" s="15"/>
      <c r="Y1582" s="15"/>
      <c r="Z1582" s="15"/>
      <c r="AA1582" s="15"/>
      <c r="AB1582" s="15"/>
      <c r="AC1582" s="15"/>
      <c r="AD1582" s="15"/>
      <c r="AE1582" s="15"/>
      <c r="AT1582" s="265" t="s">
        <v>155</v>
      </c>
      <c r="AU1582" s="265" t="s">
        <v>142</v>
      </c>
      <c r="AV1582" s="15" t="s">
        <v>83</v>
      </c>
      <c r="AW1582" s="15" t="s">
        <v>35</v>
      </c>
      <c r="AX1582" s="15" t="s">
        <v>75</v>
      </c>
      <c r="AY1582" s="265" t="s">
        <v>141</v>
      </c>
    </row>
    <row r="1583" s="15" customFormat="1">
      <c r="A1583" s="15"/>
      <c r="B1583" s="256"/>
      <c r="C1583" s="257"/>
      <c r="D1583" s="235" t="s">
        <v>155</v>
      </c>
      <c r="E1583" s="258" t="s">
        <v>19</v>
      </c>
      <c r="F1583" s="259" t="s">
        <v>942</v>
      </c>
      <c r="G1583" s="257"/>
      <c r="H1583" s="258" t="s">
        <v>19</v>
      </c>
      <c r="I1583" s="260"/>
      <c r="J1583" s="257"/>
      <c r="K1583" s="257"/>
      <c r="L1583" s="261"/>
      <c r="M1583" s="262"/>
      <c r="N1583" s="263"/>
      <c r="O1583" s="263"/>
      <c r="P1583" s="263"/>
      <c r="Q1583" s="263"/>
      <c r="R1583" s="263"/>
      <c r="S1583" s="263"/>
      <c r="T1583" s="264"/>
      <c r="U1583" s="15"/>
      <c r="V1583" s="15"/>
      <c r="W1583" s="15"/>
      <c r="X1583" s="15"/>
      <c r="Y1583" s="15"/>
      <c r="Z1583" s="15"/>
      <c r="AA1583" s="15"/>
      <c r="AB1583" s="15"/>
      <c r="AC1583" s="15"/>
      <c r="AD1583" s="15"/>
      <c r="AE1583" s="15"/>
      <c r="AT1583" s="265" t="s">
        <v>155</v>
      </c>
      <c r="AU1583" s="265" t="s">
        <v>142</v>
      </c>
      <c r="AV1583" s="15" t="s">
        <v>83</v>
      </c>
      <c r="AW1583" s="15" t="s">
        <v>35</v>
      </c>
      <c r="AX1583" s="15" t="s">
        <v>75</v>
      </c>
      <c r="AY1583" s="265" t="s">
        <v>141</v>
      </c>
    </row>
    <row r="1584" s="13" customFormat="1">
      <c r="A1584" s="13"/>
      <c r="B1584" s="233"/>
      <c r="C1584" s="234"/>
      <c r="D1584" s="235" t="s">
        <v>155</v>
      </c>
      <c r="E1584" s="236" t="s">
        <v>19</v>
      </c>
      <c r="F1584" s="237" t="s">
        <v>1966</v>
      </c>
      <c r="G1584" s="234"/>
      <c r="H1584" s="238">
        <v>8.3000000000000007</v>
      </c>
      <c r="I1584" s="239"/>
      <c r="J1584" s="234"/>
      <c r="K1584" s="234"/>
      <c r="L1584" s="240"/>
      <c r="M1584" s="241"/>
      <c r="N1584" s="242"/>
      <c r="O1584" s="242"/>
      <c r="P1584" s="242"/>
      <c r="Q1584" s="242"/>
      <c r="R1584" s="242"/>
      <c r="S1584" s="242"/>
      <c r="T1584" s="243"/>
      <c r="U1584" s="13"/>
      <c r="V1584" s="13"/>
      <c r="W1584" s="13"/>
      <c r="X1584" s="13"/>
      <c r="Y1584" s="13"/>
      <c r="Z1584" s="13"/>
      <c r="AA1584" s="13"/>
      <c r="AB1584" s="13"/>
      <c r="AC1584" s="13"/>
      <c r="AD1584" s="13"/>
      <c r="AE1584" s="13"/>
      <c r="AT1584" s="244" t="s">
        <v>155</v>
      </c>
      <c r="AU1584" s="244" t="s">
        <v>142</v>
      </c>
      <c r="AV1584" s="13" t="s">
        <v>94</v>
      </c>
      <c r="AW1584" s="13" t="s">
        <v>35</v>
      </c>
      <c r="AX1584" s="13" t="s">
        <v>75</v>
      </c>
      <c r="AY1584" s="244" t="s">
        <v>141</v>
      </c>
    </row>
    <row r="1585" s="15" customFormat="1">
      <c r="A1585" s="15"/>
      <c r="B1585" s="256"/>
      <c r="C1585" s="257"/>
      <c r="D1585" s="235" t="s">
        <v>155</v>
      </c>
      <c r="E1585" s="258" t="s">
        <v>19</v>
      </c>
      <c r="F1585" s="259" t="s">
        <v>882</v>
      </c>
      <c r="G1585" s="257"/>
      <c r="H1585" s="258" t="s">
        <v>19</v>
      </c>
      <c r="I1585" s="260"/>
      <c r="J1585" s="257"/>
      <c r="K1585" s="257"/>
      <c r="L1585" s="261"/>
      <c r="M1585" s="262"/>
      <c r="N1585" s="263"/>
      <c r="O1585" s="263"/>
      <c r="P1585" s="263"/>
      <c r="Q1585" s="263"/>
      <c r="R1585" s="263"/>
      <c r="S1585" s="263"/>
      <c r="T1585" s="264"/>
      <c r="U1585" s="15"/>
      <c r="V1585" s="15"/>
      <c r="W1585" s="15"/>
      <c r="X1585" s="15"/>
      <c r="Y1585" s="15"/>
      <c r="Z1585" s="15"/>
      <c r="AA1585" s="15"/>
      <c r="AB1585" s="15"/>
      <c r="AC1585" s="15"/>
      <c r="AD1585" s="15"/>
      <c r="AE1585" s="15"/>
      <c r="AT1585" s="265" t="s">
        <v>155</v>
      </c>
      <c r="AU1585" s="265" t="s">
        <v>142</v>
      </c>
      <c r="AV1585" s="15" t="s">
        <v>83</v>
      </c>
      <c r="AW1585" s="15" t="s">
        <v>35</v>
      </c>
      <c r="AX1585" s="15" t="s">
        <v>75</v>
      </c>
      <c r="AY1585" s="265" t="s">
        <v>141</v>
      </c>
    </row>
    <row r="1586" s="13" customFormat="1">
      <c r="A1586" s="13"/>
      <c r="B1586" s="233"/>
      <c r="C1586" s="234"/>
      <c r="D1586" s="235" t="s">
        <v>155</v>
      </c>
      <c r="E1586" s="236" t="s">
        <v>19</v>
      </c>
      <c r="F1586" s="237" t="s">
        <v>1967</v>
      </c>
      <c r="G1586" s="234"/>
      <c r="H1586" s="238">
        <v>10.5</v>
      </c>
      <c r="I1586" s="239"/>
      <c r="J1586" s="234"/>
      <c r="K1586" s="234"/>
      <c r="L1586" s="240"/>
      <c r="M1586" s="241"/>
      <c r="N1586" s="242"/>
      <c r="O1586" s="242"/>
      <c r="P1586" s="242"/>
      <c r="Q1586" s="242"/>
      <c r="R1586" s="242"/>
      <c r="S1586" s="242"/>
      <c r="T1586" s="243"/>
      <c r="U1586" s="13"/>
      <c r="V1586" s="13"/>
      <c r="W1586" s="13"/>
      <c r="X1586" s="13"/>
      <c r="Y1586" s="13"/>
      <c r="Z1586" s="13"/>
      <c r="AA1586" s="13"/>
      <c r="AB1586" s="13"/>
      <c r="AC1586" s="13"/>
      <c r="AD1586" s="13"/>
      <c r="AE1586" s="13"/>
      <c r="AT1586" s="244" t="s">
        <v>155</v>
      </c>
      <c r="AU1586" s="244" t="s">
        <v>142</v>
      </c>
      <c r="AV1586" s="13" t="s">
        <v>94</v>
      </c>
      <c r="AW1586" s="13" t="s">
        <v>35</v>
      </c>
      <c r="AX1586" s="13" t="s">
        <v>75</v>
      </c>
      <c r="AY1586" s="244" t="s">
        <v>141</v>
      </c>
    </row>
    <row r="1587" s="15" customFormat="1">
      <c r="A1587" s="15"/>
      <c r="B1587" s="256"/>
      <c r="C1587" s="257"/>
      <c r="D1587" s="235" t="s">
        <v>155</v>
      </c>
      <c r="E1587" s="258" t="s">
        <v>19</v>
      </c>
      <c r="F1587" s="259" t="s">
        <v>947</v>
      </c>
      <c r="G1587" s="257"/>
      <c r="H1587" s="258" t="s">
        <v>19</v>
      </c>
      <c r="I1587" s="260"/>
      <c r="J1587" s="257"/>
      <c r="K1587" s="257"/>
      <c r="L1587" s="261"/>
      <c r="M1587" s="262"/>
      <c r="N1587" s="263"/>
      <c r="O1587" s="263"/>
      <c r="P1587" s="263"/>
      <c r="Q1587" s="263"/>
      <c r="R1587" s="263"/>
      <c r="S1587" s="263"/>
      <c r="T1587" s="264"/>
      <c r="U1587" s="15"/>
      <c r="V1587" s="15"/>
      <c r="W1587" s="15"/>
      <c r="X1587" s="15"/>
      <c r="Y1587" s="15"/>
      <c r="Z1587" s="15"/>
      <c r="AA1587" s="15"/>
      <c r="AB1587" s="15"/>
      <c r="AC1587" s="15"/>
      <c r="AD1587" s="15"/>
      <c r="AE1587" s="15"/>
      <c r="AT1587" s="265" t="s">
        <v>155</v>
      </c>
      <c r="AU1587" s="265" t="s">
        <v>142</v>
      </c>
      <c r="AV1587" s="15" t="s">
        <v>83</v>
      </c>
      <c r="AW1587" s="15" t="s">
        <v>35</v>
      </c>
      <c r="AX1587" s="15" t="s">
        <v>75</v>
      </c>
      <c r="AY1587" s="265" t="s">
        <v>141</v>
      </c>
    </row>
    <row r="1588" s="13" customFormat="1">
      <c r="A1588" s="13"/>
      <c r="B1588" s="233"/>
      <c r="C1588" s="234"/>
      <c r="D1588" s="235" t="s">
        <v>155</v>
      </c>
      <c r="E1588" s="236" t="s">
        <v>19</v>
      </c>
      <c r="F1588" s="237" t="s">
        <v>1968</v>
      </c>
      <c r="G1588" s="234"/>
      <c r="H1588" s="238">
        <v>7.2000000000000002</v>
      </c>
      <c r="I1588" s="239"/>
      <c r="J1588" s="234"/>
      <c r="K1588" s="234"/>
      <c r="L1588" s="240"/>
      <c r="M1588" s="241"/>
      <c r="N1588" s="242"/>
      <c r="O1588" s="242"/>
      <c r="P1588" s="242"/>
      <c r="Q1588" s="242"/>
      <c r="R1588" s="242"/>
      <c r="S1588" s="242"/>
      <c r="T1588" s="243"/>
      <c r="U1588" s="13"/>
      <c r="V1588" s="13"/>
      <c r="W1588" s="13"/>
      <c r="X1588" s="13"/>
      <c r="Y1588" s="13"/>
      <c r="Z1588" s="13"/>
      <c r="AA1588" s="13"/>
      <c r="AB1588" s="13"/>
      <c r="AC1588" s="13"/>
      <c r="AD1588" s="13"/>
      <c r="AE1588" s="13"/>
      <c r="AT1588" s="244" t="s">
        <v>155</v>
      </c>
      <c r="AU1588" s="244" t="s">
        <v>142</v>
      </c>
      <c r="AV1588" s="13" t="s">
        <v>94</v>
      </c>
      <c r="AW1588" s="13" t="s">
        <v>35</v>
      </c>
      <c r="AX1588" s="13" t="s">
        <v>75</v>
      </c>
      <c r="AY1588" s="244" t="s">
        <v>141</v>
      </c>
    </row>
    <row r="1589" s="14" customFormat="1">
      <c r="A1589" s="14"/>
      <c r="B1589" s="245"/>
      <c r="C1589" s="246"/>
      <c r="D1589" s="235" t="s">
        <v>155</v>
      </c>
      <c r="E1589" s="247" t="s">
        <v>19</v>
      </c>
      <c r="F1589" s="248" t="s">
        <v>157</v>
      </c>
      <c r="G1589" s="246"/>
      <c r="H1589" s="249">
        <v>26</v>
      </c>
      <c r="I1589" s="250"/>
      <c r="J1589" s="246"/>
      <c r="K1589" s="246"/>
      <c r="L1589" s="251"/>
      <c r="M1589" s="252"/>
      <c r="N1589" s="253"/>
      <c r="O1589" s="253"/>
      <c r="P1589" s="253"/>
      <c r="Q1589" s="253"/>
      <c r="R1589" s="253"/>
      <c r="S1589" s="253"/>
      <c r="T1589" s="254"/>
      <c r="U1589" s="14"/>
      <c r="V1589" s="14"/>
      <c r="W1589" s="14"/>
      <c r="X1589" s="14"/>
      <c r="Y1589" s="14"/>
      <c r="Z1589" s="14"/>
      <c r="AA1589" s="14"/>
      <c r="AB1589" s="14"/>
      <c r="AC1589" s="14"/>
      <c r="AD1589" s="14"/>
      <c r="AE1589" s="14"/>
      <c r="AT1589" s="255" t="s">
        <v>155</v>
      </c>
      <c r="AU1589" s="255" t="s">
        <v>142</v>
      </c>
      <c r="AV1589" s="14" t="s">
        <v>151</v>
      </c>
      <c r="AW1589" s="14" t="s">
        <v>35</v>
      </c>
      <c r="AX1589" s="14" t="s">
        <v>83</v>
      </c>
      <c r="AY1589" s="255" t="s">
        <v>141</v>
      </c>
    </row>
    <row r="1590" s="2" customFormat="1" ht="24.15" customHeight="1">
      <c r="A1590" s="41"/>
      <c r="B1590" s="42"/>
      <c r="C1590" s="215" t="s">
        <v>1969</v>
      </c>
      <c r="D1590" s="215" t="s">
        <v>146</v>
      </c>
      <c r="E1590" s="216" t="s">
        <v>1896</v>
      </c>
      <c r="F1590" s="217" t="s">
        <v>1897</v>
      </c>
      <c r="G1590" s="218" t="s">
        <v>259</v>
      </c>
      <c r="H1590" s="219">
        <v>23.489999999999998</v>
      </c>
      <c r="I1590" s="220"/>
      <c r="J1590" s="221">
        <f>ROUND(I1590*H1590,2)</f>
        <v>0</v>
      </c>
      <c r="K1590" s="217" t="s">
        <v>150</v>
      </c>
      <c r="L1590" s="47"/>
      <c r="M1590" s="222" t="s">
        <v>19</v>
      </c>
      <c r="N1590" s="223" t="s">
        <v>47</v>
      </c>
      <c r="O1590" s="87"/>
      <c r="P1590" s="224">
        <f>O1590*H1590</f>
        <v>0</v>
      </c>
      <c r="Q1590" s="224">
        <v>0.0090299999999999998</v>
      </c>
      <c r="R1590" s="224">
        <f>Q1590*H1590</f>
        <v>0.21211469999999999</v>
      </c>
      <c r="S1590" s="224">
        <v>0</v>
      </c>
      <c r="T1590" s="225">
        <f>S1590*H1590</f>
        <v>0</v>
      </c>
      <c r="U1590" s="41"/>
      <c r="V1590" s="41"/>
      <c r="W1590" s="41"/>
      <c r="X1590" s="41"/>
      <c r="Y1590" s="41"/>
      <c r="Z1590" s="41"/>
      <c r="AA1590" s="41"/>
      <c r="AB1590" s="41"/>
      <c r="AC1590" s="41"/>
      <c r="AD1590" s="41"/>
      <c r="AE1590" s="41"/>
      <c r="AR1590" s="226" t="s">
        <v>260</v>
      </c>
      <c r="AT1590" s="226" t="s">
        <v>146</v>
      </c>
      <c r="AU1590" s="226" t="s">
        <v>142</v>
      </c>
      <c r="AY1590" s="20" t="s">
        <v>141</v>
      </c>
      <c r="BE1590" s="227">
        <f>IF(N1590="základní",J1590,0)</f>
        <v>0</v>
      </c>
      <c r="BF1590" s="227">
        <f>IF(N1590="snížená",J1590,0)</f>
        <v>0</v>
      </c>
      <c r="BG1590" s="227">
        <f>IF(N1590="zákl. přenesená",J1590,0)</f>
        <v>0</v>
      </c>
      <c r="BH1590" s="227">
        <f>IF(N1590="sníž. přenesená",J1590,0)</f>
        <v>0</v>
      </c>
      <c r="BI1590" s="227">
        <f>IF(N1590="nulová",J1590,0)</f>
        <v>0</v>
      </c>
      <c r="BJ1590" s="20" t="s">
        <v>94</v>
      </c>
      <c r="BK1590" s="227">
        <f>ROUND(I1590*H1590,2)</f>
        <v>0</v>
      </c>
      <c r="BL1590" s="20" t="s">
        <v>260</v>
      </c>
      <c r="BM1590" s="226" t="s">
        <v>1970</v>
      </c>
    </row>
    <row r="1591" s="2" customFormat="1">
      <c r="A1591" s="41"/>
      <c r="B1591" s="42"/>
      <c r="C1591" s="43"/>
      <c r="D1591" s="228" t="s">
        <v>153</v>
      </c>
      <c r="E1591" s="43"/>
      <c r="F1591" s="229" t="s">
        <v>1899</v>
      </c>
      <c r="G1591" s="43"/>
      <c r="H1591" s="43"/>
      <c r="I1591" s="230"/>
      <c r="J1591" s="43"/>
      <c r="K1591" s="43"/>
      <c r="L1591" s="47"/>
      <c r="M1591" s="231"/>
      <c r="N1591" s="232"/>
      <c r="O1591" s="87"/>
      <c r="P1591" s="87"/>
      <c r="Q1591" s="87"/>
      <c r="R1591" s="87"/>
      <c r="S1591" s="87"/>
      <c r="T1591" s="88"/>
      <c r="U1591" s="41"/>
      <c r="V1591" s="41"/>
      <c r="W1591" s="41"/>
      <c r="X1591" s="41"/>
      <c r="Y1591" s="41"/>
      <c r="Z1591" s="41"/>
      <c r="AA1591" s="41"/>
      <c r="AB1591" s="41"/>
      <c r="AC1591" s="41"/>
      <c r="AD1591" s="41"/>
      <c r="AE1591" s="41"/>
      <c r="AT1591" s="20" t="s">
        <v>153</v>
      </c>
      <c r="AU1591" s="20" t="s">
        <v>142</v>
      </c>
    </row>
    <row r="1592" s="2" customFormat="1" ht="24.15" customHeight="1">
      <c r="A1592" s="41"/>
      <c r="B1592" s="42"/>
      <c r="C1592" s="281" t="s">
        <v>1971</v>
      </c>
      <c r="D1592" s="281" t="s">
        <v>775</v>
      </c>
      <c r="E1592" s="282" t="s">
        <v>1901</v>
      </c>
      <c r="F1592" s="283" t="s">
        <v>1902</v>
      </c>
      <c r="G1592" s="284" t="s">
        <v>259</v>
      </c>
      <c r="H1592" s="285">
        <v>29.704999999999998</v>
      </c>
      <c r="I1592" s="286"/>
      <c r="J1592" s="287">
        <f>ROUND(I1592*H1592,2)</f>
        <v>0</v>
      </c>
      <c r="K1592" s="283" t="s">
        <v>150</v>
      </c>
      <c r="L1592" s="288"/>
      <c r="M1592" s="289" t="s">
        <v>19</v>
      </c>
      <c r="N1592" s="290" t="s">
        <v>47</v>
      </c>
      <c r="O1592" s="87"/>
      <c r="P1592" s="224">
        <f>O1592*H1592</f>
        <v>0</v>
      </c>
      <c r="Q1592" s="224">
        <v>0.021999999999999999</v>
      </c>
      <c r="R1592" s="224">
        <f>Q1592*H1592</f>
        <v>0.65350999999999992</v>
      </c>
      <c r="S1592" s="224">
        <v>0</v>
      </c>
      <c r="T1592" s="225">
        <f>S1592*H1592</f>
        <v>0</v>
      </c>
      <c r="U1592" s="41"/>
      <c r="V1592" s="41"/>
      <c r="W1592" s="41"/>
      <c r="X1592" s="41"/>
      <c r="Y1592" s="41"/>
      <c r="Z1592" s="41"/>
      <c r="AA1592" s="41"/>
      <c r="AB1592" s="41"/>
      <c r="AC1592" s="41"/>
      <c r="AD1592" s="41"/>
      <c r="AE1592" s="41"/>
      <c r="AR1592" s="226" t="s">
        <v>460</v>
      </c>
      <c r="AT1592" s="226" t="s">
        <v>775</v>
      </c>
      <c r="AU1592" s="226" t="s">
        <v>142</v>
      </c>
      <c r="AY1592" s="20" t="s">
        <v>141</v>
      </c>
      <c r="BE1592" s="227">
        <f>IF(N1592="základní",J1592,0)</f>
        <v>0</v>
      </c>
      <c r="BF1592" s="227">
        <f>IF(N1592="snížená",J1592,0)</f>
        <v>0</v>
      </c>
      <c r="BG1592" s="227">
        <f>IF(N1592="zákl. přenesená",J1592,0)</f>
        <v>0</v>
      </c>
      <c r="BH1592" s="227">
        <f>IF(N1592="sníž. přenesená",J1592,0)</f>
        <v>0</v>
      </c>
      <c r="BI1592" s="227">
        <f>IF(N1592="nulová",J1592,0)</f>
        <v>0</v>
      </c>
      <c r="BJ1592" s="20" t="s">
        <v>94</v>
      </c>
      <c r="BK1592" s="227">
        <f>ROUND(I1592*H1592,2)</f>
        <v>0</v>
      </c>
      <c r="BL1592" s="20" t="s">
        <v>260</v>
      </c>
      <c r="BM1592" s="226" t="s">
        <v>1972</v>
      </c>
    </row>
    <row r="1593" s="15" customFormat="1">
      <c r="A1593" s="15"/>
      <c r="B1593" s="256"/>
      <c r="C1593" s="257"/>
      <c r="D1593" s="235" t="s">
        <v>155</v>
      </c>
      <c r="E1593" s="258" t="s">
        <v>19</v>
      </c>
      <c r="F1593" s="259" t="s">
        <v>1904</v>
      </c>
      <c r="G1593" s="257"/>
      <c r="H1593" s="258" t="s">
        <v>19</v>
      </c>
      <c r="I1593" s="260"/>
      <c r="J1593" s="257"/>
      <c r="K1593" s="257"/>
      <c r="L1593" s="261"/>
      <c r="M1593" s="262"/>
      <c r="N1593" s="263"/>
      <c r="O1593" s="263"/>
      <c r="P1593" s="263"/>
      <c r="Q1593" s="263"/>
      <c r="R1593" s="263"/>
      <c r="S1593" s="263"/>
      <c r="T1593" s="264"/>
      <c r="U1593" s="15"/>
      <c r="V1593" s="15"/>
      <c r="W1593" s="15"/>
      <c r="X1593" s="15"/>
      <c r="Y1593" s="15"/>
      <c r="Z1593" s="15"/>
      <c r="AA1593" s="15"/>
      <c r="AB1593" s="15"/>
      <c r="AC1593" s="15"/>
      <c r="AD1593" s="15"/>
      <c r="AE1593" s="15"/>
      <c r="AT1593" s="265" t="s">
        <v>155</v>
      </c>
      <c r="AU1593" s="265" t="s">
        <v>142</v>
      </c>
      <c r="AV1593" s="15" t="s">
        <v>83</v>
      </c>
      <c r="AW1593" s="15" t="s">
        <v>35</v>
      </c>
      <c r="AX1593" s="15" t="s">
        <v>75</v>
      </c>
      <c r="AY1593" s="265" t="s">
        <v>141</v>
      </c>
    </row>
    <row r="1594" s="13" customFormat="1">
      <c r="A1594" s="13"/>
      <c r="B1594" s="233"/>
      <c r="C1594" s="234"/>
      <c r="D1594" s="235" t="s">
        <v>155</v>
      </c>
      <c r="E1594" s="236" t="s">
        <v>19</v>
      </c>
      <c r="F1594" s="237" t="s">
        <v>1973</v>
      </c>
      <c r="G1594" s="234"/>
      <c r="H1594" s="238">
        <v>2.3399999999999999</v>
      </c>
      <c r="I1594" s="239"/>
      <c r="J1594" s="234"/>
      <c r="K1594" s="234"/>
      <c r="L1594" s="240"/>
      <c r="M1594" s="241"/>
      <c r="N1594" s="242"/>
      <c r="O1594" s="242"/>
      <c r="P1594" s="242"/>
      <c r="Q1594" s="242"/>
      <c r="R1594" s="242"/>
      <c r="S1594" s="242"/>
      <c r="T1594" s="243"/>
      <c r="U1594" s="13"/>
      <c r="V1594" s="13"/>
      <c r="W1594" s="13"/>
      <c r="X1594" s="13"/>
      <c r="Y1594" s="13"/>
      <c r="Z1594" s="13"/>
      <c r="AA1594" s="13"/>
      <c r="AB1594" s="13"/>
      <c r="AC1594" s="13"/>
      <c r="AD1594" s="13"/>
      <c r="AE1594" s="13"/>
      <c r="AT1594" s="244" t="s">
        <v>155</v>
      </c>
      <c r="AU1594" s="244" t="s">
        <v>142</v>
      </c>
      <c r="AV1594" s="13" t="s">
        <v>94</v>
      </c>
      <c r="AW1594" s="13" t="s">
        <v>35</v>
      </c>
      <c r="AX1594" s="13" t="s">
        <v>75</v>
      </c>
      <c r="AY1594" s="244" t="s">
        <v>141</v>
      </c>
    </row>
    <row r="1595" s="15" customFormat="1">
      <c r="A1595" s="15"/>
      <c r="B1595" s="256"/>
      <c r="C1595" s="257"/>
      <c r="D1595" s="235" t="s">
        <v>155</v>
      </c>
      <c r="E1595" s="258" t="s">
        <v>19</v>
      </c>
      <c r="F1595" s="259" t="s">
        <v>1906</v>
      </c>
      <c r="G1595" s="257"/>
      <c r="H1595" s="258" t="s">
        <v>19</v>
      </c>
      <c r="I1595" s="260"/>
      <c r="J1595" s="257"/>
      <c r="K1595" s="257"/>
      <c r="L1595" s="261"/>
      <c r="M1595" s="262"/>
      <c r="N1595" s="263"/>
      <c r="O1595" s="263"/>
      <c r="P1595" s="263"/>
      <c r="Q1595" s="263"/>
      <c r="R1595" s="263"/>
      <c r="S1595" s="263"/>
      <c r="T1595" s="264"/>
      <c r="U1595" s="15"/>
      <c r="V1595" s="15"/>
      <c r="W1595" s="15"/>
      <c r="X1595" s="15"/>
      <c r="Y1595" s="15"/>
      <c r="Z1595" s="15"/>
      <c r="AA1595" s="15"/>
      <c r="AB1595" s="15"/>
      <c r="AC1595" s="15"/>
      <c r="AD1595" s="15"/>
      <c r="AE1595" s="15"/>
      <c r="AT1595" s="265" t="s">
        <v>155</v>
      </c>
      <c r="AU1595" s="265" t="s">
        <v>142</v>
      </c>
      <c r="AV1595" s="15" t="s">
        <v>83</v>
      </c>
      <c r="AW1595" s="15" t="s">
        <v>35</v>
      </c>
      <c r="AX1595" s="15" t="s">
        <v>75</v>
      </c>
      <c r="AY1595" s="265" t="s">
        <v>141</v>
      </c>
    </row>
    <row r="1596" s="13" customFormat="1">
      <c r="A1596" s="13"/>
      <c r="B1596" s="233"/>
      <c r="C1596" s="234"/>
      <c r="D1596" s="235" t="s">
        <v>155</v>
      </c>
      <c r="E1596" s="236" t="s">
        <v>19</v>
      </c>
      <c r="F1596" s="237" t="s">
        <v>1974</v>
      </c>
      <c r="G1596" s="234"/>
      <c r="H1596" s="238">
        <v>23.489999999999998</v>
      </c>
      <c r="I1596" s="239"/>
      <c r="J1596" s="234"/>
      <c r="K1596" s="234"/>
      <c r="L1596" s="240"/>
      <c r="M1596" s="241"/>
      <c r="N1596" s="242"/>
      <c r="O1596" s="242"/>
      <c r="P1596" s="242"/>
      <c r="Q1596" s="242"/>
      <c r="R1596" s="242"/>
      <c r="S1596" s="242"/>
      <c r="T1596" s="243"/>
      <c r="U1596" s="13"/>
      <c r="V1596" s="13"/>
      <c r="W1596" s="13"/>
      <c r="X1596" s="13"/>
      <c r="Y1596" s="13"/>
      <c r="Z1596" s="13"/>
      <c r="AA1596" s="13"/>
      <c r="AB1596" s="13"/>
      <c r="AC1596" s="13"/>
      <c r="AD1596" s="13"/>
      <c r="AE1596" s="13"/>
      <c r="AT1596" s="244" t="s">
        <v>155</v>
      </c>
      <c r="AU1596" s="244" t="s">
        <v>142</v>
      </c>
      <c r="AV1596" s="13" t="s">
        <v>94</v>
      </c>
      <c r="AW1596" s="13" t="s">
        <v>35</v>
      </c>
      <c r="AX1596" s="13" t="s">
        <v>75</v>
      </c>
      <c r="AY1596" s="244" t="s">
        <v>141</v>
      </c>
    </row>
    <row r="1597" s="14" customFormat="1">
      <c r="A1597" s="14"/>
      <c r="B1597" s="245"/>
      <c r="C1597" s="246"/>
      <c r="D1597" s="235" t="s">
        <v>155</v>
      </c>
      <c r="E1597" s="247" t="s">
        <v>19</v>
      </c>
      <c r="F1597" s="248" t="s">
        <v>157</v>
      </c>
      <c r="G1597" s="246"/>
      <c r="H1597" s="249">
        <v>25.829999999999998</v>
      </c>
      <c r="I1597" s="250"/>
      <c r="J1597" s="246"/>
      <c r="K1597" s="246"/>
      <c r="L1597" s="251"/>
      <c r="M1597" s="252"/>
      <c r="N1597" s="253"/>
      <c r="O1597" s="253"/>
      <c r="P1597" s="253"/>
      <c r="Q1597" s="253"/>
      <c r="R1597" s="253"/>
      <c r="S1597" s="253"/>
      <c r="T1597" s="254"/>
      <c r="U1597" s="14"/>
      <c r="V1597" s="14"/>
      <c r="W1597" s="14"/>
      <c r="X1597" s="14"/>
      <c r="Y1597" s="14"/>
      <c r="Z1597" s="14"/>
      <c r="AA1597" s="14"/>
      <c r="AB1597" s="14"/>
      <c r="AC1597" s="14"/>
      <c r="AD1597" s="14"/>
      <c r="AE1597" s="14"/>
      <c r="AT1597" s="255" t="s">
        <v>155</v>
      </c>
      <c r="AU1597" s="255" t="s">
        <v>142</v>
      </c>
      <c r="AV1597" s="14" t="s">
        <v>151</v>
      </c>
      <c r="AW1597" s="14" t="s">
        <v>35</v>
      </c>
      <c r="AX1597" s="14" t="s">
        <v>83</v>
      </c>
      <c r="AY1597" s="255" t="s">
        <v>141</v>
      </c>
    </row>
    <row r="1598" s="13" customFormat="1">
      <c r="A1598" s="13"/>
      <c r="B1598" s="233"/>
      <c r="C1598" s="234"/>
      <c r="D1598" s="235" t="s">
        <v>155</v>
      </c>
      <c r="E1598" s="234"/>
      <c r="F1598" s="237" t="s">
        <v>1975</v>
      </c>
      <c r="G1598" s="234"/>
      <c r="H1598" s="238">
        <v>29.704999999999998</v>
      </c>
      <c r="I1598" s="239"/>
      <c r="J1598" s="234"/>
      <c r="K1598" s="234"/>
      <c r="L1598" s="240"/>
      <c r="M1598" s="241"/>
      <c r="N1598" s="242"/>
      <c r="O1598" s="242"/>
      <c r="P1598" s="242"/>
      <c r="Q1598" s="242"/>
      <c r="R1598" s="242"/>
      <c r="S1598" s="242"/>
      <c r="T1598" s="243"/>
      <c r="U1598" s="13"/>
      <c r="V1598" s="13"/>
      <c r="W1598" s="13"/>
      <c r="X1598" s="13"/>
      <c r="Y1598" s="13"/>
      <c r="Z1598" s="13"/>
      <c r="AA1598" s="13"/>
      <c r="AB1598" s="13"/>
      <c r="AC1598" s="13"/>
      <c r="AD1598" s="13"/>
      <c r="AE1598" s="13"/>
      <c r="AT1598" s="244" t="s">
        <v>155</v>
      </c>
      <c r="AU1598" s="244" t="s">
        <v>142</v>
      </c>
      <c r="AV1598" s="13" t="s">
        <v>94</v>
      </c>
      <c r="AW1598" s="13" t="s">
        <v>4</v>
      </c>
      <c r="AX1598" s="13" t="s">
        <v>83</v>
      </c>
      <c r="AY1598" s="244" t="s">
        <v>141</v>
      </c>
    </row>
    <row r="1599" s="2" customFormat="1" ht="24.15" customHeight="1">
      <c r="A1599" s="41"/>
      <c r="B1599" s="42"/>
      <c r="C1599" s="215" t="s">
        <v>1976</v>
      </c>
      <c r="D1599" s="215" t="s">
        <v>146</v>
      </c>
      <c r="E1599" s="216" t="s">
        <v>1910</v>
      </c>
      <c r="F1599" s="217" t="s">
        <v>1911</v>
      </c>
      <c r="G1599" s="218" t="s">
        <v>160</v>
      </c>
      <c r="H1599" s="219">
        <v>0.90000000000000002</v>
      </c>
      <c r="I1599" s="220"/>
      <c r="J1599" s="221">
        <f>ROUND(I1599*H1599,2)</f>
        <v>0</v>
      </c>
      <c r="K1599" s="217" t="s">
        <v>150</v>
      </c>
      <c r="L1599" s="47"/>
      <c r="M1599" s="222" t="s">
        <v>19</v>
      </c>
      <c r="N1599" s="223" t="s">
        <v>47</v>
      </c>
      <c r="O1599" s="87"/>
      <c r="P1599" s="224">
        <f>O1599*H1599</f>
        <v>0</v>
      </c>
      <c r="Q1599" s="224">
        <v>0</v>
      </c>
      <c r="R1599" s="224">
        <f>Q1599*H1599</f>
        <v>0</v>
      </c>
      <c r="S1599" s="224">
        <v>0</v>
      </c>
      <c r="T1599" s="225">
        <f>S1599*H1599</f>
        <v>0</v>
      </c>
      <c r="U1599" s="41"/>
      <c r="V1599" s="41"/>
      <c r="W1599" s="41"/>
      <c r="X1599" s="41"/>
      <c r="Y1599" s="41"/>
      <c r="Z1599" s="41"/>
      <c r="AA1599" s="41"/>
      <c r="AB1599" s="41"/>
      <c r="AC1599" s="41"/>
      <c r="AD1599" s="41"/>
      <c r="AE1599" s="41"/>
      <c r="AR1599" s="226" t="s">
        <v>260</v>
      </c>
      <c r="AT1599" s="226" t="s">
        <v>146</v>
      </c>
      <c r="AU1599" s="226" t="s">
        <v>142</v>
      </c>
      <c r="AY1599" s="20" t="s">
        <v>141</v>
      </c>
      <c r="BE1599" s="227">
        <f>IF(N1599="základní",J1599,0)</f>
        <v>0</v>
      </c>
      <c r="BF1599" s="227">
        <f>IF(N1599="snížená",J1599,0)</f>
        <v>0</v>
      </c>
      <c r="BG1599" s="227">
        <f>IF(N1599="zákl. přenesená",J1599,0)</f>
        <v>0</v>
      </c>
      <c r="BH1599" s="227">
        <f>IF(N1599="sníž. přenesená",J1599,0)</f>
        <v>0</v>
      </c>
      <c r="BI1599" s="227">
        <f>IF(N1599="nulová",J1599,0)</f>
        <v>0</v>
      </c>
      <c r="BJ1599" s="20" t="s">
        <v>94</v>
      </c>
      <c r="BK1599" s="227">
        <f>ROUND(I1599*H1599,2)</f>
        <v>0</v>
      </c>
      <c r="BL1599" s="20" t="s">
        <v>260</v>
      </c>
      <c r="BM1599" s="226" t="s">
        <v>1977</v>
      </c>
    </row>
    <row r="1600" s="2" customFormat="1">
      <c r="A1600" s="41"/>
      <c r="B1600" s="42"/>
      <c r="C1600" s="43"/>
      <c r="D1600" s="228" t="s">
        <v>153</v>
      </c>
      <c r="E1600" s="43"/>
      <c r="F1600" s="229" t="s">
        <v>1913</v>
      </c>
      <c r="G1600" s="43"/>
      <c r="H1600" s="43"/>
      <c r="I1600" s="230"/>
      <c r="J1600" s="43"/>
      <c r="K1600" s="43"/>
      <c r="L1600" s="47"/>
      <c r="M1600" s="231"/>
      <c r="N1600" s="232"/>
      <c r="O1600" s="87"/>
      <c r="P1600" s="87"/>
      <c r="Q1600" s="87"/>
      <c r="R1600" s="87"/>
      <c r="S1600" s="87"/>
      <c r="T1600" s="88"/>
      <c r="U1600" s="41"/>
      <c r="V1600" s="41"/>
      <c r="W1600" s="41"/>
      <c r="X1600" s="41"/>
      <c r="Y1600" s="41"/>
      <c r="Z1600" s="41"/>
      <c r="AA1600" s="41"/>
      <c r="AB1600" s="41"/>
      <c r="AC1600" s="41"/>
      <c r="AD1600" s="41"/>
      <c r="AE1600" s="41"/>
      <c r="AT1600" s="20" t="s">
        <v>153</v>
      </c>
      <c r="AU1600" s="20" t="s">
        <v>142</v>
      </c>
    </row>
    <row r="1601" s="12" customFormat="1" ht="22.8" customHeight="1">
      <c r="A1601" s="12"/>
      <c r="B1601" s="199"/>
      <c r="C1601" s="200"/>
      <c r="D1601" s="201" t="s">
        <v>74</v>
      </c>
      <c r="E1601" s="213" t="s">
        <v>1978</v>
      </c>
      <c r="F1601" s="213" t="s">
        <v>1979</v>
      </c>
      <c r="G1601" s="200"/>
      <c r="H1601" s="200"/>
      <c r="I1601" s="203"/>
      <c r="J1601" s="214">
        <f>BK1601</f>
        <v>0</v>
      </c>
      <c r="K1601" s="200"/>
      <c r="L1601" s="205"/>
      <c r="M1601" s="206"/>
      <c r="N1601" s="207"/>
      <c r="O1601" s="207"/>
      <c r="P1601" s="208">
        <f>P1602</f>
        <v>0</v>
      </c>
      <c r="Q1601" s="207"/>
      <c r="R1601" s="208">
        <f>R1602</f>
        <v>1.0022622399999999</v>
      </c>
      <c r="S1601" s="207"/>
      <c r="T1601" s="209">
        <f>T1602</f>
        <v>0</v>
      </c>
      <c r="U1601" s="12"/>
      <c r="V1601" s="12"/>
      <c r="W1601" s="12"/>
      <c r="X1601" s="12"/>
      <c r="Y1601" s="12"/>
      <c r="Z1601" s="12"/>
      <c r="AA1601" s="12"/>
      <c r="AB1601" s="12"/>
      <c r="AC1601" s="12"/>
      <c r="AD1601" s="12"/>
      <c r="AE1601" s="12"/>
      <c r="AR1601" s="210" t="s">
        <v>94</v>
      </c>
      <c r="AT1601" s="211" t="s">
        <v>74</v>
      </c>
      <c r="AU1601" s="211" t="s">
        <v>83</v>
      </c>
      <c r="AY1601" s="210" t="s">
        <v>141</v>
      </c>
      <c r="BK1601" s="212">
        <f>BK1602</f>
        <v>0</v>
      </c>
    </row>
    <row r="1602" s="12" customFormat="1" ht="20.88" customHeight="1">
      <c r="A1602" s="12"/>
      <c r="B1602" s="199"/>
      <c r="C1602" s="200"/>
      <c r="D1602" s="201" t="s">
        <v>74</v>
      </c>
      <c r="E1602" s="213" t="s">
        <v>1980</v>
      </c>
      <c r="F1602" s="213" t="s">
        <v>1981</v>
      </c>
      <c r="G1602" s="200"/>
      <c r="H1602" s="200"/>
      <c r="I1602" s="203"/>
      <c r="J1602" s="214">
        <f>BK1602</f>
        <v>0</v>
      </c>
      <c r="K1602" s="200"/>
      <c r="L1602" s="205"/>
      <c r="M1602" s="206"/>
      <c r="N1602" s="207"/>
      <c r="O1602" s="207"/>
      <c r="P1602" s="208">
        <f>SUM(P1603:P1647)</f>
        <v>0</v>
      </c>
      <c r="Q1602" s="207"/>
      <c r="R1602" s="208">
        <f>SUM(R1603:R1647)</f>
        <v>1.0022622399999999</v>
      </c>
      <c r="S1602" s="207"/>
      <c r="T1602" s="209">
        <f>SUM(T1603:T1647)</f>
        <v>0</v>
      </c>
      <c r="U1602" s="12"/>
      <c r="V1602" s="12"/>
      <c r="W1602" s="12"/>
      <c r="X1602" s="12"/>
      <c r="Y1602" s="12"/>
      <c r="Z1602" s="12"/>
      <c r="AA1602" s="12"/>
      <c r="AB1602" s="12"/>
      <c r="AC1602" s="12"/>
      <c r="AD1602" s="12"/>
      <c r="AE1602" s="12"/>
      <c r="AR1602" s="210" t="s">
        <v>94</v>
      </c>
      <c r="AT1602" s="211" t="s">
        <v>74</v>
      </c>
      <c r="AU1602" s="211" t="s">
        <v>94</v>
      </c>
      <c r="AY1602" s="210" t="s">
        <v>141</v>
      </c>
      <c r="BK1602" s="212">
        <f>SUM(BK1603:BK1647)</f>
        <v>0</v>
      </c>
    </row>
    <row r="1603" s="2" customFormat="1" ht="24.15" customHeight="1">
      <c r="A1603" s="41"/>
      <c r="B1603" s="42"/>
      <c r="C1603" s="215" t="s">
        <v>1982</v>
      </c>
      <c r="D1603" s="215" t="s">
        <v>146</v>
      </c>
      <c r="E1603" s="216" t="s">
        <v>1983</v>
      </c>
      <c r="F1603" s="217" t="s">
        <v>1984</v>
      </c>
      <c r="G1603" s="218" t="s">
        <v>259</v>
      </c>
      <c r="H1603" s="219">
        <v>70.319999999999993</v>
      </c>
      <c r="I1603" s="220"/>
      <c r="J1603" s="221">
        <f>ROUND(I1603*H1603,2)</f>
        <v>0</v>
      </c>
      <c r="K1603" s="217" t="s">
        <v>150</v>
      </c>
      <c r="L1603" s="47"/>
      <c r="M1603" s="222" t="s">
        <v>19</v>
      </c>
      <c r="N1603" s="223" t="s">
        <v>47</v>
      </c>
      <c r="O1603" s="87"/>
      <c r="P1603" s="224">
        <f>O1603*H1603</f>
        <v>0</v>
      </c>
      <c r="Q1603" s="224">
        <v>3.0000000000000001E-05</v>
      </c>
      <c r="R1603" s="224">
        <f>Q1603*H1603</f>
        <v>0.0021095999999999997</v>
      </c>
      <c r="S1603" s="224">
        <v>0</v>
      </c>
      <c r="T1603" s="225">
        <f>S1603*H1603</f>
        <v>0</v>
      </c>
      <c r="U1603" s="41"/>
      <c r="V1603" s="41"/>
      <c r="W1603" s="41"/>
      <c r="X1603" s="41"/>
      <c r="Y1603" s="41"/>
      <c r="Z1603" s="41"/>
      <c r="AA1603" s="41"/>
      <c r="AB1603" s="41"/>
      <c r="AC1603" s="41"/>
      <c r="AD1603" s="41"/>
      <c r="AE1603" s="41"/>
      <c r="AR1603" s="226" t="s">
        <v>260</v>
      </c>
      <c r="AT1603" s="226" t="s">
        <v>146</v>
      </c>
      <c r="AU1603" s="226" t="s">
        <v>142</v>
      </c>
      <c r="AY1603" s="20" t="s">
        <v>141</v>
      </c>
      <c r="BE1603" s="227">
        <f>IF(N1603="základní",J1603,0)</f>
        <v>0</v>
      </c>
      <c r="BF1603" s="227">
        <f>IF(N1603="snížená",J1603,0)</f>
        <v>0</v>
      </c>
      <c r="BG1603" s="227">
        <f>IF(N1603="zákl. přenesená",J1603,0)</f>
        <v>0</v>
      </c>
      <c r="BH1603" s="227">
        <f>IF(N1603="sníž. přenesená",J1603,0)</f>
        <v>0</v>
      </c>
      <c r="BI1603" s="227">
        <f>IF(N1603="nulová",J1603,0)</f>
        <v>0</v>
      </c>
      <c r="BJ1603" s="20" t="s">
        <v>94</v>
      </c>
      <c r="BK1603" s="227">
        <f>ROUND(I1603*H1603,2)</f>
        <v>0</v>
      </c>
      <c r="BL1603" s="20" t="s">
        <v>260</v>
      </c>
      <c r="BM1603" s="226" t="s">
        <v>1985</v>
      </c>
    </row>
    <row r="1604" s="2" customFormat="1">
      <c r="A1604" s="41"/>
      <c r="B1604" s="42"/>
      <c r="C1604" s="43"/>
      <c r="D1604" s="228" t="s">
        <v>153</v>
      </c>
      <c r="E1604" s="43"/>
      <c r="F1604" s="229" t="s">
        <v>1986</v>
      </c>
      <c r="G1604" s="43"/>
      <c r="H1604" s="43"/>
      <c r="I1604" s="230"/>
      <c r="J1604" s="43"/>
      <c r="K1604" s="43"/>
      <c r="L1604" s="47"/>
      <c r="M1604" s="231"/>
      <c r="N1604" s="232"/>
      <c r="O1604" s="87"/>
      <c r="P1604" s="87"/>
      <c r="Q1604" s="87"/>
      <c r="R1604" s="87"/>
      <c r="S1604" s="87"/>
      <c r="T1604" s="88"/>
      <c r="U1604" s="41"/>
      <c r="V1604" s="41"/>
      <c r="W1604" s="41"/>
      <c r="X1604" s="41"/>
      <c r="Y1604" s="41"/>
      <c r="Z1604" s="41"/>
      <c r="AA1604" s="41"/>
      <c r="AB1604" s="41"/>
      <c r="AC1604" s="41"/>
      <c r="AD1604" s="41"/>
      <c r="AE1604" s="41"/>
      <c r="AT1604" s="20" t="s">
        <v>153</v>
      </c>
      <c r="AU1604" s="20" t="s">
        <v>142</v>
      </c>
    </row>
    <row r="1605" s="15" customFormat="1">
      <c r="A1605" s="15"/>
      <c r="B1605" s="256"/>
      <c r="C1605" s="257"/>
      <c r="D1605" s="235" t="s">
        <v>155</v>
      </c>
      <c r="E1605" s="258" t="s">
        <v>19</v>
      </c>
      <c r="F1605" s="259" t="s">
        <v>789</v>
      </c>
      <c r="G1605" s="257"/>
      <c r="H1605" s="258" t="s">
        <v>19</v>
      </c>
      <c r="I1605" s="260"/>
      <c r="J1605" s="257"/>
      <c r="K1605" s="257"/>
      <c r="L1605" s="261"/>
      <c r="M1605" s="262"/>
      <c r="N1605" s="263"/>
      <c r="O1605" s="263"/>
      <c r="P1605" s="263"/>
      <c r="Q1605" s="263"/>
      <c r="R1605" s="263"/>
      <c r="S1605" s="263"/>
      <c r="T1605" s="264"/>
      <c r="U1605" s="15"/>
      <c r="V1605" s="15"/>
      <c r="W1605" s="15"/>
      <c r="X1605" s="15"/>
      <c r="Y1605" s="15"/>
      <c r="Z1605" s="15"/>
      <c r="AA1605" s="15"/>
      <c r="AB1605" s="15"/>
      <c r="AC1605" s="15"/>
      <c r="AD1605" s="15"/>
      <c r="AE1605" s="15"/>
      <c r="AT1605" s="265" t="s">
        <v>155</v>
      </c>
      <c r="AU1605" s="265" t="s">
        <v>142</v>
      </c>
      <c r="AV1605" s="15" t="s">
        <v>83</v>
      </c>
      <c r="AW1605" s="15" t="s">
        <v>35</v>
      </c>
      <c r="AX1605" s="15" t="s">
        <v>75</v>
      </c>
      <c r="AY1605" s="265" t="s">
        <v>141</v>
      </c>
    </row>
    <row r="1606" s="15" customFormat="1">
      <c r="A1606" s="15"/>
      <c r="B1606" s="256"/>
      <c r="C1606" s="257"/>
      <c r="D1606" s="235" t="s">
        <v>155</v>
      </c>
      <c r="E1606" s="258" t="s">
        <v>19</v>
      </c>
      <c r="F1606" s="259" t="s">
        <v>953</v>
      </c>
      <c r="G1606" s="257"/>
      <c r="H1606" s="258" t="s">
        <v>19</v>
      </c>
      <c r="I1606" s="260"/>
      <c r="J1606" s="257"/>
      <c r="K1606" s="257"/>
      <c r="L1606" s="261"/>
      <c r="M1606" s="262"/>
      <c r="N1606" s="263"/>
      <c r="O1606" s="263"/>
      <c r="P1606" s="263"/>
      <c r="Q1606" s="263"/>
      <c r="R1606" s="263"/>
      <c r="S1606" s="263"/>
      <c r="T1606" s="264"/>
      <c r="U1606" s="15"/>
      <c r="V1606" s="15"/>
      <c r="W1606" s="15"/>
      <c r="X1606" s="15"/>
      <c r="Y1606" s="15"/>
      <c r="Z1606" s="15"/>
      <c r="AA1606" s="15"/>
      <c r="AB1606" s="15"/>
      <c r="AC1606" s="15"/>
      <c r="AD1606" s="15"/>
      <c r="AE1606" s="15"/>
      <c r="AT1606" s="265" t="s">
        <v>155</v>
      </c>
      <c r="AU1606" s="265" t="s">
        <v>142</v>
      </c>
      <c r="AV1606" s="15" t="s">
        <v>83</v>
      </c>
      <c r="AW1606" s="15" t="s">
        <v>35</v>
      </c>
      <c r="AX1606" s="15" t="s">
        <v>75</v>
      </c>
      <c r="AY1606" s="265" t="s">
        <v>141</v>
      </c>
    </row>
    <row r="1607" s="13" customFormat="1">
      <c r="A1607" s="13"/>
      <c r="B1607" s="233"/>
      <c r="C1607" s="234"/>
      <c r="D1607" s="235" t="s">
        <v>155</v>
      </c>
      <c r="E1607" s="236" t="s">
        <v>19</v>
      </c>
      <c r="F1607" s="237" t="s">
        <v>331</v>
      </c>
      <c r="G1607" s="234"/>
      <c r="H1607" s="238">
        <v>19.690000000000001</v>
      </c>
      <c r="I1607" s="239"/>
      <c r="J1607" s="234"/>
      <c r="K1607" s="234"/>
      <c r="L1607" s="240"/>
      <c r="M1607" s="241"/>
      <c r="N1607" s="242"/>
      <c r="O1607" s="242"/>
      <c r="P1607" s="242"/>
      <c r="Q1607" s="242"/>
      <c r="R1607" s="242"/>
      <c r="S1607" s="242"/>
      <c r="T1607" s="243"/>
      <c r="U1607" s="13"/>
      <c r="V1607" s="13"/>
      <c r="W1607" s="13"/>
      <c r="X1607" s="13"/>
      <c r="Y1607" s="13"/>
      <c r="Z1607" s="13"/>
      <c r="AA1607" s="13"/>
      <c r="AB1607" s="13"/>
      <c r="AC1607" s="13"/>
      <c r="AD1607" s="13"/>
      <c r="AE1607" s="13"/>
      <c r="AT1607" s="244" t="s">
        <v>155</v>
      </c>
      <c r="AU1607" s="244" t="s">
        <v>142</v>
      </c>
      <c r="AV1607" s="13" t="s">
        <v>94</v>
      </c>
      <c r="AW1607" s="13" t="s">
        <v>35</v>
      </c>
      <c r="AX1607" s="13" t="s">
        <v>75</v>
      </c>
      <c r="AY1607" s="244" t="s">
        <v>141</v>
      </c>
    </row>
    <row r="1608" s="15" customFormat="1">
      <c r="A1608" s="15"/>
      <c r="B1608" s="256"/>
      <c r="C1608" s="257"/>
      <c r="D1608" s="235" t="s">
        <v>155</v>
      </c>
      <c r="E1608" s="258" t="s">
        <v>19</v>
      </c>
      <c r="F1608" s="259" t="s">
        <v>957</v>
      </c>
      <c r="G1608" s="257"/>
      <c r="H1608" s="258" t="s">
        <v>19</v>
      </c>
      <c r="I1608" s="260"/>
      <c r="J1608" s="257"/>
      <c r="K1608" s="257"/>
      <c r="L1608" s="261"/>
      <c r="M1608" s="262"/>
      <c r="N1608" s="263"/>
      <c r="O1608" s="263"/>
      <c r="P1608" s="263"/>
      <c r="Q1608" s="263"/>
      <c r="R1608" s="263"/>
      <c r="S1608" s="263"/>
      <c r="T1608" s="264"/>
      <c r="U1608" s="15"/>
      <c r="V1608" s="15"/>
      <c r="W1608" s="15"/>
      <c r="X1608" s="15"/>
      <c r="Y1608" s="15"/>
      <c r="Z1608" s="15"/>
      <c r="AA1608" s="15"/>
      <c r="AB1608" s="15"/>
      <c r="AC1608" s="15"/>
      <c r="AD1608" s="15"/>
      <c r="AE1608" s="15"/>
      <c r="AT1608" s="265" t="s">
        <v>155</v>
      </c>
      <c r="AU1608" s="265" t="s">
        <v>142</v>
      </c>
      <c r="AV1608" s="15" t="s">
        <v>83</v>
      </c>
      <c r="AW1608" s="15" t="s">
        <v>35</v>
      </c>
      <c r="AX1608" s="15" t="s">
        <v>75</v>
      </c>
      <c r="AY1608" s="265" t="s">
        <v>141</v>
      </c>
    </row>
    <row r="1609" s="13" customFormat="1">
      <c r="A1609" s="13"/>
      <c r="B1609" s="233"/>
      <c r="C1609" s="234"/>
      <c r="D1609" s="235" t="s">
        <v>155</v>
      </c>
      <c r="E1609" s="236" t="s">
        <v>19</v>
      </c>
      <c r="F1609" s="237" t="s">
        <v>275</v>
      </c>
      <c r="G1609" s="234"/>
      <c r="H1609" s="238">
        <v>1.01</v>
      </c>
      <c r="I1609" s="239"/>
      <c r="J1609" s="234"/>
      <c r="K1609" s="234"/>
      <c r="L1609" s="240"/>
      <c r="M1609" s="241"/>
      <c r="N1609" s="242"/>
      <c r="O1609" s="242"/>
      <c r="P1609" s="242"/>
      <c r="Q1609" s="242"/>
      <c r="R1609" s="242"/>
      <c r="S1609" s="242"/>
      <c r="T1609" s="243"/>
      <c r="U1609" s="13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44" t="s">
        <v>155</v>
      </c>
      <c r="AU1609" s="244" t="s">
        <v>142</v>
      </c>
      <c r="AV1609" s="13" t="s">
        <v>94</v>
      </c>
      <c r="AW1609" s="13" t="s">
        <v>35</v>
      </c>
      <c r="AX1609" s="13" t="s">
        <v>75</v>
      </c>
      <c r="AY1609" s="244" t="s">
        <v>141</v>
      </c>
    </row>
    <row r="1610" s="15" customFormat="1">
      <c r="A1610" s="15"/>
      <c r="B1610" s="256"/>
      <c r="C1610" s="257"/>
      <c r="D1610" s="235" t="s">
        <v>155</v>
      </c>
      <c r="E1610" s="258" t="s">
        <v>19</v>
      </c>
      <c r="F1610" s="259" t="s">
        <v>428</v>
      </c>
      <c r="G1610" s="257"/>
      <c r="H1610" s="258" t="s">
        <v>19</v>
      </c>
      <c r="I1610" s="260"/>
      <c r="J1610" s="257"/>
      <c r="K1610" s="257"/>
      <c r="L1610" s="261"/>
      <c r="M1610" s="262"/>
      <c r="N1610" s="263"/>
      <c r="O1610" s="263"/>
      <c r="P1610" s="263"/>
      <c r="Q1610" s="263"/>
      <c r="R1610" s="263"/>
      <c r="S1610" s="263"/>
      <c r="T1610" s="264"/>
      <c r="U1610" s="15"/>
      <c r="V1610" s="15"/>
      <c r="W1610" s="15"/>
      <c r="X1610" s="15"/>
      <c r="Y1610" s="15"/>
      <c r="Z1610" s="15"/>
      <c r="AA1610" s="15"/>
      <c r="AB1610" s="15"/>
      <c r="AC1610" s="15"/>
      <c r="AD1610" s="15"/>
      <c r="AE1610" s="15"/>
      <c r="AT1610" s="265" t="s">
        <v>155</v>
      </c>
      <c r="AU1610" s="265" t="s">
        <v>142</v>
      </c>
      <c r="AV1610" s="15" t="s">
        <v>83</v>
      </c>
      <c r="AW1610" s="15" t="s">
        <v>35</v>
      </c>
      <c r="AX1610" s="15" t="s">
        <v>75</v>
      </c>
      <c r="AY1610" s="265" t="s">
        <v>141</v>
      </c>
    </row>
    <row r="1611" s="13" customFormat="1">
      <c r="A1611" s="13"/>
      <c r="B1611" s="233"/>
      <c r="C1611" s="234"/>
      <c r="D1611" s="235" t="s">
        <v>155</v>
      </c>
      <c r="E1611" s="236" t="s">
        <v>19</v>
      </c>
      <c r="F1611" s="237" t="s">
        <v>275</v>
      </c>
      <c r="G1611" s="234"/>
      <c r="H1611" s="238">
        <v>1.01</v>
      </c>
      <c r="I1611" s="239"/>
      <c r="J1611" s="234"/>
      <c r="K1611" s="234"/>
      <c r="L1611" s="240"/>
      <c r="M1611" s="241"/>
      <c r="N1611" s="242"/>
      <c r="O1611" s="242"/>
      <c r="P1611" s="242"/>
      <c r="Q1611" s="242"/>
      <c r="R1611" s="242"/>
      <c r="S1611" s="242"/>
      <c r="T1611" s="243"/>
      <c r="U1611" s="13"/>
      <c r="V1611" s="13"/>
      <c r="W1611" s="13"/>
      <c r="X1611" s="13"/>
      <c r="Y1611" s="13"/>
      <c r="Z1611" s="13"/>
      <c r="AA1611" s="13"/>
      <c r="AB1611" s="13"/>
      <c r="AC1611" s="13"/>
      <c r="AD1611" s="13"/>
      <c r="AE1611" s="13"/>
      <c r="AT1611" s="244" t="s">
        <v>155</v>
      </c>
      <c r="AU1611" s="244" t="s">
        <v>142</v>
      </c>
      <c r="AV1611" s="13" t="s">
        <v>94</v>
      </c>
      <c r="AW1611" s="13" t="s">
        <v>35</v>
      </c>
      <c r="AX1611" s="13" t="s">
        <v>75</v>
      </c>
      <c r="AY1611" s="244" t="s">
        <v>141</v>
      </c>
    </row>
    <row r="1612" s="15" customFormat="1">
      <c r="A1612" s="15"/>
      <c r="B1612" s="256"/>
      <c r="C1612" s="257"/>
      <c r="D1612" s="235" t="s">
        <v>155</v>
      </c>
      <c r="E1612" s="258" t="s">
        <v>19</v>
      </c>
      <c r="F1612" s="259" t="s">
        <v>960</v>
      </c>
      <c r="G1612" s="257"/>
      <c r="H1612" s="258" t="s">
        <v>19</v>
      </c>
      <c r="I1612" s="260"/>
      <c r="J1612" s="257"/>
      <c r="K1612" s="257"/>
      <c r="L1612" s="261"/>
      <c r="M1612" s="262"/>
      <c r="N1612" s="263"/>
      <c r="O1612" s="263"/>
      <c r="P1612" s="263"/>
      <c r="Q1612" s="263"/>
      <c r="R1612" s="263"/>
      <c r="S1612" s="263"/>
      <c r="T1612" s="264"/>
      <c r="U1612" s="15"/>
      <c r="V1612" s="15"/>
      <c r="W1612" s="15"/>
      <c r="X1612" s="15"/>
      <c r="Y1612" s="15"/>
      <c r="Z1612" s="15"/>
      <c r="AA1612" s="15"/>
      <c r="AB1612" s="15"/>
      <c r="AC1612" s="15"/>
      <c r="AD1612" s="15"/>
      <c r="AE1612" s="15"/>
      <c r="AT1612" s="265" t="s">
        <v>155</v>
      </c>
      <c r="AU1612" s="265" t="s">
        <v>142</v>
      </c>
      <c r="AV1612" s="15" t="s">
        <v>83</v>
      </c>
      <c r="AW1612" s="15" t="s">
        <v>35</v>
      </c>
      <c r="AX1612" s="15" t="s">
        <v>75</v>
      </c>
      <c r="AY1612" s="265" t="s">
        <v>141</v>
      </c>
    </row>
    <row r="1613" s="13" customFormat="1">
      <c r="A1613" s="13"/>
      <c r="B1613" s="233"/>
      <c r="C1613" s="234"/>
      <c r="D1613" s="235" t="s">
        <v>155</v>
      </c>
      <c r="E1613" s="236" t="s">
        <v>19</v>
      </c>
      <c r="F1613" s="237" t="s">
        <v>1316</v>
      </c>
      <c r="G1613" s="234"/>
      <c r="H1613" s="238">
        <v>28.859999999999999</v>
      </c>
      <c r="I1613" s="239"/>
      <c r="J1613" s="234"/>
      <c r="K1613" s="234"/>
      <c r="L1613" s="240"/>
      <c r="M1613" s="241"/>
      <c r="N1613" s="242"/>
      <c r="O1613" s="242"/>
      <c r="P1613" s="242"/>
      <c r="Q1613" s="242"/>
      <c r="R1613" s="242"/>
      <c r="S1613" s="242"/>
      <c r="T1613" s="243"/>
      <c r="U1613" s="13"/>
      <c r="V1613" s="13"/>
      <c r="W1613" s="13"/>
      <c r="X1613" s="13"/>
      <c r="Y1613" s="13"/>
      <c r="Z1613" s="13"/>
      <c r="AA1613" s="13"/>
      <c r="AB1613" s="13"/>
      <c r="AC1613" s="13"/>
      <c r="AD1613" s="13"/>
      <c r="AE1613" s="13"/>
      <c r="AT1613" s="244" t="s">
        <v>155</v>
      </c>
      <c r="AU1613" s="244" t="s">
        <v>142</v>
      </c>
      <c r="AV1613" s="13" t="s">
        <v>94</v>
      </c>
      <c r="AW1613" s="13" t="s">
        <v>35</v>
      </c>
      <c r="AX1613" s="13" t="s">
        <v>75</v>
      </c>
      <c r="AY1613" s="244" t="s">
        <v>141</v>
      </c>
    </row>
    <row r="1614" s="15" customFormat="1">
      <c r="A1614" s="15"/>
      <c r="B1614" s="256"/>
      <c r="C1614" s="257"/>
      <c r="D1614" s="235" t="s">
        <v>155</v>
      </c>
      <c r="E1614" s="258" t="s">
        <v>19</v>
      </c>
      <c r="F1614" s="259" t="s">
        <v>963</v>
      </c>
      <c r="G1614" s="257"/>
      <c r="H1614" s="258" t="s">
        <v>19</v>
      </c>
      <c r="I1614" s="260"/>
      <c r="J1614" s="257"/>
      <c r="K1614" s="257"/>
      <c r="L1614" s="261"/>
      <c r="M1614" s="262"/>
      <c r="N1614" s="263"/>
      <c r="O1614" s="263"/>
      <c r="P1614" s="263"/>
      <c r="Q1614" s="263"/>
      <c r="R1614" s="263"/>
      <c r="S1614" s="263"/>
      <c r="T1614" s="264"/>
      <c r="U1614" s="15"/>
      <c r="V1614" s="15"/>
      <c r="W1614" s="15"/>
      <c r="X1614" s="15"/>
      <c r="Y1614" s="15"/>
      <c r="Z1614" s="15"/>
      <c r="AA1614" s="15"/>
      <c r="AB1614" s="15"/>
      <c r="AC1614" s="15"/>
      <c r="AD1614" s="15"/>
      <c r="AE1614" s="15"/>
      <c r="AT1614" s="265" t="s">
        <v>155</v>
      </c>
      <c r="AU1614" s="265" t="s">
        <v>142</v>
      </c>
      <c r="AV1614" s="15" t="s">
        <v>83</v>
      </c>
      <c r="AW1614" s="15" t="s">
        <v>35</v>
      </c>
      <c r="AX1614" s="15" t="s">
        <v>75</v>
      </c>
      <c r="AY1614" s="265" t="s">
        <v>141</v>
      </c>
    </row>
    <row r="1615" s="13" customFormat="1">
      <c r="A1615" s="13"/>
      <c r="B1615" s="233"/>
      <c r="C1615" s="234"/>
      <c r="D1615" s="235" t="s">
        <v>155</v>
      </c>
      <c r="E1615" s="236" t="s">
        <v>19</v>
      </c>
      <c r="F1615" s="237" t="s">
        <v>277</v>
      </c>
      <c r="G1615" s="234"/>
      <c r="H1615" s="238">
        <v>19.75</v>
      </c>
      <c r="I1615" s="239"/>
      <c r="J1615" s="234"/>
      <c r="K1615" s="234"/>
      <c r="L1615" s="240"/>
      <c r="M1615" s="241"/>
      <c r="N1615" s="242"/>
      <c r="O1615" s="242"/>
      <c r="P1615" s="242"/>
      <c r="Q1615" s="242"/>
      <c r="R1615" s="242"/>
      <c r="S1615" s="242"/>
      <c r="T1615" s="243"/>
      <c r="U1615" s="13"/>
      <c r="V1615" s="13"/>
      <c r="W1615" s="13"/>
      <c r="X1615" s="13"/>
      <c r="Y1615" s="13"/>
      <c r="Z1615" s="13"/>
      <c r="AA1615" s="13"/>
      <c r="AB1615" s="13"/>
      <c r="AC1615" s="13"/>
      <c r="AD1615" s="13"/>
      <c r="AE1615" s="13"/>
      <c r="AT1615" s="244" t="s">
        <v>155</v>
      </c>
      <c r="AU1615" s="244" t="s">
        <v>142</v>
      </c>
      <c r="AV1615" s="13" t="s">
        <v>94</v>
      </c>
      <c r="AW1615" s="13" t="s">
        <v>35</v>
      </c>
      <c r="AX1615" s="13" t="s">
        <v>75</v>
      </c>
      <c r="AY1615" s="244" t="s">
        <v>141</v>
      </c>
    </row>
    <row r="1616" s="14" customFormat="1">
      <c r="A1616" s="14"/>
      <c r="B1616" s="245"/>
      <c r="C1616" s="246"/>
      <c r="D1616" s="235" t="s">
        <v>155</v>
      </c>
      <c r="E1616" s="247" t="s">
        <v>19</v>
      </c>
      <c r="F1616" s="248" t="s">
        <v>157</v>
      </c>
      <c r="G1616" s="246"/>
      <c r="H1616" s="249">
        <v>70.319999999999993</v>
      </c>
      <c r="I1616" s="250"/>
      <c r="J1616" s="246"/>
      <c r="K1616" s="246"/>
      <c r="L1616" s="251"/>
      <c r="M1616" s="252"/>
      <c r="N1616" s="253"/>
      <c r="O1616" s="253"/>
      <c r="P1616" s="253"/>
      <c r="Q1616" s="253"/>
      <c r="R1616" s="253"/>
      <c r="S1616" s="253"/>
      <c r="T1616" s="254"/>
      <c r="U1616" s="14"/>
      <c r="V1616" s="14"/>
      <c r="W1616" s="14"/>
      <c r="X1616" s="14"/>
      <c r="Y1616" s="14"/>
      <c r="Z1616" s="14"/>
      <c r="AA1616" s="14"/>
      <c r="AB1616" s="14"/>
      <c r="AC1616" s="14"/>
      <c r="AD1616" s="14"/>
      <c r="AE1616" s="14"/>
      <c r="AT1616" s="255" t="s">
        <v>155</v>
      </c>
      <c r="AU1616" s="255" t="s">
        <v>142</v>
      </c>
      <c r="AV1616" s="14" t="s">
        <v>151</v>
      </c>
      <c r="AW1616" s="14" t="s">
        <v>35</v>
      </c>
      <c r="AX1616" s="14" t="s">
        <v>83</v>
      </c>
      <c r="AY1616" s="255" t="s">
        <v>141</v>
      </c>
    </row>
    <row r="1617" s="2" customFormat="1" ht="24.15" customHeight="1">
      <c r="A1617" s="41"/>
      <c r="B1617" s="42"/>
      <c r="C1617" s="215" t="s">
        <v>1987</v>
      </c>
      <c r="D1617" s="215" t="s">
        <v>146</v>
      </c>
      <c r="E1617" s="216" t="s">
        <v>1988</v>
      </c>
      <c r="F1617" s="217" t="s">
        <v>1989</v>
      </c>
      <c r="G1617" s="218" t="s">
        <v>259</v>
      </c>
      <c r="H1617" s="219">
        <v>70.319999999999993</v>
      </c>
      <c r="I1617" s="220"/>
      <c r="J1617" s="221">
        <f>ROUND(I1617*H1617,2)</f>
        <v>0</v>
      </c>
      <c r="K1617" s="217" t="s">
        <v>150</v>
      </c>
      <c r="L1617" s="47"/>
      <c r="M1617" s="222" t="s">
        <v>19</v>
      </c>
      <c r="N1617" s="223" t="s">
        <v>47</v>
      </c>
      <c r="O1617" s="87"/>
      <c r="P1617" s="224">
        <f>O1617*H1617</f>
        <v>0</v>
      </c>
      <c r="Q1617" s="224">
        <v>0.0045500000000000002</v>
      </c>
      <c r="R1617" s="224">
        <f>Q1617*H1617</f>
        <v>0.31995599999999996</v>
      </c>
      <c r="S1617" s="224">
        <v>0</v>
      </c>
      <c r="T1617" s="225">
        <f>S1617*H1617</f>
        <v>0</v>
      </c>
      <c r="U1617" s="41"/>
      <c r="V1617" s="41"/>
      <c r="W1617" s="41"/>
      <c r="X1617" s="41"/>
      <c r="Y1617" s="41"/>
      <c r="Z1617" s="41"/>
      <c r="AA1617" s="41"/>
      <c r="AB1617" s="41"/>
      <c r="AC1617" s="41"/>
      <c r="AD1617" s="41"/>
      <c r="AE1617" s="41"/>
      <c r="AR1617" s="226" t="s">
        <v>260</v>
      </c>
      <c r="AT1617" s="226" t="s">
        <v>146</v>
      </c>
      <c r="AU1617" s="226" t="s">
        <v>142</v>
      </c>
      <c r="AY1617" s="20" t="s">
        <v>141</v>
      </c>
      <c r="BE1617" s="227">
        <f>IF(N1617="základní",J1617,0)</f>
        <v>0</v>
      </c>
      <c r="BF1617" s="227">
        <f>IF(N1617="snížená",J1617,0)</f>
        <v>0</v>
      </c>
      <c r="BG1617" s="227">
        <f>IF(N1617="zákl. přenesená",J1617,0)</f>
        <v>0</v>
      </c>
      <c r="BH1617" s="227">
        <f>IF(N1617="sníž. přenesená",J1617,0)</f>
        <v>0</v>
      </c>
      <c r="BI1617" s="227">
        <f>IF(N1617="nulová",J1617,0)</f>
        <v>0</v>
      </c>
      <c r="BJ1617" s="20" t="s">
        <v>94</v>
      </c>
      <c r="BK1617" s="227">
        <f>ROUND(I1617*H1617,2)</f>
        <v>0</v>
      </c>
      <c r="BL1617" s="20" t="s">
        <v>260</v>
      </c>
      <c r="BM1617" s="226" t="s">
        <v>1990</v>
      </c>
    </row>
    <row r="1618" s="2" customFormat="1">
      <c r="A1618" s="41"/>
      <c r="B1618" s="42"/>
      <c r="C1618" s="43"/>
      <c r="D1618" s="228" t="s">
        <v>153</v>
      </c>
      <c r="E1618" s="43"/>
      <c r="F1618" s="229" t="s">
        <v>1991</v>
      </c>
      <c r="G1618" s="43"/>
      <c r="H1618" s="43"/>
      <c r="I1618" s="230"/>
      <c r="J1618" s="43"/>
      <c r="K1618" s="43"/>
      <c r="L1618" s="47"/>
      <c r="M1618" s="231"/>
      <c r="N1618" s="232"/>
      <c r="O1618" s="87"/>
      <c r="P1618" s="87"/>
      <c r="Q1618" s="87"/>
      <c r="R1618" s="87"/>
      <c r="S1618" s="87"/>
      <c r="T1618" s="88"/>
      <c r="U1618" s="41"/>
      <c r="V1618" s="41"/>
      <c r="W1618" s="41"/>
      <c r="X1618" s="41"/>
      <c r="Y1618" s="41"/>
      <c r="Z1618" s="41"/>
      <c r="AA1618" s="41"/>
      <c r="AB1618" s="41"/>
      <c r="AC1618" s="41"/>
      <c r="AD1618" s="41"/>
      <c r="AE1618" s="41"/>
      <c r="AT1618" s="20" t="s">
        <v>153</v>
      </c>
      <c r="AU1618" s="20" t="s">
        <v>142</v>
      </c>
    </row>
    <row r="1619" s="2" customFormat="1" ht="16.5" customHeight="1">
      <c r="A1619" s="41"/>
      <c r="B1619" s="42"/>
      <c r="C1619" s="215" t="s">
        <v>1992</v>
      </c>
      <c r="D1619" s="215" t="s">
        <v>146</v>
      </c>
      <c r="E1619" s="216" t="s">
        <v>1993</v>
      </c>
      <c r="F1619" s="217" t="s">
        <v>1994</v>
      </c>
      <c r="G1619" s="218" t="s">
        <v>169</v>
      </c>
      <c r="H1619" s="219">
        <v>1.6000000000000001</v>
      </c>
      <c r="I1619" s="220"/>
      <c r="J1619" s="221">
        <f>ROUND(I1619*H1619,2)</f>
        <v>0</v>
      </c>
      <c r="K1619" s="217" t="s">
        <v>150</v>
      </c>
      <c r="L1619" s="47"/>
      <c r="M1619" s="222" t="s">
        <v>19</v>
      </c>
      <c r="N1619" s="223" t="s">
        <v>47</v>
      </c>
      <c r="O1619" s="87"/>
      <c r="P1619" s="224">
        <f>O1619*H1619</f>
        <v>0</v>
      </c>
      <c r="Q1619" s="224">
        <v>0</v>
      </c>
      <c r="R1619" s="224">
        <f>Q1619*H1619</f>
        <v>0</v>
      </c>
      <c r="S1619" s="224">
        <v>0</v>
      </c>
      <c r="T1619" s="225">
        <f>S1619*H1619</f>
        <v>0</v>
      </c>
      <c r="U1619" s="41"/>
      <c r="V1619" s="41"/>
      <c r="W1619" s="41"/>
      <c r="X1619" s="41"/>
      <c r="Y1619" s="41"/>
      <c r="Z1619" s="41"/>
      <c r="AA1619" s="41"/>
      <c r="AB1619" s="41"/>
      <c r="AC1619" s="41"/>
      <c r="AD1619" s="41"/>
      <c r="AE1619" s="41"/>
      <c r="AR1619" s="226" t="s">
        <v>260</v>
      </c>
      <c r="AT1619" s="226" t="s">
        <v>146</v>
      </c>
      <c r="AU1619" s="226" t="s">
        <v>142</v>
      </c>
      <c r="AY1619" s="20" t="s">
        <v>141</v>
      </c>
      <c r="BE1619" s="227">
        <f>IF(N1619="základní",J1619,0)</f>
        <v>0</v>
      </c>
      <c r="BF1619" s="227">
        <f>IF(N1619="snížená",J1619,0)</f>
        <v>0</v>
      </c>
      <c r="BG1619" s="227">
        <f>IF(N1619="zákl. přenesená",J1619,0)</f>
        <v>0</v>
      </c>
      <c r="BH1619" s="227">
        <f>IF(N1619="sníž. přenesená",J1619,0)</f>
        <v>0</v>
      </c>
      <c r="BI1619" s="227">
        <f>IF(N1619="nulová",J1619,0)</f>
        <v>0</v>
      </c>
      <c r="BJ1619" s="20" t="s">
        <v>94</v>
      </c>
      <c r="BK1619" s="227">
        <f>ROUND(I1619*H1619,2)</f>
        <v>0</v>
      </c>
      <c r="BL1619" s="20" t="s">
        <v>260</v>
      </c>
      <c r="BM1619" s="226" t="s">
        <v>1995</v>
      </c>
    </row>
    <row r="1620" s="2" customFormat="1">
      <c r="A1620" s="41"/>
      <c r="B1620" s="42"/>
      <c r="C1620" s="43"/>
      <c r="D1620" s="228" t="s">
        <v>153</v>
      </c>
      <c r="E1620" s="43"/>
      <c r="F1620" s="229" t="s">
        <v>1996</v>
      </c>
      <c r="G1620" s="43"/>
      <c r="H1620" s="43"/>
      <c r="I1620" s="230"/>
      <c r="J1620" s="43"/>
      <c r="K1620" s="43"/>
      <c r="L1620" s="47"/>
      <c r="M1620" s="231"/>
      <c r="N1620" s="232"/>
      <c r="O1620" s="87"/>
      <c r="P1620" s="87"/>
      <c r="Q1620" s="87"/>
      <c r="R1620" s="87"/>
      <c r="S1620" s="87"/>
      <c r="T1620" s="88"/>
      <c r="U1620" s="41"/>
      <c r="V1620" s="41"/>
      <c r="W1620" s="41"/>
      <c r="X1620" s="41"/>
      <c r="Y1620" s="41"/>
      <c r="Z1620" s="41"/>
      <c r="AA1620" s="41"/>
      <c r="AB1620" s="41"/>
      <c r="AC1620" s="41"/>
      <c r="AD1620" s="41"/>
      <c r="AE1620" s="41"/>
      <c r="AT1620" s="20" t="s">
        <v>153</v>
      </c>
      <c r="AU1620" s="20" t="s">
        <v>142</v>
      </c>
    </row>
    <row r="1621" s="15" customFormat="1">
      <c r="A1621" s="15"/>
      <c r="B1621" s="256"/>
      <c r="C1621" s="257"/>
      <c r="D1621" s="235" t="s">
        <v>155</v>
      </c>
      <c r="E1621" s="258" t="s">
        <v>19</v>
      </c>
      <c r="F1621" s="259" t="s">
        <v>789</v>
      </c>
      <c r="G1621" s="257"/>
      <c r="H1621" s="258" t="s">
        <v>19</v>
      </c>
      <c r="I1621" s="260"/>
      <c r="J1621" s="257"/>
      <c r="K1621" s="257"/>
      <c r="L1621" s="261"/>
      <c r="M1621" s="262"/>
      <c r="N1621" s="263"/>
      <c r="O1621" s="263"/>
      <c r="P1621" s="263"/>
      <c r="Q1621" s="263"/>
      <c r="R1621" s="263"/>
      <c r="S1621" s="263"/>
      <c r="T1621" s="264"/>
      <c r="U1621" s="15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T1621" s="265" t="s">
        <v>155</v>
      </c>
      <c r="AU1621" s="265" t="s">
        <v>142</v>
      </c>
      <c r="AV1621" s="15" t="s">
        <v>83</v>
      </c>
      <c r="AW1621" s="15" t="s">
        <v>35</v>
      </c>
      <c r="AX1621" s="15" t="s">
        <v>75</v>
      </c>
      <c r="AY1621" s="265" t="s">
        <v>141</v>
      </c>
    </row>
    <row r="1622" s="15" customFormat="1">
      <c r="A1622" s="15"/>
      <c r="B1622" s="256"/>
      <c r="C1622" s="257"/>
      <c r="D1622" s="235" t="s">
        <v>155</v>
      </c>
      <c r="E1622" s="258" t="s">
        <v>19</v>
      </c>
      <c r="F1622" s="259" t="s">
        <v>1997</v>
      </c>
      <c r="G1622" s="257"/>
      <c r="H1622" s="258" t="s">
        <v>19</v>
      </c>
      <c r="I1622" s="260"/>
      <c r="J1622" s="257"/>
      <c r="K1622" s="257"/>
      <c r="L1622" s="261"/>
      <c r="M1622" s="262"/>
      <c r="N1622" s="263"/>
      <c r="O1622" s="263"/>
      <c r="P1622" s="263"/>
      <c r="Q1622" s="263"/>
      <c r="R1622" s="263"/>
      <c r="S1622" s="263"/>
      <c r="T1622" s="264"/>
      <c r="U1622" s="15"/>
      <c r="V1622" s="15"/>
      <c r="W1622" s="15"/>
      <c r="X1622" s="15"/>
      <c r="Y1622" s="15"/>
      <c r="Z1622" s="15"/>
      <c r="AA1622" s="15"/>
      <c r="AB1622" s="15"/>
      <c r="AC1622" s="15"/>
      <c r="AD1622" s="15"/>
      <c r="AE1622" s="15"/>
      <c r="AT1622" s="265" t="s">
        <v>155</v>
      </c>
      <c r="AU1622" s="265" t="s">
        <v>142</v>
      </c>
      <c r="AV1622" s="15" t="s">
        <v>83</v>
      </c>
      <c r="AW1622" s="15" t="s">
        <v>35</v>
      </c>
      <c r="AX1622" s="15" t="s">
        <v>75</v>
      </c>
      <c r="AY1622" s="265" t="s">
        <v>141</v>
      </c>
    </row>
    <row r="1623" s="13" customFormat="1">
      <c r="A1623" s="13"/>
      <c r="B1623" s="233"/>
      <c r="C1623" s="234"/>
      <c r="D1623" s="235" t="s">
        <v>155</v>
      </c>
      <c r="E1623" s="236" t="s">
        <v>19</v>
      </c>
      <c r="F1623" s="237" t="s">
        <v>1998</v>
      </c>
      <c r="G1623" s="234"/>
      <c r="H1623" s="238">
        <v>1.6000000000000001</v>
      </c>
      <c r="I1623" s="239"/>
      <c r="J1623" s="234"/>
      <c r="K1623" s="234"/>
      <c r="L1623" s="240"/>
      <c r="M1623" s="241"/>
      <c r="N1623" s="242"/>
      <c r="O1623" s="242"/>
      <c r="P1623" s="242"/>
      <c r="Q1623" s="242"/>
      <c r="R1623" s="242"/>
      <c r="S1623" s="242"/>
      <c r="T1623" s="243"/>
      <c r="U1623" s="13"/>
      <c r="V1623" s="13"/>
      <c r="W1623" s="13"/>
      <c r="X1623" s="13"/>
      <c r="Y1623" s="13"/>
      <c r="Z1623" s="13"/>
      <c r="AA1623" s="13"/>
      <c r="AB1623" s="13"/>
      <c r="AC1623" s="13"/>
      <c r="AD1623" s="13"/>
      <c r="AE1623" s="13"/>
      <c r="AT1623" s="244" t="s">
        <v>155</v>
      </c>
      <c r="AU1623" s="244" t="s">
        <v>142</v>
      </c>
      <c r="AV1623" s="13" t="s">
        <v>94</v>
      </c>
      <c r="AW1623" s="13" t="s">
        <v>35</v>
      </c>
      <c r="AX1623" s="13" t="s">
        <v>75</v>
      </c>
      <c r="AY1623" s="244" t="s">
        <v>141</v>
      </c>
    </row>
    <row r="1624" s="14" customFormat="1">
      <c r="A1624" s="14"/>
      <c r="B1624" s="245"/>
      <c r="C1624" s="246"/>
      <c r="D1624" s="235" t="s">
        <v>155</v>
      </c>
      <c r="E1624" s="247" t="s">
        <v>19</v>
      </c>
      <c r="F1624" s="248" t="s">
        <v>157</v>
      </c>
      <c r="G1624" s="246"/>
      <c r="H1624" s="249">
        <v>1.6000000000000001</v>
      </c>
      <c r="I1624" s="250"/>
      <c r="J1624" s="246"/>
      <c r="K1624" s="246"/>
      <c r="L1624" s="251"/>
      <c r="M1624" s="252"/>
      <c r="N1624" s="253"/>
      <c r="O1624" s="253"/>
      <c r="P1624" s="253"/>
      <c r="Q1624" s="253"/>
      <c r="R1624" s="253"/>
      <c r="S1624" s="253"/>
      <c r="T1624" s="254"/>
      <c r="U1624" s="14"/>
      <c r="V1624" s="14"/>
      <c r="W1624" s="14"/>
      <c r="X1624" s="14"/>
      <c r="Y1624" s="14"/>
      <c r="Z1624" s="14"/>
      <c r="AA1624" s="14"/>
      <c r="AB1624" s="14"/>
      <c r="AC1624" s="14"/>
      <c r="AD1624" s="14"/>
      <c r="AE1624" s="14"/>
      <c r="AT1624" s="255" t="s">
        <v>155</v>
      </c>
      <c r="AU1624" s="255" t="s">
        <v>142</v>
      </c>
      <c r="AV1624" s="14" t="s">
        <v>151</v>
      </c>
      <c r="AW1624" s="14" t="s">
        <v>35</v>
      </c>
      <c r="AX1624" s="14" t="s">
        <v>83</v>
      </c>
      <c r="AY1624" s="255" t="s">
        <v>141</v>
      </c>
    </row>
    <row r="1625" s="2" customFormat="1" ht="16.5" customHeight="1">
      <c r="A1625" s="41"/>
      <c r="B1625" s="42"/>
      <c r="C1625" s="281" t="s">
        <v>1999</v>
      </c>
      <c r="D1625" s="281" t="s">
        <v>775</v>
      </c>
      <c r="E1625" s="282" t="s">
        <v>2000</v>
      </c>
      <c r="F1625" s="283" t="s">
        <v>2001</v>
      </c>
      <c r="G1625" s="284" t="s">
        <v>169</v>
      </c>
      <c r="H1625" s="285">
        <v>1.728</v>
      </c>
      <c r="I1625" s="286"/>
      <c r="J1625" s="287">
        <f>ROUND(I1625*H1625,2)</f>
        <v>0</v>
      </c>
      <c r="K1625" s="283" t="s">
        <v>150</v>
      </c>
      <c r="L1625" s="288"/>
      <c r="M1625" s="289" t="s">
        <v>19</v>
      </c>
      <c r="N1625" s="290" t="s">
        <v>47</v>
      </c>
      <c r="O1625" s="87"/>
      <c r="P1625" s="224">
        <f>O1625*H1625</f>
        <v>0</v>
      </c>
      <c r="Q1625" s="224">
        <v>0.00029999999999999997</v>
      </c>
      <c r="R1625" s="224">
        <f>Q1625*H1625</f>
        <v>0.00051839999999999992</v>
      </c>
      <c r="S1625" s="224">
        <v>0</v>
      </c>
      <c r="T1625" s="225">
        <f>S1625*H1625</f>
        <v>0</v>
      </c>
      <c r="U1625" s="41"/>
      <c r="V1625" s="41"/>
      <c r="W1625" s="41"/>
      <c r="X1625" s="41"/>
      <c r="Y1625" s="41"/>
      <c r="Z1625" s="41"/>
      <c r="AA1625" s="41"/>
      <c r="AB1625" s="41"/>
      <c r="AC1625" s="41"/>
      <c r="AD1625" s="41"/>
      <c r="AE1625" s="41"/>
      <c r="AR1625" s="226" t="s">
        <v>460</v>
      </c>
      <c r="AT1625" s="226" t="s">
        <v>775</v>
      </c>
      <c r="AU1625" s="226" t="s">
        <v>142</v>
      </c>
      <c r="AY1625" s="20" t="s">
        <v>141</v>
      </c>
      <c r="BE1625" s="227">
        <f>IF(N1625="základní",J1625,0)</f>
        <v>0</v>
      </c>
      <c r="BF1625" s="227">
        <f>IF(N1625="snížená",J1625,0)</f>
        <v>0</v>
      </c>
      <c r="BG1625" s="227">
        <f>IF(N1625="zákl. přenesená",J1625,0)</f>
        <v>0</v>
      </c>
      <c r="BH1625" s="227">
        <f>IF(N1625="sníž. přenesená",J1625,0)</f>
        <v>0</v>
      </c>
      <c r="BI1625" s="227">
        <f>IF(N1625="nulová",J1625,0)</f>
        <v>0</v>
      </c>
      <c r="BJ1625" s="20" t="s">
        <v>94</v>
      </c>
      <c r="BK1625" s="227">
        <f>ROUND(I1625*H1625,2)</f>
        <v>0</v>
      </c>
      <c r="BL1625" s="20" t="s">
        <v>260</v>
      </c>
      <c r="BM1625" s="226" t="s">
        <v>2002</v>
      </c>
    </row>
    <row r="1626" s="13" customFormat="1">
      <c r="A1626" s="13"/>
      <c r="B1626" s="233"/>
      <c r="C1626" s="234"/>
      <c r="D1626" s="235" t="s">
        <v>155</v>
      </c>
      <c r="E1626" s="234"/>
      <c r="F1626" s="237" t="s">
        <v>2003</v>
      </c>
      <c r="G1626" s="234"/>
      <c r="H1626" s="238">
        <v>1.728</v>
      </c>
      <c r="I1626" s="239"/>
      <c r="J1626" s="234"/>
      <c r="K1626" s="234"/>
      <c r="L1626" s="240"/>
      <c r="M1626" s="241"/>
      <c r="N1626" s="242"/>
      <c r="O1626" s="242"/>
      <c r="P1626" s="242"/>
      <c r="Q1626" s="242"/>
      <c r="R1626" s="242"/>
      <c r="S1626" s="242"/>
      <c r="T1626" s="243"/>
      <c r="U1626" s="13"/>
      <c r="V1626" s="13"/>
      <c r="W1626" s="13"/>
      <c r="X1626" s="13"/>
      <c r="Y1626" s="13"/>
      <c r="Z1626" s="13"/>
      <c r="AA1626" s="13"/>
      <c r="AB1626" s="13"/>
      <c r="AC1626" s="13"/>
      <c r="AD1626" s="13"/>
      <c r="AE1626" s="13"/>
      <c r="AT1626" s="244" t="s">
        <v>155</v>
      </c>
      <c r="AU1626" s="244" t="s">
        <v>142</v>
      </c>
      <c r="AV1626" s="13" t="s">
        <v>94</v>
      </c>
      <c r="AW1626" s="13" t="s">
        <v>4</v>
      </c>
      <c r="AX1626" s="13" t="s">
        <v>83</v>
      </c>
      <c r="AY1626" s="244" t="s">
        <v>141</v>
      </c>
    </row>
    <row r="1627" s="2" customFormat="1" ht="24.15" customHeight="1">
      <c r="A1627" s="41"/>
      <c r="B1627" s="42"/>
      <c r="C1627" s="215" t="s">
        <v>2004</v>
      </c>
      <c r="D1627" s="215" t="s">
        <v>146</v>
      </c>
      <c r="E1627" s="216" t="s">
        <v>2005</v>
      </c>
      <c r="F1627" s="217" t="s">
        <v>2006</v>
      </c>
      <c r="G1627" s="218" t="s">
        <v>169</v>
      </c>
      <c r="H1627" s="219">
        <v>63.990000000000002</v>
      </c>
      <c r="I1627" s="220"/>
      <c r="J1627" s="221">
        <f>ROUND(I1627*H1627,2)</f>
        <v>0</v>
      </c>
      <c r="K1627" s="217" t="s">
        <v>150</v>
      </c>
      <c r="L1627" s="47"/>
      <c r="M1627" s="222" t="s">
        <v>19</v>
      </c>
      <c r="N1627" s="223" t="s">
        <v>47</v>
      </c>
      <c r="O1627" s="87"/>
      <c r="P1627" s="224">
        <f>O1627*H1627</f>
        <v>0</v>
      </c>
      <c r="Q1627" s="224">
        <v>4.0000000000000003E-05</v>
      </c>
      <c r="R1627" s="224">
        <f>Q1627*H1627</f>
        <v>0.0025596000000000004</v>
      </c>
      <c r="S1627" s="224">
        <v>0</v>
      </c>
      <c r="T1627" s="225">
        <f>S1627*H1627</f>
        <v>0</v>
      </c>
      <c r="U1627" s="41"/>
      <c r="V1627" s="41"/>
      <c r="W1627" s="41"/>
      <c r="X1627" s="41"/>
      <c r="Y1627" s="41"/>
      <c r="Z1627" s="41"/>
      <c r="AA1627" s="41"/>
      <c r="AB1627" s="41"/>
      <c r="AC1627" s="41"/>
      <c r="AD1627" s="41"/>
      <c r="AE1627" s="41"/>
      <c r="AR1627" s="226" t="s">
        <v>260</v>
      </c>
      <c r="AT1627" s="226" t="s">
        <v>146</v>
      </c>
      <c r="AU1627" s="226" t="s">
        <v>142</v>
      </c>
      <c r="AY1627" s="20" t="s">
        <v>141</v>
      </c>
      <c r="BE1627" s="227">
        <f>IF(N1627="základní",J1627,0)</f>
        <v>0</v>
      </c>
      <c r="BF1627" s="227">
        <f>IF(N1627="snížená",J1627,0)</f>
        <v>0</v>
      </c>
      <c r="BG1627" s="227">
        <f>IF(N1627="zákl. přenesená",J1627,0)</f>
        <v>0</v>
      </c>
      <c r="BH1627" s="227">
        <f>IF(N1627="sníž. přenesená",J1627,0)</f>
        <v>0</v>
      </c>
      <c r="BI1627" s="227">
        <f>IF(N1627="nulová",J1627,0)</f>
        <v>0</v>
      </c>
      <c r="BJ1627" s="20" t="s">
        <v>94</v>
      </c>
      <c r="BK1627" s="227">
        <f>ROUND(I1627*H1627,2)</f>
        <v>0</v>
      </c>
      <c r="BL1627" s="20" t="s">
        <v>260</v>
      </c>
      <c r="BM1627" s="226" t="s">
        <v>2007</v>
      </c>
    </row>
    <row r="1628" s="2" customFormat="1">
      <c r="A1628" s="41"/>
      <c r="B1628" s="42"/>
      <c r="C1628" s="43"/>
      <c r="D1628" s="228" t="s">
        <v>153</v>
      </c>
      <c r="E1628" s="43"/>
      <c r="F1628" s="229" t="s">
        <v>2008</v>
      </c>
      <c r="G1628" s="43"/>
      <c r="H1628" s="43"/>
      <c r="I1628" s="230"/>
      <c r="J1628" s="43"/>
      <c r="K1628" s="43"/>
      <c r="L1628" s="47"/>
      <c r="M1628" s="231"/>
      <c r="N1628" s="232"/>
      <c r="O1628" s="87"/>
      <c r="P1628" s="87"/>
      <c r="Q1628" s="87"/>
      <c r="R1628" s="87"/>
      <c r="S1628" s="87"/>
      <c r="T1628" s="88"/>
      <c r="U1628" s="41"/>
      <c r="V1628" s="41"/>
      <c r="W1628" s="41"/>
      <c r="X1628" s="41"/>
      <c r="Y1628" s="41"/>
      <c r="Z1628" s="41"/>
      <c r="AA1628" s="41"/>
      <c r="AB1628" s="41"/>
      <c r="AC1628" s="41"/>
      <c r="AD1628" s="41"/>
      <c r="AE1628" s="41"/>
      <c r="AT1628" s="20" t="s">
        <v>153</v>
      </c>
      <c r="AU1628" s="20" t="s">
        <v>142</v>
      </c>
    </row>
    <row r="1629" s="15" customFormat="1">
      <c r="A1629" s="15"/>
      <c r="B1629" s="256"/>
      <c r="C1629" s="257"/>
      <c r="D1629" s="235" t="s">
        <v>155</v>
      </c>
      <c r="E1629" s="258" t="s">
        <v>19</v>
      </c>
      <c r="F1629" s="259" t="s">
        <v>953</v>
      </c>
      <c r="G1629" s="257"/>
      <c r="H1629" s="258" t="s">
        <v>19</v>
      </c>
      <c r="I1629" s="260"/>
      <c r="J1629" s="257"/>
      <c r="K1629" s="257"/>
      <c r="L1629" s="261"/>
      <c r="M1629" s="262"/>
      <c r="N1629" s="263"/>
      <c r="O1629" s="263"/>
      <c r="P1629" s="263"/>
      <c r="Q1629" s="263"/>
      <c r="R1629" s="263"/>
      <c r="S1629" s="263"/>
      <c r="T1629" s="264"/>
      <c r="U1629" s="15"/>
      <c r="V1629" s="15"/>
      <c r="W1629" s="15"/>
      <c r="X1629" s="15"/>
      <c r="Y1629" s="15"/>
      <c r="Z1629" s="15"/>
      <c r="AA1629" s="15"/>
      <c r="AB1629" s="15"/>
      <c r="AC1629" s="15"/>
      <c r="AD1629" s="15"/>
      <c r="AE1629" s="15"/>
      <c r="AT1629" s="265" t="s">
        <v>155</v>
      </c>
      <c r="AU1629" s="265" t="s">
        <v>142</v>
      </c>
      <c r="AV1629" s="15" t="s">
        <v>83</v>
      </c>
      <c r="AW1629" s="15" t="s">
        <v>35</v>
      </c>
      <c r="AX1629" s="15" t="s">
        <v>75</v>
      </c>
      <c r="AY1629" s="265" t="s">
        <v>141</v>
      </c>
    </row>
    <row r="1630" s="13" customFormat="1">
      <c r="A1630" s="13"/>
      <c r="B1630" s="233"/>
      <c r="C1630" s="234"/>
      <c r="D1630" s="235" t="s">
        <v>155</v>
      </c>
      <c r="E1630" s="236" t="s">
        <v>19</v>
      </c>
      <c r="F1630" s="237" t="s">
        <v>2009</v>
      </c>
      <c r="G1630" s="234"/>
      <c r="H1630" s="238">
        <v>15.1</v>
      </c>
      <c r="I1630" s="239"/>
      <c r="J1630" s="234"/>
      <c r="K1630" s="234"/>
      <c r="L1630" s="240"/>
      <c r="M1630" s="241"/>
      <c r="N1630" s="242"/>
      <c r="O1630" s="242"/>
      <c r="P1630" s="242"/>
      <c r="Q1630" s="242"/>
      <c r="R1630" s="242"/>
      <c r="S1630" s="242"/>
      <c r="T1630" s="243"/>
      <c r="U1630" s="13"/>
      <c r="V1630" s="13"/>
      <c r="W1630" s="13"/>
      <c r="X1630" s="13"/>
      <c r="Y1630" s="13"/>
      <c r="Z1630" s="13"/>
      <c r="AA1630" s="13"/>
      <c r="AB1630" s="13"/>
      <c r="AC1630" s="13"/>
      <c r="AD1630" s="13"/>
      <c r="AE1630" s="13"/>
      <c r="AT1630" s="244" t="s">
        <v>155</v>
      </c>
      <c r="AU1630" s="244" t="s">
        <v>142</v>
      </c>
      <c r="AV1630" s="13" t="s">
        <v>94</v>
      </c>
      <c r="AW1630" s="13" t="s">
        <v>35</v>
      </c>
      <c r="AX1630" s="13" t="s">
        <v>75</v>
      </c>
      <c r="AY1630" s="244" t="s">
        <v>141</v>
      </c>
    </row>
    <row r="1631" s="15" customFormat="1">
      <c r="A1631" s="15"/>
      <c r="B1631" s="256"/>
      <c r="C1631" s="257"/>
      <c r="D1631" s="235" t="s">
        <v>155</v>
      </c>
      <c r="E1631" s="258" t="s">
        <v>19</v>
      </c>
      <c r="F1631" s="259" t="s">
        <v>957</v>
      </c>
      <c r="G1631" s="257"/>
      <c r="H1631" s="258" t="s">
        <v>19</v>
      </c>
      <c r="I1631" s="260"/>
      <c r="J1631" s="257"/>
      <c r="K1631" s="257"/>
      <c r="L1631" s="261"/>
      <c r="M1631" s="262"/>
      <c r="N1631" s="263"/>
      <c r="O1631" s="263"/>
      <c r="P1631" s="263"/>
      <c r="Q1631" s="263"/>
      <c r="R1631" s="263"/>
      <c r="S1631" s="263"/>
      <c r="T1631" s="264"/>
      <c r="U1631" s="15"/>
      <c r="V1631" s="15"/>
      <c r="W1631" s="15"/>
      <c r="X1631" s="15"/>
      <c r="Y1631" s="15"/>
      <c r="Z1631" s="15"/>
      <c r="AA1631" s="15"/>
      <c r="AB1631" s="15"/>
      <c r="AC1631" s="15"/>
      <c r="AD1631" s="15"/>
      <c r="AE1631" s="15"/>
      <c r="AT1631" s="265" t="s">
        <v>155</v>
      </c>
      <c r="AU1631" s="265" t="s">
        <v>142</v>
      </c>
      <c r="AV1631" s="15" t="s">
        <v>83</v>
      </c>
      <c r="AW1631" s="15" t="s">
        <v>35</v>
      </c>
      <c r="AX1631" s="15" t="s">
        <v>75</v>
      </c>
      <c r="AY1631" s="265" t="s">
        <v>141</v>
      </c>
    </row>
    <row r="1632" s="13" customFormat="1">
      <c r="A1632" s="13"/>
      <c r="B1632" s="233"/>
      <c r="C1632" s="234"/>
      <c r="D1632" s="235" t="s">
        <v>155</v>
      </c>
      <c r="E1632" s="236" t="s">
        <v>19</v>
      </c>
      <c r="F1632" s="237" t="s">
        <v>342</v>
      </c>
      <c r="G1632" s="234"/>
      <c r="H1632" s="238">
        <v>3.1499999999999999</v>
      </c>
      <c r="I1632" s="239"/>
      <c r="J1632" s="234"/>
      <c r="K1632" s="234"/>
      <c r="L1632" s="240"/>
      <c r="M1632" s="241"/>
      <c r="N1632" s="242"/>
      <c r="O1632" s="242"/>
      <c r="P1632" s="242"/>
      <c r="Q1632" s="242"/>
      <c r="R1632" s="242"/>
      <c r="S1632" s="242"/>
      <c r="T1632" s="243"/>
      <c r="U1632" s="13"/>
      <c r="V1632" s="13"/>
      <c r="W1632" s="13"/>
      <c r="X1632" s="13"/>
      <c r="Y1632" s="13"/>
      <c r="Z1632" s="13"/>
      <c r="AA1632" s="13"/>
      <c r="AB1632" s="13"/>
      <c r="AC1632" s="13"/>
      <c r="AD1632" s="13"/>
      <c r="AE1632" s="13"/>
      <c r="AT1632" s="244" t="s">
        <v>155</v>
      </c>
      <c r="AU1632" s="244" t="s">
        <v>142</v>
      </c>
      <c r="AV1632" s="13" t="s">
        <v>94</v>
      </c>
      <c r="AW1632" s="13" t="s">
        <v>35</v>
      </c>
      <c r="AX1632" s="13" t="s">
        <v>75</v>
      </c>
      <c r="AY1632" s="244" t="s">
        <v>141</v>
      </c>
    </row>
    <row r="1633" s="15" customFormat="1">
      <c r="A1633" s="15"/>
      <c r="B1633" s="256"/>
      <c r="C1633" s="257"/>
      <c r="D1633" s="235" t="s">
        <v>155</v>
      </c>
      <c r="E1633" s="258" t="s">
        <v>19</v>
      </c>
      <c r="F1633" s="259" t="s">
        <v>428</v>
      </c>
      <c r="G1633" s="257"/>
      <c r="H1633" s="258" t="s">
        <v>19</v>
      </c>
      <c r="I1633" s="260"/>
      <c r="J1633" s="257"/>
      <c r="K1633" s="257"/>
      <c r="L1633" s="261"/>
      <c r="M1633" s="262"/>
      <c r="N1633" s="263"/>
      <c r="O1633" s="263"/>
      <c r="P1633" s="263"/>
      <c r="Q1633" s="263"/>
      <c r="R1633" s="263"/>
      <c r="S1633" s="263"/>
      <c r="T1633" s="264"/>
      <c r="U1633" s="15"/>
      <c r="V1633" s="15"/>
      <c r="W1633" s="15"/>
      <c r="X1633" s="15"/>
      <c r="Y1633" s="15"/>
      <c r="Z1633" s="15"/>
      <c r="AA1633" s="15"/>
      <c r="AB1633" s="15"/>
      <c r="AC1633" s="15"/>
      <c r="AD1633" s="15"/>
      <c r="AE1633" s="15"/>
      <c r="AT1633" s="265" t="s">
        <v>155</v>
      </c>
      <c r="AU1633" s="265" t="s">
        <v>142</v>
      </c>
      <c r="AV1633" s="15" t="s">
        <v>83</v>
      </c>
      <c r="AW1633" s="15" t="s">
        <v>35</v>
      </c>
      <c r="AX1633" s="15" t="s">
        <v>75</v>
      </c>
      <c r="AY1633" s="265" t="s">
        <v>141</v>
      </c>
    </row>
    <row r="1634" s="13" customFormat="1">
      <c r="A1634" s="13"/>
      <c r="B1634" s="233"/>
      <c r="C1634" s="234"/>
      <c r="D1634" s="235" t="s">
        <v>155</v>
      </c>
      <c r="E1634" s="236" t="s">
        <v>19</v>
      </c>
      <c r="F1634" s="237" t="s">
        <v>342</v>
      </c>
      <c r="G1634" s="234"/>
      <c r="H1634" s="238">
        <v>3.1499999999999999</v>
      </c>
      <c r="I1634" s="239"/>
      <c r="J1634" s="234"/>
      <c r="K1634" s="234"/>
      <c r="L1634" s="240"/>
      <c r="M1634" s="241"/>
      <c r="N1634" s="242"/>
      <c r="O1634" s="242"/>
      <c r="P1634" s="242"/>
      <c r="Q1634" s="242"/>
      <c r="R1634" s="242"/>
      <c r="S1634" s="242"/>
      <c r="T1634" s="243"/>
      <c r="U1634" s="13"/>
      <c r="V1634" s="13"/>
      <c r="W1634" s="13"/>
      <c r="X1634" s="13"/>
      <c r="Y1634" s="13"/>
      <c r="Z1634" s="13"/>
      <c r="AA1634" s="13"/>
      <c r="AB1634" s="13"/>
      <c r="AC1634" s="13"/>
      <c r="AD1634" s="13"/>
      <c r="AE1634" s="13"/>
      <c r="AT1634" s="244" t="s">
        <v>155</v>
      </c>
      <c r="AU1634" s="244" t="s">
        <v>142</v>
      </c>
      <c r="AV1634" s="13" t="s">
        <v>94</v>
      </c>
      <c r="AW1634" s="13" t="s">
        <v>35</v>
      </c>
      <c r="AX1634" s="13" t="s">
        <v>75</v>
      </c>
      <c r="AY1634" s="244" t="s">
        <v>141</v>
      </c>
    </row>
    <row r="1635" s="15" customFormat="1">
      <c r="A1635" s="15"/>
      <c r="B1635" s="256"/>
      <c r="C1635" s="257"/>
      <c r="D1635" s="235" t="s">
        <v>155</v>
      </c>
      <c r="E1635" s="258" t="s">
        <v>19</v>
      </c>
      <c r="F1635" s="259" t="s">
        <v>960</v>
      </c>
      <c r="G1635" s="257"/>
      <c r="H1635" s="258" t="s">
        <v>19</v>
      </c>
      <c r="I1635" s="260"/>
      <c r="J1635" s="257"/>
      <c r="K1635" s="257"/>
      <c r="L1635" s="261"/>
      <c r="M1635" s="262"/>
      <c r="N1635" s="263"/>
      <c r="O1635" s="263"/>
      <c r="P1635" s="263"/>
      <c r="Q1635" s="263"/>
      <c r="R1635" s="263"/>
      <c r="S1635" s="263"/>
      <c r="T1635" s="264"/>
      <c r="U1635" s="15"/>
      <c r="V1635" s="15"/>
      <c r="W1635" s="15"/>
      <c r="X1635" s="15"/>
      <c r="Y1635" s="15"/>
      <c r="Z1635" s="15"/>
      <c r="AA1635" s="15"/>
      <c r="AB1635" s="15"/>
      <c r="AC1635" s="15"/>
      <c r="AD1635" s="15"/>
      <c r="AE1635" s="15"/>
      <c r="AT1635" s="265" t="s">
        <v>155</v>
      </c>
      <c r="AU1635" s="265" t="s">
        <v>142</v>
      </c>
      <c r="AV1635" s="15" t="s">
        <v>83</v>
      </c>
      <c r="AW1635" s="15" t="s">
        <v>35</v>
      </c>
      <c r="AX1635" s="15" t="s">
        <v>75</v>
      </c>
      <c r="AY1635" s="265" t="s">
        <v>141</v>
      </c>
    </row>
    <row r="1636" s="13" customFormat="1">
      <c r="A1636" s="13"/>
      <c r="B1636" s="233"/>
      <c r="C1636" s="234"/>
      <c r="D1636" s="235" t="s">
        <v>155</v>
      </c>
      <c r="E1636" s="236" t="s">
        <v>19</v>
      </c>
      <c r="F1636" s="237" t="s">
        <v>2010</v>
      </c>
      <c r="G1636" s="234"/>
      <c r="H1636" s="238">
        <v>25.390000000000001</v>
      </c>
      <c r="I1636" s="239"/>
      <c r="J1636" s="234"/>
      <c r="K1636" s="234"/>
      <c r="L1636" s="240"/>
      <c r="M1636" s="241"/>
      <c r="N1636" s="242"/>
      <c r="O1636" s="242"/>
      <c r="P1636" s="242"/>
      <c r="Q1636" s="242"/>
      <c r="R1636" s="242"/>
      <c r="S1636" s="242"/>
      <c r="T1636" s="243"/>
      <c r="U1636" s="13"/>
      <c r="V1636" s="13"/>
      <c r="W1636" s="13"/>
      <c r="X1636" s="13"/>
      <c r="Y1636" s="13"/>
      <c r="Z1636" s="13"/>
      <c r="AA1636" s="13"/>
      <c r="AB1636" s="13"/>
      <c r="AC1636" s="13"/>
      <c r="AD1636" s="13"/>
      <c r="AE1636" s="13"/>
      <c r="AT1636" s="244" t="s">
        <v>155</v>
      </c>
      <c r="AU1636" s="244" t="s">
        <v>142</v>
      </c>
      <c r="AV1636" s="13" t="s">
        <v>94</v>
      </c>
      <c r="AW1636" s="13" t="s">
        <v>35</v>
      </c>
      <c r="AX1636" s="13" t="s">
        <v>75</v>
      </c>
      <c r="AY1636" s="244" t="s">
        <v>141</v>
      </c>
    </row>
    <row r="1637" s="15" customFormat="1">
      <c r="A1637" s="15"/>
      <c r="B1637" s="256"/>
      <c r="C1637" s="257"/>
      <c r="D1637" s="235" t="s">
        <v>155</v>
      </c>
      <c r="E1637" s="258" t="s">
        <v>19</v>
      </c>
      <c r="F1637" s="259" t="s">
        <v>963</v>
      </c>
      <c r="G1637" s="257"/>
      <c r="H1637" s="258" t="s">
        <v>19</v>
      </c>
      <c r="I1637" s="260"/>
      <c r="J1637" s="257"/>
      <c r="K1637" s="257"/>
      <c r="L1637" s="261"/>
      <c r="M1637" s="262"/>
      <c r="N1637" s="263"/>
      <c r="O1637" s="263"/>
      <c r="P1637" s="263"/>
      <c r="Q1637" s="263"/>
      <c r="R1637" s="263"/>
      <c r="S1637" s="263"/>
      <c r="T1637" s="264"/>
      <c r="U1637" s="15"/>
      <c r="V1637" s="15"/>
      <c r="W1637" s="15"/>
      <c r="X1637" s="15"/>
      <c r="Y1637" s="15"/>
      <c r="Z1637" s="15"/>
      <c r="AA1637" s="15"/>
      <c r="AB1637" s="15"/>
      <c r="AC1637" s="15"/>
      <c r="AD1637" s="15"/>
      <c r="AE1637" s="15"/>
      <c r="AT1637" s="265" t="s">
        <v>155</v>
      </c>
      <c r="AU1637" s="265" t="s">
        <v>142</v>
      </c>
      <c r="AV1637" s="15" t="s">
        <v>83</v>
      </c>
      <c r="AW1637" s="15" t="s">
        <v>35</v>
      </c>
      <c r="AX1637" s="15" t="s">
        <v>75</v>
      </c>
      <c r="AY1637" s="265" t="s">
        <v>141</v>
      </c>
    </row>
    <row r="1638" s="13" customFormat="1">
      <c r="A1638" s="13"/>
      <c r="B1638" s="233"/>
      <c r="C1638" s="234"/>
      <c r="D1638" s="235" t="s">
        <v>155</v>
      </c>
      <c r="E1638" s="236" t="s">
        <v>19</v>
      </c>
      <c r="F1638" s="237" t="s">
        <v>314</v>
      </c>
      <c r="G1638" s="234"/>
      <c r="H1638" s="238">
        <v>17.199999999999999</v>
      </c>
      <c r="I1638" s="239"/>
      <c r="J1638" s="234"/>
      <c r="K1638" s="234"/>
      <c r="L1638" s="240"/>
      <c r="M1638" s="241"/>
      <c r="N1638" s="242"/>
      <c r="O1638" s="242"/>
      <c r="P1638" s="242"/>
      <c r="Q1638" s="242"/>
      <c r="R1638" s="242"/>
      <c r="S1638" s="242"/>
      <c r="T1638" s="243"/>
      <c r="U1638" s="13"/>
      <c r="V1638" s="13"/>
      <c r="W1638" s="13"/>
      <c r="X1638" s="13"/>
      <c r="Y1638" s="13"/>
      <c r="Z1638" s="13"/>
      <c r="AA1638" s="13"/>
      <c r="AB1638" s="13"/>
      <c r="AC1638" s="13"/>
      <c r="AD1638" s="13"/>
      <c r="AE1638" s="13"/>
      <c r="AT1638" s="244" t="s">
        <v>155</v>
      </c>
      <c r="AU1638" s="244" t="s">
        <v>142</v>
      </c>
      <c r="AV1638" s="13" t="s">
        <v>94</v>
      </c>
      <c r="AW1638" s="13" t="s">
        <v>35</v>
      </c>
      <c r="AX1638" s="13" t="s">
        <v>75</v>
      </c>
      <c r="AY1638" s="244" t="s">
        <v>141</v>
      </c>
    </row>
    <row r="1639" s="14" customFormat="1">
      <c r="A1639" s="14"/>
      <c r="B1639" s="245"/>
      <c r="C1639" s="246"/>
      <c r="D1639" s="235" t="s">
        <v>155</v>
      </c>
      <c r="E1639" s="247" t="s">
        <v>19</v>
      </c>
      <c r="F1639" s="248" t="s">
        <v>157</v>
      </c>
      <c r="G1639" s="246"/>
      <c r="H1639" s="249">
        <v>63.990000000000002</v>
      </c>
      <c r="I1639" s="250"/>
      <c r="J1639" s="246"/>
      <c r="K1639" s="246"/>
      <c r="L1639" s="251"/>
      <c r="M1639" s="252"/>
      <c r="N1639" s="253"/>
      <c r="O1639" s="253"/>
      <c r="P1639" s="253"/>
      <c r="Q1639" s="253"/>
      <c r="R1639" s="253"/>
      <c r="S1639" s="253"/>
      <c r="T1639" s="254"/>
      <c r="U1639" s="14"/>
      <c r="V1639" s="14"/>
      <c r="W1639" s="14"/>
      <c r="X1639" s="14"/>
      <c r="Y1639" s="14"/>
      <c r="Z1639" s="14"/>
      <c r="AA1639" s="14"/>
      <c r="AB1639" s="14"/>
      <c r="AC1639" s="14"/>
      <c r="AD1639" s="14"/>
      <c r="AE1639" s="14"/>
      <c r="AT1639" s="255" t="s">
        <v>155</v>
      </c>
      <c r="AU1639" s="255" t="s">
        <v>142</v>
      </c>
      <c r="AV1639" s="14" t="s">
        <v>151</v>
      </c>
      <c r="AW1639" s="14" t="s">
        <v>35</v>
      </c>
      <c r="AX1639" s="14" t="s">
        <v>83</v>
      </c>
      <c r="AY1639" s="255" t="s">
        <v>141</v>
      </c>
    </row>
    <row r="1640" s="2" customFormat="1" ht="16.5" customHeight="1">
      <c r="A1640" s="41"/>
      <c r="B1640" s="42"/>
      <c r="C1640" s="281" t="s">
        <v>2011</v>
      </c>
      <c r="D1640" s="281" t="s">
        <v>775</v>
      </c>
      <c r="E1640" s="282" t="s">
        <v>2012</v>
      </c>
      <c r="F1640" s="283" t="s">
        <v>2013</v>
      </c>
      <c r="G1640" s="284" t="s">
        <v>169</v>
      </c>
      <c r="H1640" s="285">
        <v>69.108999999999995</v>
      </c>
      <c r="I1640" s="286"/>
      <c r="J1640" s="287">
        <f>ROUND(I1640*H1640,2)</f>
        <v>0</v>
      </c>
      <c r="K1640" s="283" t="s">
        <v>150</v>
      </c>
      <c r="L1640" s="288"/>
      <c r="M1640" s="289" t="s">
        <v>19</v>
      </c>
      <c r="N1640" s="290" t="s">
        <v>47</v>
      </c>
      <c r="O1640" s="87"/>
      <c r="P1640" s="224">
        <f>O1640*H1640</f>
        <v>0</v>
      </c>
      <c r="Q1640" s="224">
        <v>0.00038000000000000002</v>
      </c>
      <c r="R1640" s="224">
        <f>Q1640*H1640</f>
        <v>0.026261420000000001</v>
      </c>
      <c r="S1640" s="224">
        <v>0</v>
      </c>
      <c r="T1640" s="225">
        <f>S1640*H1640</f>
        <v>0</v>
      </c>
      <c r="U1640" s="41"/>
      <c r="V1640" s="41"/>
      <c r="W1640" s="41"/>
      <c r="X1640" s="41"/>
      <c r="Y1640" s="41"/>
      <c r="Z1640" s="41"/>
      <c r="AA1640" s="41"/>
      <c r="AB1640" s="41"/>
      <c r="AC1640" s="41"/>
      <c r="AD1640" s="41"/>
      <c r="AE1640" s="41"/>
      <c r="AR1640" s="226" t="s">
        <v>460</v>
      </c>
      <c r="AT1640" s="226" t="s">
        <v>775</v>
      </c>
      <c r="AU1640" s="226" t="s">
        <v>142</v>
      </c>
      <c r="AY1640" s="20" t="s">
        <v>141</v>
      </c>
      <c r="BE1640" s="227">
        <f>IF(N1640="základní",J1640,0)</f>
        <v>0</v>
      </c>
      <c r="BF1640" s="227">
        <f>IF(N1640="snížená",J1640,0)</f>
        <v>0</v>
      </c>
      <c r="BG1640" s="227">
        <f>IF(N1640="zákl. přenesená",J1640,0)</f>
        <v>0</v>
      </c>
      <c r="BH1640" s="227">
        <f>IF(N1640="sníž. přenesená",J1640,0)</f>
        <v>0</v>
      </c>
      <c r="BI1640" s="227">
        <f>IF(N1640="nulová",J1640,0)</f>
        <v>0</v>
      </c>
      <c r="BJ1640" s="20" t="s">
        <v>94</v>
      </c>
      <c r="BK1640" s="227">
        <f>ROUND(I1640*H1640,2)</f>
        <v>0</v>
      </c>
      <c r="BL1640" s="20" t="s">
        <v>260</v>
      </c>
      <c r="BM1640" s="226" t="s">
        <v>2014</v>
      </c>
    </row>
    <row r="1641" s="13" customFormat="1">
      <c r="A1641" s="13"/>
      <c r="B1641" s="233"/>
      <c r="C1641" s="234"/>
      <c r="D1641" s="235" t="s">
        <v>155</v>
      </c>
      <c r="E1641" s="234"/>
      <c r="F1641" s="237" t="s">
        <v>2015</v>
      </c>
      <c r="G1641" s="234"/>
      <c r="H1641" s="238">
        <v>69.108999999999995</v>
      </c>
      <c r="I1641" s="239"/>
      <c r="J1641" s="234"/>
      <c r="K1641" s="234"/>
      <c r="L1641" s="240"/>
      <c r="M1641" s="241"/>
      <c r="N1641" s="242"/>
      <c r="O1641" s="242"/>
      <c r="P1641" s="242"/>
      <c r="Q1641" s="242"/>
      <c r="R1641" s="242"/>
      <c r="S1641" s="242"/>
      <c r="T1641" s="243"/>
      <c r="U1641" s="13"/>
      <c r="V1641" s="13"/>
      <c r="W1641" s="13"/>
      <c r="X1641" s="13"/>
      <c r="Y1641" s="13"/>
      <c r="Z1641" s="13"/>
      <c r="AA1641" s="13"/>
      <c r="AB1641" s="13"/>
      <c r="AC1641" s="13"/>
      <c r="AD1641" s="13"/>
      <c r="AE1641" s="13"/>
      <c r="AT1641" s="244" t="s">
        <v>155</v>
      </c>
      <c r="AU1641" s="244" t="s">
        <v>142</v>
      </c>
      <c r="AV1641" s="13" t="s">
        <v>94</v>
      </c>
      <c r="AW1641" s="13" t="s">
        <v>4</v>
      </c>
      <c r="AX1641" s="13" t="s">
        <v>83</v>
      </c>
      <c r="AY1641" s="244" t="s">
        <v>141</v>
      </c>
    </row>
    <row r="1642" s="2" customFormat="1" ht="24.15" customHeight="1">
      <c r="A1642" s="41"/>
      <c r="B1642" s="42"/>
      <c r="C1642" s="215" t="s">
        <v>2016</v>
      </c>
      <c r="D1642" s="215" t="s">
        <v>146</v>
      </c>
      <c r="E1642" s="216" t="s">
        <v>2017</v>
      </c>
      <c r="F1642" s="217" t="s">
        <v>2018</v>
      </c>
      <c r="G1642" s="218" t="s">
        <v>259</v>
      </c>
      <c r="H1642" s="219">
        <v>70.319999999999993</v>
      </c>
      <c r="I1642" s="220"/>
      <c r="J1642" s="221">
        <f>ROUND(I1642*H1642,2)</f>
        <v>0</v>
      </c>
      <c r="K1642" s="217" t="s">
        <v>150</v>
      </c>
      <c r="L1642" s="47"/>
      <c r="M1642" s="222" t="s">
        <v>19</v>
      </c>
      <c r="N1642" s="223" t="s">
        <v>47</v>
      </c>
      <c r="O1642" s="87"/>
      <c r="P1642" s="224">
        <f>O1642*H1642</f>
        <v>0</v>
      </c>
      <c r="Q1642" s="224">
        <v>0</v>
      </c>
      <c r="R1642" s="224">
        <f>Q1642*H1642</f>
        <v>0</v>
      </c>
      <c r="S1642" s="224">
        <v>0</v>
      </c>
      <c r="T1642" s="225">
        <f>S1642*H1642</f>
        <v>0</v>
      </c>
      <c r="U1642" s="41"/>
      <c r="V1642" s="41"/>
      <c r="W1642" s="41"/>
      <c r="X1642" s="41"/>
      <c r="Y1642" s="41"/>
      <c r="Z1642" s="41"/>
      <c r="AA1642" s="41"/>
      <c r="AB1642" s="41"/>
      <c r="AC1642" s="41"/>
      <c r="AD1642" s="41"/>
      <c r="AE1642" s="41"/>
      <c r="AR1642" s="226" t="s">
        <v>260</v>
      </c>
      <c r="AT1642" s="226" t="s">
        <v>146</v>
      </c>
      <c r="AU1642" s="226" t="s">
        <v>142</v>
      </c>
      <c r="AY1642" s="20" t="s">
        <v>141</v>
      </c>
      <c r="BE1642" s="227">
        <f>IF(N1642="základní",J1642,0)</f>
        <v>0</v>
      </c>
      <c r="BF1642" s="227">
        <f>IF(N1642="snížená",J1642,0)</f>
        <v>0</v>
      </c>
      <c r="BG1642" s="227">
        <f>IF(N1642="zákl. přenesená",J1642,0)</f>
        <v>0</v>
      </c>
      <c r="BH1642" s="227">
        <f>IF(N1642="sníž. přenesená",J1642,0)</f>
        <v>0</v>
      </c>
      <c r="BI1642" s="227">
        <f>IF(N1642="nulová",J1642,0)</f>
        <v>0</v>
      </c>
      <c r="BJ1642" s="20" t="s">
        <v>94</v>
      </c>
      <c r="BK1642" s="227">
        <f>ROUND(I1642*H1642,2)</f>
        <v>0</v>
      </c>
      <c r="BL1642" s="20" t="s">
        <v>260</v>
      </c>
      <c r="BM1642" s="226" t="s">
        <v>2019</v>
      </c>
    </row>
    <row r="1643" s="2" customFormat="1">
      <c r="A1643" s="41"/>
      <c r="B1643" s="42"/>
      <c r="C1643" s="43"/>
      <c r="D1643" s="228" t="s">
        <v>153</v>
      </c>
      <c r="E1643" s="43"/>
      <c r="F1643" s="229" t="s">
        <v>2020</v>
      </c>
      <c r="G1643" s="43"/>
      <c r="H1643" s="43"/>
      <c r="I1643" s="230"/>
      <c r="J1643" s="43"/>
      <c r="K1643" s="43"/>
      <c r="L1643" s="47"/>
      <c r="M1643" s="231"/>
      <c r="N1643" s="232"/>
      <c r="O1643" s="87"/>
      <c r="P1643" s="87"/>
      <c r="Q1643" s="87"/>
      <c r="R1643" s="87"/>
      <c r="S1643" s="87"/>
      <c r="T1643" s="88"/>
      <c r="U1643" s="41"/>
      <c r="V1643" s="41"/>
      <c r="W1643" s="41"/>
      <c r="X1643" s="41"/>
      <c r="Y1643" s="41"/>
      <c r="Z1643" s="41"/>
      <c r="AA1643" s="41"/>
      <c r="AB1643" s="41"/>
      <c r="AC1643" s="41"/>
      <c r="AD1643" s="41"/>
      <c r="AE1643" s="41"/>
      <c r="AT1643" s="20" t="s">
        <v>153</v>
      </c>
      <c r="AU1643" s="20" t="s">
        <v>142</v>
      </c>
    </row>
    <row r="1644" s="2" customFormat="1" ht="24.15" customHeight="1">
      <c r="A1644" s="41"/>
      <c r="B1644" s="42"/>
      <c r="C1644" s="281" t="s">
        <v>2021</v>
      </c>
      <c r="D1644" s="281" t="s">
        <v>775</v>
      </c>
      <c r="E1644" s="282" t="s">
        <v>2022</v>
      </c>
      <c r="F1644" s="283" t="s">
        <v>2023</v>
      </c>
      <c r="G1644" s="284" t="s">
        <v>259</v>
      </c>
      <c r="H1644" s="285">
        <v>75.945999999999998</v>
      </c>
      <c r="I1644" s="286"/>
      <c r="J1644" s="287">
        <f>ROUND(I1644*H1644,2)</f>
        <v>0</v>
      </c>
      <c r="K1644" s="283" t="s">
        <v>150</v>
      </c>
      <c r="L1644" s="288"/>
      <c r="M1644" s="289" t="s">
        <v>19</v>
      </c>
      <c r="N1644" s="290" t="s">
        <v>47</v>
      </c>
      <c r="O1644" s="87"/>
      <c r="P1644" s="224">
        <f>O1644*H1644</f>
        <v>0</v>
      </c>
      <c r="Q1644" s="224">
        <v>0.0085699999999999995</v>
      </c>
      <c r="R1644" s="224">
        <f>Q1644*H1644</f>
        <v>0.6508572199999999</v>
      </c>
      <c r="S1644" s="224">
        <v>0</v>
      </c>
      <c r="T1644" s="225">
        <f>S1644*H1644</f>
        <v>0</v>
      </c>
      <c r="U1644" s="41"/>
      <c r="V1644" s="41"/>
      <c r="W1644" s="41"/>
      <c r="X1644" s="41"/>
      <c r="Y1644" s="41"/>
      <c r="Z1644" s="41"/>
      <c r="AA1644" s="41"/>
      <c r="AB1644" s="41"/>
      <c r="AC1644" s="41"/>
      <c r="AD1644" s="41"/>
      <c r="AE1644" s="41"/>
      <c r="AR1644" s="226" t="s">
        <v>460</v>
      </c>
      <c r="AT1644" s="226" t="s">
        <v>775</v>
      </c>
      <c r="AU1644" s="226" t="s">
        <v>142</v>
      </c>
      <c r="AY1644" s="20" t="s">
        <v>141</v>
      </c>
      <c r="BE1644" s="227">
        <f>IF(N1644="základní",J1644,0)</f>
        <v>0</v>
      </c>
      <c r="BF1644" s="227">
        <f>IF(N1644="snížená",J1644,0)</f>
        <v>0</v>
      </c>
      <c r="BG1644" s="227">
        <f>IF(N1644="zákl. přenesená",J1644,0)</f>
        <v>0</v>
      </c>
      <c r="BH1644" s="227">
        <f>IF(N1644="sníž. přenesená",J1644,0)</f>
        <v>0</v>
      </c>
      <c r="BI1644" s="227">
        <f>IF(N1644="nulová",J1644,0)</f>
        <v>0</v>
      </c>
      <c r="BJ1644" s="20" t="s">
        <v>94</v>
      </c>
      <c r="BK1644" s="227">
        <f>ROUND(I1644*H1644,2)</f>
        <v>0</v>
      </c>
      <c r="BL1644" s="20" t="s">
        <v>260</v>
      </c>
      <c r="BM1644" s="226" t="s">
        <v>2024</v>
      </c>
    </row>
    <row r="1645" s="13" customFormat="1">
      <c r="A1645" s="13"/>
      <c r="B1645" s="233"/>
      <c r="C1645" s="234"/>
      <c r="D1645" s="235" t="s">
        <v>155</v>
      </c>
      <c r="E1645" s="234"/>
      <c r="F1645" s="237" t="s">
        <v>2025</v>
      </c>
      <c r="G1645" s="234"/>
      <c r="H1645" s="238">
        <v>75.945999999999998</v>
      </c>
      <c r="I1645" s="239"/>
      <c r="J1645" s="234"/>
      <c r="K1645" s="234"/>
      <c r="L1645" s="240"/>
      <c r="M1645" s="241"/>
      <c r="N1645" s="242"/>
      <c r="O1645" s="242"/>
      <c r="P1645" s="242"/>
      <c r="Q1645" s="242"/>
      <c r="R1645" s="242"/>
      <c r="S1645" s="242"/>
      <c r="T1645" s="243"/>
      <c r="U1645" s="13"/>
      <c r="V1645" s="13"/>
      <c r="W1645" s="13"/>
      <c r="X1645" s="13"/>
      <c r="Y1645" s="13"/>
      <c r="Z1645" s="13"/>
      <c r="AA1645" s="13"/>
      <c r="AB1645" s="13"/>
      <c r="AC1645" s="13"/>
      <c r="AD1645" s="13"/>
      <c r="AE1645" s="13"/>
      <c r="AT1645" s="244" t="s">
        <v>155</v>
      </c>
      <c r="AU1645" s="244" t="s">
        <v>142</v>
      </c>
      <c r="AV1645" s="13" t="s">
        <v>94</v>
      </c>
      <c r="AW1645" s="13" t="s">
        <v>4</v>
      </c>
      <c r="AX1645" s="13" t="s">
        <v>83</v>
      </c>
      <c r="AY1645" s="244" t="s">
        <v>141</v>
      </c>
    </row>
    <row r="1646" s="2" customFormat="1" ht="24.15" customHeight="1">
      <c r="A1646" s="41"/>
      <c r="B1646" s="42"/>
      <c r="C1646" s="215" t="s">
        <v>2026</v>
      </c>
      <c r="D1646" s="215" t="s">
        <v>146</v>
      </c>
      <c r="E1646" s="216" t="s">
        <v>2027</v>
      </c>
      <c r="F1646" s="217" t="s">
        <v>2028</v>
      </c>
      <c r="G1646" s="218" t="s">
        <v>160</v>
      </c>
      <c r="H1646" s="219">
        <v>1.002</v>
      </c>
      <c r="I1646" s="220"/>
      <c r="J1646" s="221">
        <f>ROUND(I1646*H1646,2)</f>
        <v>0</v>
      </c>
      <c r="K1646" s="217" t="s">
        <v>150</v>
      </c>
      <c r="L1646" s="47"/>
      <c r="M1646" s="222" t="s">
        <v>19</v>
      </c>
      <c r="N1646" s="223" t="s">
        <v>47</v>
      </c>
      <c r="O1646" s="87"/>
      <c r="P1646" s="224">
        <f>O1646*H1646</f>
        <v>0</v>
      </c>
      <c r="Q1646" s="224">
        <v>0</v>
      </c>
      <c r="R1646" s="224">
        <f>Q1646*H1646</f>
        <v>0</v>
      </c>
      <c r="S1646" s="224">
        <v>0</v>
      </c>
      <c r="T1646" s="225">
        <f>S1646*H1646</f>
        <v>0</v>
      </c>
      <c r="U1646" s="41"/>
      <c r="V1646" s="41"/>
      <c r="W1646" s="41"/>
      <c r="X1646" s="41"/>
      <c r="Y1646" s="41"/>
      <c r="Z1646" s="41"/>
      <c r="AA1646" s="41"/>
      <c r="AB1646" s="41"/>
      <c r="AC1646" s="41"/>
      <c r="AD1646" s="41"/>
      <c r="AE1646" s="41"/>
      <c r="AR1646" s="226" t="s">
        <v>260</v>
      </c>
      <c r="AT1646" s="226" t="s">
        <v>146</v>
      </c>
      <c r="AU1646" s="226" t="s">
        <v>142</v>
      </c>
      <c r="AY1646" s="20" t="s">
        <v>141</v>
      </c>
      <c r="BE1646" s="227">
        <f>IF(N1646="základní",J1646,0)</f>
        <v>0</v>
      </c>
      <c r="BF1646" s="227">
        <f>IF(N1646="snížená",J1646,0)</f>
        <v>0</v>
      </c>
      <c r="BG1646" s="227">
        <f>IF(N1646="zákl. přenesená",J1646,0)</f>
        <v>0</v>
      </c>
      <c r="BH1646" s="227">
        <f>IF(N1646="sníž. přenesená",J1646,0)</f>
        <v>0</v>
      </c>
      <c r="BI1646" s="227">
        <f>IF(N1646="nulová",J1646,0)</f>
        <v>0</v>
      </c>
      <c r="BJ1646" s="20" t="s">
        <v>94</v>
      </c>
      <c r="BK1646" s="227">
        <f>ROUND(I1646*H1646,2)</f>
        <v>0</v>
      </c>
      <c r="BL1646" s="20" t="s">
        <v>260</v>
      </c>
      <c r="BM1646" s="226" t="s">
        <v>2029</v>
      </c>
    </row>
    <row r="1647" s="2" customFormat="1">
      <c r="A1647" s="41"/>
      <c r="B1647" s="42"/>
      <c r="C1647" s="43"/>
      <c r="D1647" s="228" t="s">
        <v>153</v>
      </c>
      <c r="E1647" s="43"/>
      <c r="F1647" s="229" t="s">
        <v>2030</v>
      </c>
      <c r="G1647" s="43"/>
      <c r="H1647" s="43"/>
      <c r="I1647" s="230"/>
      <c r="J1647" s="43"/>
      <c r="K1647" s="43"/>
      <c r="L1647" s="47"/>
      <c r="M1647" s="231"/>
      <c r="N1647" s="232"/>
      <c r="O1647" s="87"/>
      <c r="P1647" s="87"/>
      <c r="Q1647" s="87"/>
      <c r="R1647" s="87"/>
      <c r="S1647" s="87"/>
      <c r="T1647" s="88"/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  <c r="AE1647" s="41"/>
      <c r="AT1647" s="20" t="s">
        <v>153</v>
      </c>
      <c r="AU1647" s="20" t="s">
        <v>142</v>
      </c>
    </row>
    <row r="1648" s="12" customFormat="1" ht="22.8" customHeight="1">
      <c r="A1648" s="12"/>
      <c r="B1648" s="199"/>
      <c r="C1648" s="200"/>
      <c r="D1648" s="201" t="s">
        <v>74</v>
      </c>
      <c r="E1648" s="213" t="s">
        <v>2031</v>
      </c>
      <c r="F1648" s="213" t="s">
        <v>2032</v>
      </c>
      <c r="G1648" s="200"/>
      <c r="H1648" s="200"/>
      <c r="I1648" s="203"/>
      <c r="J1648" s="214">
        <f>BK1648</f>
        <v>0</v>
      </c>
      <c r="K1648" s="200"/>
      <c r="L1648" s="205"/>
      <c r="M1648" s="206"/>
      <c r="N1648" s="207"/>
      <c r="O1648" s="207"/>
      <c r="P1648" s="208">
        <f>P1649+P1707</f>
        <v>0</v>
      </c>
      <c r="Q1648" s="207"/>
      <c r="R1648" s="208">
        <f>R1649+R1707</f>
        <v>1.6424491400000001</v>
      </c>
      <c r="S1648" s="207"/>
      <c r="T1648" s="209">
        <f>T1649+T1707</f>
        <v>0</v>
      </c>
      <c r="U1648" s="12"/>
      <c r="V1648" s="12"/>
      <c r="W1648" s="12"/>
      <c r="X1648" s="12"/>
      <c r="Y1648" s="12"/>
      <c r="Z1648" s="12"/>
      <c r="AA1648" s="12"/>
      <c r="AB1648" s="12"/>
      <c r="AC1648" s="12"/>
      <c r="AD1648" s="12"/>
      <c r="AE1648" s="12"/>
      <c r="AR1648" s="210" t="s">
        <v>94</v>
      </c>
      <c r="AT1648" s="211" t="s">
        <v>74</v>
      </c>
      <c r="AU1648" s="211" t="s">
        <v>83</v>
      </c>
      <c r="AY1648" s="210" t="s">
        <v>141</v>
      </c>
      <c r="BK1648" s="212">
        <f>BK1649+BK1707</f>
        <v>0</v>
      </c>
    </row>
    <row r="1649" s="12" customFormat="1" ht="20.88" customHeight="1">
      <c r="A1649" s="12"/>
      <c r="B1649" s="199"/>
      <c r="C1649" s="200"/>
      <c r="D1649" s="201" t="s">
        <v>74</v>
      </c>
      <c r="E1649" s="213" t="s">
        <v>2033</v>
      </c>
      <c r="F1649" s="213" t="s">
        <v>2034</v>
      </c>
      <c r="G1649" s="200"/>
      <c r="H1649" s="200"/>
      <c r="I1649" s="203"/>
      <c r="J1649" s="214">
        <f>BK1649</f>
        <v>0</v>
      </c>
      <c r="K1649" s="200"/>
      <c r="L1649" s="205"/>
      <c r="M1649" s="206"/>
      <c r="N1649" s="207"/>
      <c r="O1649" s="207"/>
      <c r="P1649" s="208">
        <f>SUM(P1650:P1706)</f>
        <v>0</v>
      </c>
      <c r="Q1649" s="207"/>
      <c r="R1649" s="208">
        <f>SUM(R1650:R1706)</f>
        <v>1.2691107800000001</v>
      </c>
      <c r="S1649" s="207"/>
      <c r="T1649" s="209">
        <f>SUM(T1650:T1706)</f>
        <v>0</v>
      </c>
      <c r="U1649" s="12"/>
      <c r="V1649" s="12"/>
      <c r="W1649" s="12"/>
      <c r="X1649" s="12"/>
      <c r="Y1649" s="12"/>
      <c r="Z1649" s="12"/>
      <c r="AA1649" s="12"/>
      <c r="AB1649" s="12"/>
      <c r="AC1649" s="12"/>
      <c r="AD1649" s="12"/>
      <c r="AE1649" s="12"/>
      <c r="AR1649" s="210" t="s">
        <v>94</v>
      </c>
      <c r="AT1649" s="211" t="s">
        <v>74</v>
      </c>
      <c r="AU1649" s="211" t="s">
        <v>94</v>
      </c>
      <c r="AY1649" s="210" t="s">
        <v>141</v>
      </c>
      <c r="BK1649" s="212">
        <f>SUM(BK1650:BK1706)</f>
        <v>0</v>
      </c>
    </row>
    <row r="1650" s="2" customFormat="1" ht="16.5" customHeight="1">
      <c r="A1650" s="41"/>
      <c r="B1650" s="42"/>
      <c r="C1650" s="215" t="s">
        <v>2035</v>
      </c>
      <c r="D1650" s="215" t="s">
        <v>146</v>
      </c>
      <c r="E1650" s="216" t="s">
        <v>2036</v>
      </c>
      <c r="F1650" s="217" t="s">
        <v>2037</v>
      </c>
      <c r="G1650" s="218" t="s">
        <v>259</v>
      </c>
      <c r="H1650" s="219">
        <v>40.944000000000003</v>
      </c>
      <c r="I1650" s="220"/>
      <c r="J1650" s="221">
        <f>ROUND(I1650*H1650,2)</f>
        <v>0</v>
      </c>
      <c r="K1650" s="217" t="s">
        <v>150</v>
      </c>
      <c r="L1650" s="47"/>
      <c r="M1650" s="222" t="s">
        <v>19</v>
      </c>
      <c r="N1650" s="223" t="s">
        <v>47</v>
      </c>
      <c r="O1650" s="87"/>
      <c r="P1650" s="224">
        <f>O1650*H1650</f>
        <v>0</v>
      </c>
      <c r="Q1650" s="224">
        <v>0</v>
      </c>
      <c r="R1650" s="224">
        <f>Q1650*H1650</f>
        <v>0</v>
      </c>
      <c r="S1650" s="224">
        <v>0</v>
      </c>
      <c r="T1650" s="225">
        <f>S1650*H1650</f>
        <v>0</v>
      </c>
      <c r="U1650" s="41"/>
      <c r="V1650" s="41"/>
      <c r="W1650" s="41"/>
      <c r="X1650" s="41"/>
      <c r="Y1650" s="41"/>
      <c r="Z1650" s="41"/>
      <c r="AA1650" s="41"/>
      <c r="AB1650" s="41"/>
      <c r="AC1650" s="41"/>
      <c r="AD1650" s="41"/>
      <c r="AE1650" s="41"/>
      <c r="AR1650" s="226" t="s">
        <v>260</v>
      </c>
      <c r="AT1650" s="226" t="s">
        <v>146</v>
      </c>
      <c r="AU1650" s="226" t="s">
        <v>142</v>
      </c>
      <c r="AY1650" s="20" t="s">
        <v>141</v>
      </c>
      <c r="BE1650" s="227">
        <f>IF(N1650="základní",J1650,0)</f>
        <v>0</v>
      </c>
      <c r="BF1650" s="227">
        <f>IF(N1650="snížená",J1650,0)</f>
        <v>0</v>
      </c>
      <c r="BG1650" s="227">
        <f>IF(N1650="zákl. přenesená",J1650,0)</f>
        <v>0</v>
      </c>
      <c r="BH1650" s="227">
        <f>IF(N1650="sníž. přenesená",J1650,0)</f>
        <v>0</v>
      </c>
      <c r="BI1650" s="227">
        <f>IF(N1650="nulová",J1650,0)</f>
        <v>0</v>
      </c>
      <c r="BJ1650" s="20" t="s">
        <v>94</v>
      </c>
      <c r="BK1650" s="227">
        <f>ROUND(I1650*H1650,2)</f>
        <v>0</v>
      </c>
      <c r="BL1650" s="20" t="s">
        <v>260</v>
      </c>
      <c r="BM1650" s="226" t="s">
        <v>2038</v>
      </c>
    </row>
    <row r="1651" s="2" customFormat="1">
      <c r="A1651" s="41"/>
      <c r="B1651" s="42"/>
      <c r="C1651" s="43"/>
      <c r="D1651" s="228" t="s">
        <v>153</v>
      </c>
      <c r="E1651" s="43"/>
      <c r="F1651" s="229" t="s">
        <v>2039</v>
      </c>
      <c r="G1651" s="43"/>
      <c r="H1651" s="43"/>
      <c r="I1651" s="230"/>
      <c r="J1651" s="43"/>
      <c r="K1651" s="43"/>
      <c r="L1651" s="47"/>
      <c r="M1651" s="231"/>
      <c r="N1651" s="232"/>
      <c r="O1651" s="87"/>
      <c r="P1651" s="87"/>
      <c r="Q1651" s="87"/>
      <c r="R1651" s="87"/>
      <c r="S1651" s="87"/>
      <c r="T1651" s="88"/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  <c r="AE1651" s="41"/>
      <c r="AT1651" s="20" t="s">
        <v>153</v>
      </c>
      <c r="AU1651" s="20" t="s">
        <v>142</v>
      </c>
    </row>
    <row r="1652" s="15" customFormat="1">
      <c r="A1652" s="15"/>
      <c r="B1652" s="256"/>
      <c r="C1652" s="257"/>
      <c r="D1652" s="235" t="s">
        <v>155</v>
      </c>
      <c r="E1652" s="258" t="s">
        <v>19</v>
      </c>
      <c r="F1652" s="259" t="s">
        <v>789</v>
      </c>
      <c r="G1652" s="257"/>
      <c r="H1652" s="258" t="s">
        <v>19</v>
      </c>
      <c r="I1652" s="260"/>
      <c r="J1652" s="257"/>
      <c r="K1652" s="257"/>
      <c r="L1652" s="261"/>
      <c r="M1652" s="262"/>
      <c r="N1652" s="263"/>
      <c r="O1652" s="263"/>
      <c r="P1652" s="263"/>
      <c r="Q1652" s="263"/>
      <c r="R1652" s="263"/>
      <c r="S1652" s="263"/>
      <c r="T1652" s="264"/>
      <c r="U1652" s="15"/>
      <c r="V1652" s="15"/>
      <c r="W1652" s="15"/>
      <c r="X1652" s="15"/>
      <c r="Y1652" s="15"/>
      <c r="Z1652" s="15"/>
      <c r="AA1652" s="15"/>
      <c r="AB1652" s="15"/>
      <c r="AC1652" s="15"/>
      <c r="AD1652" s="15"/>
      <c r="AE1652" s="15"/>
      <c r="AT1652" s="265" t="s">
        <v>155</v>
      </c>
      <c r="AU1652" s="265" t="s">
        <v>142</v>
      </c>
      <c r="AV1652" s="15" t="s">
        <v>83</v>
      </c>
      <c r="AW1652" s="15" t="s">
        <v>35</v>
      </c>
      <c r="AX1652" s="15" t="s">
        <v>75</v>
      </c>
      <c r="AY1652" s="265" t="s">
        <v>141</v>
      </c>
    </row>
    <row r="1653" s="15" customFormat="1">
      <c r="A1653" s="15"/>
      <c r="B1653" s="256"/>
      <c r="C1653" s="257"/>
      <c r="D1653" s="235" t="s">
        <v>155</v>
      </c>
      <c r="E1653" s="258" t="s">
        <v>19</v>
      </c>
      <c r="F1653" s="259" t="s">
        <v>194</v>
      </c>
      <c r="G1653" s="257"/>
      <c r="H1653" s="258" t="s">
        <v>19</v>
      </c>
      <c r="I1653" s="260"/>
      <c r="J1653" s="257"/>
      <c r="K1653" s="257"/>
      <c r="L1653" s="261"/>
      <c r="M1653" s="262"/>
      <c r="N1653" s="263"/>
      <c r="O1653" s="263"/>
      <c r="P1653" s="263"/>
      <c r="Q1653" s="263"/>
      <c r="R1653" s="263"/>
      <c r="S1653" s="263"/>
      <c r="T1653" s="264"/>
      <c r="U1653" s="15"/>
      <c r="V1653" s="15"/>
      <c r="W1653" s="15"/>
      <c r="X1653" s="15"/>
      <c r="Y1653" s="15"/>
      <c r="Z1653" s="15"/>
      <c r="AA1653" s="15"/>
      <c r="AB1653" s="15"/>
      <c r="AC1653" s="15"/>
      <c r="AD1653" s="15"/>
      <c r="AE1653" s="15"/>
      <c r="AT1653" s="265" t="s">
        <v>155</v>
      </c>
      <c r="AU1653" s="265" t="s">
        <v>142</v>
      </c>
      <c r="AV1653" s="15" t="s">
        <v>83</v>
      </c>
      <c r="AW1653" s="15" t="s">
        <v>35</v>
      </c>
      <c r="AX1653" s="15" t="s">
        <v>75</v>
      </c>
      <c r="AY1653" s="265" t="s">
        <v>141</v>
      </c>
    </row>
    <row r="1654" s="15" customFormat="1">
      <c r="A1654" s="15"/>
      <c r="B1654" s="256"/>
      <c r="C1654" s="257"/>
      <c r="D1654" s="235" t="s">
        <v>155</v>
      </c>
      <c r="E1654" s="258" t="s">
        <v>19</v>
      </c>
      <c r="F1654" s="259" t="s">
        <v>197</v>
      </c>
      <c r="G1654" s="257"/>
      <c r="H1654" s="258" t="s">
        <v>19</v>
      </c>
      <c r="I1654" s="260"/>
      <c r="J1654" s="257"/>
      <c r="K1654" s="257"/>
      <c r="L1654" s="261"/>
      <c r="M1654" s="262"/>
      <c r="N1654" s="263"/>
      <c r="O1654" s="263"/>
      <c r="P1654" s="263"/>
      <c r="Q1654" s="263"/>
      <c r="R1654" s="263"/>
      <c r="S1654" s="263"/>
      <c r="T1654" s="264"/>
      <c r="U1654" s="15"/>
      <c r="V1654" s="15"/>
      <c r="W1654" s="15"/>
      <c r="X1654" s="15"/>
      <c r="Y1654" s="15"/>
      <c r="Z1654" s="15"/>
      <c r="AA1654" s="15"/>
      <c r="AB1654" s="15"/>
      <c r="AC1654" s="15"/>
      <c r="AD1654" s="15"/>
      <c r="AE1654" s="15"/>
      <c r="AT1654" s="265" t="s">
        <v>155</v>
      </c>
      <c r="AU1654" s="265" t="s">
        <v>142</v>
      </c>
      <c r="AV1654" s="15" t="s">
        <v>83</v>
      </c>
      <c r="AW1654" s="15" t="s">
        <v>35</v>
      </c>
      <c r="AX1654" s="15" t="s">
        <v>75</v>
      </c>
      <c r="AY1654" s="265" t="s">
        <v>141</v>
      </c>
    </row>
    <row r="1655" s="13" customFormat="1">
      <c r="A1655" s="13"/>
      <c r="B1655" s="233"/>
      <c r="C1655" s="234"/>
      <c r="D1655" s="235" t="s">
        <v>155</v>
      </c>
      <c r="E1655" s="236" t="s">
        <v>19</v>
      </c>
      <c r="F1655" s="237" t="s">
        <v>2040</v>
      </c>
      <c r="G1655" s="234"/>
      <c r="H1655" s="238">
        <v>1.7549999999999999</v>
      </c>
      <c r="I1655" s="239"/>
      <c r="J1655" s="234"/>
      <c r="K1655" s="234"/>
      <c r="L1655" s="240"/>
      <c r="M1655" s="241"/>
      <c r="N1655" s="242"/>
      <c r="O1655" s="242"/>
      <c r="P1655" s="242"/>
      <c r="Q1655" s="242"/>
      <c r="R1655" s="242"/>
      <c r="S1655" s="242"/>
      <c r="T1655" s="243"/>
      <c r="U1655" s="13"/>
      <c r="V1655" s="13"/>
      <c r="W1655" s="13"/>
      <c r="X1655" s="13"/>
      <c r="Y1655" s="13"/>
      <c r="Z1655" s="13"/>
      <c r="AA1655" s="13"/>
      <c r="AB1655" s="13"/>
      <c r="AC1655" s="13"/>
      <c r="AD1655" s="13"/>
      <c r="AE1655" s="13"/>
      <c r="AT1655" s="244" t="s">
        <v>155</v>
      </c>
      <c r="AU1655" s="244" t="s">
        <v>142</v>
      </c>
      <c r="AV1655" s="13" t="s">
        <v>94</v>
      </c>
      <c r="AW1655" s="13" t="s">
        <v>35</v>
      </c>
      <c r="AX1655" s="13" t="s">
        <v>75</v>
      </c>
      <c r="AY1655" s="244" t="s">
        <v>141</v>
      </c>
    </row>
    <row r="1656" s="16" customFormat="1">
      <c r="A1656" s="16"/>
      <c r="B1656" s="266"/>
      <c r="C1656" s="267"/>
      <c r="D1656" s="235" t="s">
        <v>155</v>
      </c>
      <c r="E1656" s="268" t="s">
        <v>19</v>
      </c>
      <c r="F1656" s="269" t="s">
        <v>190</v>
      </c>
      <c r="G1656" s="267"/>
      <c r="H1656" s="270">
        <v>1.7549999999999999</v>
      </c>
      <c r="I1656" s="271"/>
      <c r="J1656" s="267"/>
      <c r="K1656" s="267"/>
      <c r="L1656" s="272"/>
      <c r="M1656" s="273"/>
      <c r="N1656" s="274"/>
      <c r="O1656" s="274"/>
      <c r="P1656" s="274"/>
      <c r="Q1656" s="274"/>
      <c r="R1656" s="274"/>
      <c r="S1656" s="274"/>
      <c r="T1656" s="275"/>
      <c r="U1656" s="16"/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T1656" s="276" t="s">
        <v>155</v>
      </c>
      <c r="AU1656" s="276" t="s">
        <v>142</v>
      </c>
      <c r="AV1656" s="16" t="s">
        <v>142</v>
      </c>
      <c r="AW1656" s="16" t="s">
        <v>35</v>
      </c>
      <c r="AX1656" s="16" t="s">
        <v>75</v>
      </c>
      <c r="AY1656" s="276" t="s">
        <v>141</v>
      </c>
    </row>
    <row r="1657" s="15" customFormat="1">
      <c r="A1657" s="15"/>
      <c r="B1657" s="256"/>
      <c r="C1657" s="257"/>
      <c r="D1657" s="235" t="s">
        <v>155</v>
      </c>
      <c r="E1657" s="258" t="s">
        <v>19</v>
      </c>
      <c r="F1657" s="259" t="s">
        <v>869</v>
      </c>
      <c r="G1657" s="257"/>
      <c r="H1657" s="258" t="s">
        <v>19</v>
      </c>
      <c r="I1657" s="260"/>
      <c r="J1657" s="257"/>
      <c r="K1657" s="257"/>
      <c r="L1657" s="261"/>
      <c r="M1657" s="262"/>
      <c r="N1657" s="263"/>
      <c r="O1657" s="263"/>
      <c r="P1657" s="263"/>
      <c r="Q1657" s="263"/>
      <c r="R1657" s="263"/>
      <c r="S1657" s="263"/>
      <c r="T1657" s="264"/>
      <c r="U1657" s="15"/>
      <c r="V1657" s="15"/>
      <c r="W1657" s="15"/>
      <c r="X1657" s="15"/>
      <c r="Y1657" s="15"/>
      <c r="Z1657" s="15"/>
      <c r="AA1657" s="15"/>
      <c r="AB1657" s="15"/>
      <c r="AC1657" s="15"/>
      <c r="AD1657" s="15"/>
      <c r="AE1657" s="15"/>
      <c r="AT1657" s="265" t="s">
        <v>155</v>
      </c>
      <c r="AU1657" s="265" t="s">
        <v>142</v>
      </c>
      <c r="AV1657" s="15" t="s">
        <v>83</v>
      </c>
      <c r="AW1657" s="15" t="s">
        <v>35</v>
      </c>
      <c r="AX1657" s="15" t="s">
        <v>75</v>
      </c>
      <c r="AY1657" s="265" t="s">
        <v>141</v>
      </c>
    </row>
    <row r="1658" s="13" customFormat="1">
      <c r="A1658" s="13"/>
      <c r="B1658" s="233"/>
      <c r="C1658" s="234"/>
      <c r="D1658" s="235" t="s">
        <v>155</v>
      </c>
      <c r="E1658" s="236" t="s">
        <v>19</v>
      </c>
      <c r="F1658" s="237" t="s">
        <v>2041</v>
      </c>
      <c r="G1658" s="234"/>
      <c r="H1658" s="238">
        <v>7.3499999999999996</v>
      </c>
      <c r="I1658" s="239"/>
      <c r="J1658" s="234"/>
      <c r="K1658" s="234"/>
      <c r="L1658" s="240"/>
      <c r="M1658" s="241"/>
      <c r="N1658" s="242"/>
      <c r="O1658" s="242"/>
      <c r="P1658" s="242"/>
      <c r="Q1658" s="242"/>
      <c r="R1658" s="242"/>
      <c r="S1658" s="242"/>
      <c r="T1658" s="243"/>
      <c r="U1658" s="13"/>
      <c r="V1658" s="13"/>
      <c r="W1658" s="13"/>
      <c r="X1658" s="13"/>
      <c r="Y1658" s="13"/>
      <c r="Z1658" s="13"/>
      <c r="AA1658" s="13"/>
      <c r="AB1658" s="13"/>
      <c r="AC1658" s="13"/>
      <c r="AD1658" s="13"/>
      <c r="AE1658" s="13"/>
      <c r="AT1658" s="244" t="s">
        <v>155</v>
      </c>
      <c r="AU1658" s="244" t="s">
        <v>142</v>
      </c>
      <c r="AV1658" s="13" t="s">
        <v>94</v>
      </c>
      <c r="AW1658" s="13" t="s">
        <v>35</v>
      </c>
      <c r="AX1658" s="13" t="s">
        <v>75</v>
      </c>
      <c r="AY1658" s="244" t="s">
        <v>141</v>
      </c>
    </row>
    <row r="1659" s="15" customFormat="1">
      <c r="A1659" s="15"/>
      <c r="B1659" s="256"/>
      <c r="C1659" s="257"/>
      <c r="D1659" s="235" t="s">
        <v>155</v>
      </c>
      <c r="E1659" s="258" t="s">
        <v>19</v>
      </c>
      <c r="F1659" s="259" t="s">
        <v>2042</v>
      </c>
      <c r="G1659" s="257"/>
      <c r="H1659" s="258" t="s">
        <v>19</v>
      </c>
      <c r="I1659" s="260"/>
      <c r="J1659" s="257"/>
      <c r="K1659" s="257"/>
      <c r="L1659" s="261"/>
      <c r="M1659" s="262"/>
      <c r="N1659" s="263"/>
      <c r="O1659" s="263"/>
      <c r="P1659" s="263"/>
      <c r="Q1659" s="263"/>
      <c r="R1659" s="263"/>
      <c r="S1659" s="263"/>
      <c r="T1659" s="264"/>
      <c r="U1659" s="15"/>
      <c r="V1659" s="15"/>
      <c r="W1659" s="15"/>
      <c r="X1659" s="15"/>
      <c r="Y1659" s="15"/>
      <c r="Z1659" s="15"/>
      <c r="AA1659" s="15"/>
      <c r="AB1659" s="15"/>
      <c r="AC1659" s="15"/>
      <c r="AD1659" s="15"/>
      <c r="AE1659" s="15"/>
      <c r="AT1659" s="265" t="s">
        <v>155</v>
      </c>
      <c r="AU1659" s="265" t="s">
        <v>142</v>
      </c>
      <c r="AV1659" s="15" t="s">
        <v>83</v>
      </c>
      <c r="AW1659" s="15" t="s">
        <v>35</v>
      </c>
      <c r="AX1659" s="15" t="s">
        <v>75</v>
      </c>
      <c r="AY1659" s="265" t="s">
        <v>141</v>
      </c>
    </row>
    <row r="1660" s="13" customFormat="1">
      <c r="A1660" s="13"/>
      <c r="B1660" s="233"/>
      <c r="C1660" s="234"/>
      <c r="D1660" s="235" t="s">
        <v>155</v>
      </c>
      <c r="E1660" s="236" t="s">
        <v>19</v>
      </c>
      <c r="F1660" s="237" t="s">
        <v>900</v>
      </c>
      <c r="G1660" s="234"/>
      <c r="H1660" s="238">
        <v>-1.2</v>
      </c>
      <c r="I1660" s="239"/>
      <c r="J1660" s="234"/>
      <c r="K1660" s="234"/>
      <c r="L1660" s="240"/>
      <c r="M1660" s="241"/>
      <c r="N1660" s="242"/>
      <c r="O1660" s="242"/>
      <c r="P1660" s="242"/>
      <c r="Q1660" s="242"/>
      <c r="R1660" s="242"/>
      <c r="S1660" s="242"/>
      <c r="T1660" s="243"/>
      <c r="U1660" s="13"/>
      <c r="V1660" s="13"/>
      <c r="W1660" s="13"/>
      <c r="X1660" s="13"/>
      <c r="Y1660" s="13"/>
      <c r="Z1660" s="13"/>
      <c r="AA1660" s="13"/>
      <c r="AB1660" s="13"/>
      <c r="AC1660" s="13"/>
      <c r="AD1660" s="13"/>
      <c r="AE1660" s="13"/>
      <c r="AT1660" s="244" t="s">
        <v>155</v>
      </c>
      <c r="AU1660" s="244" t="s">
        <v>142</v>
      </c>
      <c r="AV1660" s="13" t="s">
        <v>94</v>
      </c>
      <c r="AW1660" s="13" t="s">
        <v>35</v>
      </c>
      <c r="AX1660" s="13" t="s">
        <v>75</v>
      </c>
      <c r="AY1660" s="244" t="s">
        <v>141</v>
      </c>
    </row>
    <row r="1661" s="16" customFormat="1">
      <c r="A1661" s="16"/>
      <c r="B1661" s="266"/>
      <c r="C1661" s="267"/>
      <c r="D1661" s="235" t="s">
        <v>155</v>
      </c>
      <c r="E1661" s="268" t="s">
        <v>19</v>
      </c>
      <c r="F1661" s="269" t="s">
        <v>190</v>
      </c>
      <c r="G1661" s="267"/>
      <c r="H1661" s="270">
        <v>6.1500000000000004</v>
      </c>
      <c r="I1661" s="271"/>
      <c r="J1661" s="267"/>
      <c r="K1661" s="267"/>
      <c r="L1661" s="272"/>
      <c r="M1661" s="273"/>
      <c r="N1661" s="274"/>
      <c r="O1661" s="274"/>
      <c r="P1661" s="274"/>
      <c r="Q1661" s="274"/>
      <c r="R1661" s="274"/>
      <c r="S1661" s="274"/>
      <c r="T1661" s="275"/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T1661" s="276" t="s">
        <v>155</v>
      </c>
      <c r="AU1661" s="276" t="s">
        <v>142</v>
      </c>
      <c r="AV1661" s="16" t="s">
        <v>142</v>
      </c>
      <c r="AW1661" s="16" t="s">
        <v>35</v>
      </c>
      <c r="AX1661" s="16" t="s">
        <v>75</v>
      </c>
      <c r="AY1661" s="276" t="s">
        <v>141</v>
      </c>
    </row>
    <row r="1662" s="15" customFormat="1">
      <c r="A1662" s="15"/>
      <c r="B1662" s="256"/>
      <c r="C1662" s="257"/>
      <c r="D1662" s="235" t="s">
        <v>155</v>
      </c>
      <c r="E1662" s="258" t="s">
        <v>19</v>
      </c>
      <c r="F1662" s="259" t="s">
        <v>872</v>
      </c>
      <c r="G1662" s="257"/>
      <c r="H1662" s="258" t="s">
        <v>19</v>
      </c>
      <c r="I1662" s="260"/>
      <c r="J1662" s="257"/>
      <c r="K1662" s="257"/>
      <c r="L1662" s="261"/>
      <c r="M1662" s="262"/>
      <c r="N1662" s="263"/>
      <c r="O1662" s="263"/>
      <c r="P1662" s="263"/>
      <c r="Q1662" s="263"/>
      <c r="R1662" s="263"/>
      <c r="S1662" s="263"/>
      <c r="T1662" s="264"/>
      <c r="U1662" s="15"/>
      <c r="V1662" s="15"/>
      <c r="W1662" s="15"/>
      <c r="X1662" s="15"/>
      <c r="Y1662" s="15"/>
      <c r="Z1662" s="15"/>
      <c r="AA1662" s="15"/>
      <c r="AB1662" s="15"/>
      <c r="AC1662" s="15"/>
      <c r="AD1662" s="15"/>
      <c r="AE1662" s="15"/>
      <c r="AT1662" s="265" t="s">
        <v>155</v>
      </c>
      <c r="AU1662" s="265" t="s">
        <v>142</v>
      </c>
      <c r="AV1662" s="15" t="s">
        <v>83</v>
      </c>
      <c r="AW1662" s="15" t="s">
        <v>35</v>
      </c>
      <c r="AX1662" s="15" t="s">
        <v>75</v>
      </c>
      <c r="AY1662" s="265" t="s">
        <v>141</v>
      </c>
    </row>
    <row r="1663" s="13" customFormat="1">
      <c r="A1663" s="13"/>
      <c r="B1663" s="233"/>
      <c r="C1663" s="234"/>
      <c r="D1663" s="235" t="s">
        <v>155</v>
      </c>
      <c r="E1663" s="236" t="s">
        <v>19</v>
      </c>
      <c r="F1663" s="237" t="s">
        <v>2041</v>
      </c>
      <c r="G1663" s="234"/>
      <c r="H1663" s="238">
        <v>7.3499999999999996</v>
      </c>
      <c r="I1663" s="239"/>
      <c r="J1663" s="234"/>
      <c r="K1663" s="234"/>
      <c r="L1663" s="240"/>
      <c r="M1663" s="241"/>
      <c r="N1663" s="242"/>
      <c r="O1663" s="242"/>
      <c r="P1663" s="242"/>
      <c r="Q1663" s="242"/>
      <c r="R1663" s="242"/>
      <c r="S1663" s="242"/>
      <c r="T1663" s="243"/>
      <c r="U1663" s="13"/>
      <c r="V1663" s="13"/>
      <c r="W1663" s="13"/>
      <c r="X1663" s="13"/>
      <c r="Y1663" s="13"/>
      <c r="Z1663" s="13"/>
      <c r="AA1663" s="13"/>
      <c r="AB1663" s="13"/>
      <c r="AC1663" s="13"/>
      <c r="AD1663" s="13"/>
      <c r="AE1663" s="13"/>
      <c r="AT1663" s="244" t="s">
        <v>155</v>
      </c>
      <c r="AU1663" s="244" t="s">
        <v>142</v>
      </c>
      <c r="AV1663" s="13" t="s">
        <v>94</v>
      </c>
      <c r="AW1663" s="13" t="s">
        <v>35</v>
      </c>
      <c r="AX1663" s="13" t="s">
        <v>75</v>
      </c>
      <c r="AY1663" s="244" t="s">
        <v>141</v>
      </c>
    </row>
    <row r="1664" s="15" customFormat="1">
      <c r="A1664" s="15"/>
      <c r="B1664" s="256"/>
      <c r="C1664" s="257"/>
      <c r="D1664" s="235" t="s">
        <v>155</v>
      </c>
      <c r="E1664" s="258" t="s">
        <v>19</v>
      </c>
      <c r="F1664" s="259" t="s">
        <v>2042</v>
      </c>
      <c r="G1664" s="257"/>
      <c r="H1664" s="258" t="s">
        <v>19</v>
      </c>
      <c r="I1664" s="260"/>
      <c r="J1664" s="257"/>
      <c r="K1664" s="257"/>
      <c r="L1664" s="261"/>
      <c r="M1664" s="262"/>
      <c r="N1664" s="263"/>
      <c r="O1664" s="263"/>
      <c r="P1664" s="263"/>
      <c r="Q1664" s="263"/>
      <c r="R1664" s="263"/>
      <c r="S1664" s="263"/>
      <c r="T1664" s="264"/>
      <c r="U1664" s="15"/>
      <c r="V1664" s="15"/>
      <c r="W1664" s="15"/>
      <c r="X1664" s="15"/>
      <c r="Y1664" s="15"/>
      <c r="Z1664" s="15"/>
      <c r="AA1664" s="15"/>
      <c r="AB1664" s="15"/>
      <c r="AC1664" s="15"/>
      <c r="AD1664" s="15"/>
      <c r="AE1664" s="15"/>
      <c r="AT1664" s="265" t="s">
        <v>155</v>
      </c>
      <c r="AU1664" s="265" t="s">
        <v>142</v>
      </c>
      <c r="AV1664" s="15" t="s">
        <v>83</v>
      </c>
      <c r="AW1664" s="15" t="s">
        <v>35</v>
      </c>
      <c r="AX1664" s="15" t="s">
        <v>75</v>
      </c>
      <c r="AY1664" s="265" t="s">
        <v>141</v>
      </c>
    </row>
    <row r="1665" s="13" customFormat="1">
      <c r="A1665" s="13"/>
      <c r="B1665" s="233"/>
      <c r="C1665" s="234"/>
      <c r="D1665" s="235" t="s">
        <v>155</v>
      </c>
      <c r="E1665" s="236" t="s">
        <v>19</v>
      </c>
      <c r="F1665" s="237" t="s">
        <v>900</v>
      </c>
      <c r="G1665" s="234"/>
      <c r="H1665" s="238">
        <v>-1.2</v>
      </c>
      <c r="I1665" s="239"/>
      <c r="J1665" s="234"/>
      <c r="K1665" s="234"/>
      <c r="L1665" s="240"/>
      <c r="M1665" s="241"/>
      <c r="N1665" s="242"/>
      <c r="O1665" s="242"/>
      <c r="P1665" s="242"/>
      <c r="Q1665" s="242"/>
      <c r="R1665" s="242"/>
      <c r="S1665" s="242"/>
      <c r="T1665" s="243"/>
      <c r="U1665" s="13"/>
      <c r="V1665" s="13"/>
      <c r="W1665" s="13"/>
      <c r="X1665" s="13"/>
      <c r="Y1665" s="13"/>
      <c r="Z1665" s="13"/>
      <c r="AA1665" s="13"/>
      <c r="AB1665" s="13"/>
      <c r="AC1665" s="13"/>
      <c r="AD1665" s="13"/>
      <c r="AE1665" s="13"/>
      <c r="AT1665" s="244" t="s">
        <v>155</v>
      </c>
      <c r="AU1665" s="244" t="s">
        <v>142</v>
      </c>
      <c r="AV1665" s="13" t="s">
        <v>94</v>
      </c>
      <c r="AW1665" s="13" t="s">
        <v>35</v>
      </c>
      <c r="AX1665" s="13" t="s">
        <v>75</v>
      </c>
      <c r="AY1665" s="244" t="s">
        <v>141</v>
      </c>
    </row>
    <row r="1666" s="16" customFormat="1">
      <c r="A1666" s="16"/>
      <c r="B1666" s="266"/>
      <c r="C1666" s="267"/>
      <c r="D1666" s="235" t="s">
        <v>155</v>
      </c>
      <c r="E1666" s="268" t="s">
        <v>19</v>
      </c>
      <c r="F1666" s="269" t="s">
        <v>190</v>
      </c>
      <c r="G1666" s="267"/>
      <c r="H1666" s="270">
        <v>6.1500000000000004</v>
      </c>
      <c r="I1666" s="271"/>
      <c r="J1666" s="267"/>
      <c r="K1666" s="267"/>
      <c r="L1666" s="272"/>
      <c r="M1666" s="273"/>
      <c r="N1666" s="274"/>
      <c r="O1666" s="274"/>
      <c r="P1666" s="274"/>
      <c r="Q1666" s="274"/>
      <c r="R1666" s="274"/>
      <c r="S1666" s="274"/>
      <c r="T1666" s="275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T1666" s="276" t="s">
        <v>155</v>
      </c>
      <c r="AU1666" s="276" t="s">
        <v>142</v>
      </c>
      <c r="AV1666" s="16" t="s">
        <v>142</v>
      </c>
      <c r="AW1666" s="16" t="s">
        <v>35</v>
      </c>
      <c r="AX1666" s="16" t="s">
        <v>75</v>
      </c>
      <c r="AY1666" s="276" t="s">
        <v>141</v>
      </c>
    </row>
    <row r="1667" s="15" customFormat="1">
      <c r="A1667" s="15"/>
      <c r="B1667" s="256"/>
      <c r="C1667" s="257"/>
      <c r="D1667" s="235" t="s">
        <v>155</v>
      </c>
      <c r="E1667" s="258" t="s">
        <v>19</v>
      </c>
      <c r="F1667" s="259" t="s">
        <v>873</v>
      </c>
      <c r="G1667" s="257"/>
      <c r="H1667" s="258" t="s">
        <v>19</v>
      </c>
      <c r="I1667" s="260"/>
      <c r="J1667" s="257"/>
      <c r="K1667" s="257"/>
      <c r="L1667" s="261"/>
      <c r="M1667" s="262"/>
      <c r="N1667" s="263"/>
      <c r="O1667" s="263"/>
      <c r="P1667" s="263"/>
      <c r="Q1667" s="263"/>
      <c r="R1667" s="263"/>
      <c r="S1667" s="263"/>
      <c r="T1667" s="264"/>
      <c r="U1667" s="15"/>
      <c r="V1667" s="15"/>
      <c r="W1667" s="15"/>
      <c r="X1667" s="15"/>
      <c r="Y1667" s="15"/>
      <c r="Z1667" s="15"/>
      <c r="AA1667" s="15"/>
      <c r="AB1667" s="15"/>
      <c r="AC1667" s="15"/>
      <c r="AD1667" s="15"/>
      <c r="AE1667" s="15"/>
      <c r="AT1667" s="265" t="s">
        <v>155</v>
      </c>
      <c r="AU1667" s="265" t="s">
        <v>142</v>
      </c>
      <c r="AV1667" s="15" t="s">
        <v>83</v>
      </c>
      <c r="AW1667" s="15" t="s">
        <v>35</v>
      </c>
      <c r="AX1667" s="15" t="s">
        <v>75</v>
      </c>
      <c r="AY1667" s="265" t="s">
        <v>141</v>
      </c>
    </row>
    <row r="1668" s="13" customFormat="1">
      <c r="A1668" s="13"/>
      <c r="B1668" s="233"/>
      <c r="C1668" s="234"/>
      <c r="D1668" s="235" t="s">
        <v>155</v>
      </c>
      <c r="E1668" s="236" t="s">
        <v>19</v>
      </c>
      <c r="F1668" s="237" t="s">
        <v>2043</v>
      </c>
      <c r="G1668" s="234"/>
      <c r="H1668" s="238">
        <v>9.1500000000000004</v>
      </c>
      <c r="I1668" s="239"/>
      <c r="J1668" s="234"/>
      <c r="K1668" s="234"/>
      <c r="L1668" s="240"/>
      <c r="M1668" s="241"/>
      <c r="N1668" s="242"/>
      <c r="O1668" s="242"/>
      <c r="P1668" s="242"/>
      <c r="Q1668" s="242"/>
      <c r="R1668" s="242"/>
      <c r="S1668" s="242"/>
      <c r="T1668" s="243"/>
      <c r="U1668" s="13"/>
      <c r="V1668" s="13"/>
      <c r="W1668" s="13"/>
      <c r="X1668" s="13"/>
      <c r="Y1668" s="13"/>
      <c r="Z1668" s="13"/>
      <c r="AA1668" s="13"/>
      <c r="AB1668" s="13"/>
      <c r="AC1668" s="13"/>
      <c r="AD1668" s="13"/>
      <c r="AE1668" s="13"/>
      <c r="AT1668" s="244" t="s">
        <v>155</v>
      </c>
      <c r="AU1668" s="244" t="s">
        <v>142</v>
      </c>
      <c r="AV1668" s="13" t="s">
        <v>94</v>
      </c>
      <c r="AW1668" s="13" t="s">
        <v>35</v>
      </c>
      <c r="AX1668" s="13" t="s">
        <v>75</v>
      </c>
      <c r="AY1668" s="244" t="s">
        <v>141</v>
      </c>
    </row>
    <row r="1669" s="15" customFormat="1">
      <c r="A1669" s="15"/>
      <c r="B1669" s="256"/>
      <c r="C1669" s="257"/>
      <c r="D1669" s="235" t="s">
        <v>155</v>
      </c>
      <c r="E1669" s="258" t="s">
        <v>19</v>
      </c>
      <c r="F1669" s="259" t="s">
        <v>2042</v>
      </c>
      <c r="G1669" s="257"/>
      <c r="H1669" s="258" t="s">
        <v>19</v>
      </c>
      <c r="I1669" s="260"/>
      <c r="J1669" s="257"/>
      <c r="K1669" s="257"/>
      <c r="L1669" s="261"/>
      <c r="M1669" s="262"/>
      <c r="N1669" s="263"/>
      <c r="O1669" s="263"/>
      <c r="P1669" s="263"/>
      <c r="Q1669" s="263"/>
      <c r="R1669" s="263"/>
      <c r="S1669" s="263"/>
      <c r="T1669" s="264"/>
      <c r="U1669" s="15"/>
      <c r="V1669" s="15"/>
      <c r="W1669" s="15"/>
      <c r="X1669" s="15"/>
      <c r="Y1669" s="15"/>
      <c r="Z1669" s="15"/>
      <c r="AA1669" s="15"/>
      <c r="AB1669" s="15"/>
      <c r="AC1669" s="15"/>
      <c r="AD1669" s="15"/>
      <c r="AE1669" s="15"/>
      <c r="AT1669" s="265" t="s">
        <v>155</v>
      </c>
      <c r="AU1669" s="265" t="s">
        <v>142</v>
      </c>
      <c r="AV1669" s="15" t="s">
        <v>83</v>
      </c>
      <c r="AW1669" s="15" t="s">
        <v>35</v>
      </c>
      <c r="AX1669" s="15" t="s">
        <v>75</v>
      </c>
      <c r="AY1669" s="265" t="s">
        <v>141</v>
      </c>
    </row>
    <row r="1670" s="13" customFormat="1">
      <c r="A1670" s="13"/>
      <c r="B1670" s="233"/>
      <c r="C1670" s="234"/>
      <c r="D1670" s="235" t="s">
        <v>155</v>
      </c>
      <c r="E1670" s="236" t="s">
        <v>19</v>
      </c>
      <c r="F1670" s="237" t="s">
        <v>902</v>
      </c>
      <c r="G1670" s="234"/>
      <c r="H1670" s="238">
        <v>-1.3500000000000001</v>
      </c>
      <c r="I1670" s="239"/>
      <c r="J1670" s="234"/>
      <c r="K1670" s="234"/>
      <c r="L1670" s="240"/>
      <c r="M1670" s="241"/>
      <c r="N1670" s="242"/>
      <c r="O1670" s="242"/>
      <c r="P1670" s="242"/>
      <c r="Q1670" s="242"/>
      <c r="R1670" s="242"/>
      <c r="S1670" s="242"/>
      <c r="T1670" s="243"/>
      <c r="U1670" s="13"/>
      <c r="V1670" s="13"/>
      <c r="W1670" s="13"/>
      <c r="X1670" s="13"/>
      <c r="Y1670" s="13"/>
      <c r="Z1670" s="13"/>
      <c r="AA1670" s="13"/>
      <c r="AB1670" s="13"/>
      <c r="AC1670" s="13"/>
      <c r="AD1670" s="13"/>
      <c r="AE1670" s="13"/>
      <c r="AT1670" s="244" t="s">
        <v>155</v>
      </c>
      <c r="AU1670" s="244" t="s">
        <v>142</v>
      </c>
      <c r="AV1670" s="13" t="s">
        <v>94</v>
      </c>
      <c r="AW1670" s="13" t="s">
        <v>35</v>
      </c>
      <c r="AX1670" s="13" t="s">
        <v>75</v>
      </c>
      <c r="AY1670" s="244" t="s">
        <v>141</v>
      </c>
    </row>
    <row r="1671" s="13" customFormat="1">
      <c r="A1671" s="13"/>
      <c r="B1671" s="233"/>
      <c r="C1671" s="234"/>
      <c r="D1671" s="235" t="s">
        <v>155</v>
      </c>
      <c r="E1671" s="236" t="s">
        <v>19</v>
      </c>
      <c r="F1671" s="237" t="s">
        <v>903</v>
      </c>
      <c r="G1671" s="234"/>
      <c r="H1671" s="238">
        <v>-3.6000000000000001</v>
      </c>
      <c r="I1671" s="239"/>
      <c r="J1671" s="234"/>
      <c r="K1671" s="234"/>
      <c r="L1671" s="240"/>
      <c r="M1671" s="241"/>
      <c r="N1671" s="242"/>
      <c r="O1671" s="242"/>
      <c r="P1671" s="242"/>
      <c r="Q1671" s="242"/>
      <c r="R1671" s="242"/>
      <c r="S1671" s="242"/>
      <c r="T1671" s="243"/>
      <c r="U1671" s="13"/>
      <c r="V1671" s="13"/>
      <c r="W1671" s="13"/>
      <c r="X1671" s="13"/>
      <c r="Y1671" s="13"/>
      <c r="Z1671" s="13"/>
      <c r="AA1671" s="13"/>
      <c r="AB1671" s="13"/>
      <c r="AC1671" s="13"/>
      <c r="AD1671" s="13"/>
      <c r="AE1671" s="13"/>
      <c r="AT1671" s="244" t="s">
        <v>155</v>
      </c>
      <c r="AU1671" s="244" t="s">
        <v>142</v>
      </c>
      <c r="AV1671" s="13" t="s">
        <v>94</v>
      </c>
      <c r="AW1671" s="13" t="s">
        <v>35</v>
      </c>
      <c r="AX1671" s="13" t="s">
        <v>75</v>
      </c>
      <c r="AY1671" s="244" t="s">
        <v>141</v>
      </c>
    </row>
    <row r="1672" s="16" customFormat="1">
      <c r="A1672" s="16"/>
      <c r="B1672" s="266"/>
      <c r="C1672" s="267"/>
      <c r="D1672" s="235" t="s">
        <v>155</v>
      </c>
      <c r="E1672" s="268" t="s">
        <v>19</v>
      </c>
      <c r="F1672" s="269" t="s">
        <v>190</v>
      </c>
      <c r="G1672" s="267"/>
      <c r="H1672" s="270">
        <v>4.2000000000000002</v>
      </c>
      <c r="I1672" s="271"/>
      <c r="J1672" s="267"/>
      <c r="K1672" s="267"/>
      <c r="L1672" s="272"/>
      <c r="M1672" s="273"/>
      <c r="N1672" s="274"/>
      <c r="O1672" s="274"/>
      <c r="P1672" s="274"/>
      <c r="Q1672" s="274"/>
      <c r="R1672" s="274"/>
      <c r="S1672" s="274"/>
      <c r="T1672" s="275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6"/>
      <c r="AT1672" s="276" t="s">
        <v>155</v>
      </c>
      <c r="AU1672" s="276" t="s">
        <v>142</v>
      </c>
      <c r="AV1672" s="16" t="s">
        <v>142</v>
      </c>
      <c r="AW1672" s="16" t="s">
        <v>35</v>
      </c>
      <c r="AX1672" s="16" t="s">
        <v>75</v>
      </c>
      <c r="AY1672" s="276" t="s">
        <v>141</v>
      </c>
    </row>
    <row r="1673" s="15" customFormat="1">
      <c r="A1673" s="15"/>
      <c r="B1673" s="256"/>
      <c r="C1673" s="257"/>
      <c r="D1673" s="235" t="s">
        <v>155</v>
      </c>
      <c r="E1673" s="258" t="s">
        <v>19</v>
      </c>
      <c r="F1673" s="259" t="s">
        <v>876</v>
      </c>
      <c r="G1673" s="257"/>
      <c r="H1673" s="258" t="s">
        <v>19</v>
      </c>
      <c r="I1673" s="260"/>
      <c r="J1673" s="257"/>
      <c r="K1673" s="257"/>
      <c r="L1673" s="261"/>
      <c r="M1673" s="262"/>
      <c r="N1673" s="263"/>
      <c r="O1673" s="263"/>
      <c r="P1673" s="263"/>
      <c r="Q1673" s="263"/>
      <c r="R1673" s="263"/>
      <c r="S1673" s="263"/>
      <c r="T1673" s="264"/>
      <c r="U1673" s="15"/>
      <c r="V1673" s="15"/>
      <c r="W1673" s="15"/>
      <c r="X1673" s="15"/>
      <c r="Y1673" s="15"/>
      <c r="Z1673" s="15"/>
      <c r="AA1673" s="15"/>
      <c r="AB1673" s="15"/>
      <c r="AC1673" s="15"/>
      <c r="AD1673" s="15"/>
      <c r="AE1673" s="15"/>
      <c r="AT1673" s="265" t="s">
        <v>155</v>
      </c>
      <c r="AU1673" s="265" t="s">
        <v>142</v>
      </c>
      <c r="AV1673" s="15" t="s">
        <v>83</v>
      </c>
      <c r="AW1673" s="15" t="s">
        <v>35</v>
      </c>
      <c r="AX1673" s="15" t="s">
        <v>75</v>
      </c>
      <c r="AY1673" s="265" t="s">
        <v>141</v>
      </c>
    </row>
    <row r="1674" s="13" customFormat="1">
      <c r="A1674" s="13"/>
      <c r="B1674" s="233"/>
      <c r="C1674" s="234"/>
      <c r="D1674" s="235" t="s">
        <v>155</v>
      </c>
      <c r="E1674" s="236" t="s">
        <v>19</v>
      </c>
      <c r="F1674" s="237" t="s">
        <v>2044</v>
      </c>
      <c r="G1674" s="234"/>
      <c r="H1674" s="238">
        <v>8.4000000000000004</v>
      </c>
      <c r="I1674" s="239"/>
      <c r="J1674" s="234"/>
      <c r="K1674" s="234"/>
      <c r="L1674" s="240"/>
      <c r="M1674" s="241"/>
      <c r="N1674" s="242"/>
      <c r="O1674" s="242"/>
      <c r="P1674" s="242"/>
      <c r="Q1674" s="242"/>
      <c r="R1674" s="242"/>
      <c r="S1674" s="242"/>
      <c r="T1674" s="243"/>
      <c r="U1674" s="13"/>
      <c r="V1674" s="13"/>
      <c r="W1674" s="13"/>
      <c r="X1674" s="13"/>
      <c r="Y1674" s="13"/>
      <c r="Z1674" s="13"/>
      <c r="AA1674" s="13"/>
      <c r="AB1674" s="13"/>
      <c r="AC1674" s="13"/>
      <c r="AD1674" s="13"/>
      <c r="AE1674" s="13"/>
      <c r="AT1674" s="244" t="s">
        <v>155</v>
      </c>
      <c r="AU1674" s="244" t="s">
        <v>142</v>
      </c>
      <c r="AV1674" s="13" t="s">
        <v>94</v>
      </c>
      <c r="AW1674" s="13" t="s">
        <v>35</v>
      </c>
      <c r="AX1674" s="13" t="s">
        <v>75</v>
      </c>
      <c r="AY1674" s="244" t="s">
        <v>141</v>
      </c>
    </row>
    <row r="1675" s="15" customFormat="1">
      <c r="A1675" s="15"/>
      <c r="B1675" s="256"/>
      <c r="C1675" s="257"/>
      <c r="D1675" s="235" t="s">
        <v>155</v>
      </c>
      <c r="E1675" s="258" t="s">
        <v>19</v>
      </c>
      <c r="F1675" s="259" t="s">
        <v>2042</v>
      </c>
      <c r="G1675" s="257"/>
      <c r="H1675" s="258" t="s">
        <v>19</v>
      </c>
      <c r="I1675" s="260"/>
      <c r="J1675" s="257"/>
      <c r="K1675" s="257"/>
      <c r="L1675" s="261"/>
      <c r="M1675" s="262"/>
      <c r="N1675" s="263"/>
      <c r="O1675" s="263"/>
      <c r="P1675" s="263"/>
      <c r="Q1675" s="263"/>
      <c r="R1675" s="263"/>
      <c r="S1675" s="263"/>
      <c r="T1675" s="264"/>
      <c r="U1675" s="15"/>
      <c r="V1675" s="15"/>
      <c r="W1675" s="15"/>
      <c r="X1675" s="15"/>
      <c r="Y1675" s="15"/>
      <c r="Z1675" s="15"/>
      <c r="AA1675" s="15"/>
      <c r="AB1675" s="15"/>
      <c r="AC1675" s="15"/>
      <c r="AD1675" s="15"/>
      <c r="AE1675" s="15"/>
      <c r="AT1675" s="265" t="s">
        <v>155</v>
      </c>
      <c r="AU1675" s="265" t="s">
        <v>142</v>
      </c>
      <c r="AV1675" s="15" t="s">
        <v>83</v>
      </c>
      <c r="AW1675" s="15" t="s">
        <v>35</v>
      </c>
      <c r="AX1675" s="15" t="s">
        <v>75</v>
      </c>
      <c r="AY1675" s="265" t="s">
        <v>141</v>
      </c>
    </row>
    <row r="1676" s="13" customFormat="1">
      <c r="A1676" s="13"/>
      <c r="B1676" s="233"/>
      <c r="C1676" s="234"/>
      <c r="D1676" s="235" t="s">
        <v>155</v>
      </c>
      <c r="E1676" s="236" t="s">
        <v>19</v>
      </c>
      <c r="F1676" s="237" t="s">
        <v>900</v>
      </c>
      <c r="G1676" s="234"/>
      <c r="H1676" s="238">
        <v>-1.2</v>
      </c>
      <c r="I1676" s="239"/>
      <c r="J1676" s="234"/>
      <c r="K1676" s="234"/>
      <c r="L1676" s="240"/>
      <c r="M1676" s="241"/>
      <c r="N1676" s="242"/>
      <c r="O1676" s="242"/>
      <c r="P1676" s="242"/>
      <c r="Q1676" s="242"/>
      <c r="R1676" s="242"/>
      <c r="S1676" s="242"/>
      <c r="T1676" s="243"/>
      <c r="U1676" s="13"/>
      <c r="V1676" s="13"/>
      <c r="W1676" s="13"/>
      <c r="X1676" s="13"/>
      <c r="Y1676" s="13"/>
      <c r="Z1676" s="13"/>
      <c r="AA1676" s="13"/>
      <c r="AB1676" s="13"/>
      <c r="AC1676" s="13"/>
      <c r="AD1676" s="13"/>
      <c r="AE1676" s="13"/>
      <c r="AT1676" s="244" t="s">
        <v>155</v>
      </c>
      <c r="AU1676" s="244" t="s">
        <v>142</v>
      </c>
      <c r="AV1676" s="13" t="s">
        <v>94</v>
      </c>
      <c r="AW1676" s="13" t="s">
        <v>35</v>
      </c>
      <c r="AX1676" s="13" t="s">
        <v>75</v>
      </c>
      <c r="AY1676" s="244" t="s">
        <v>141</v>
      </c>
    </row>
    <row r="1677" s="16" customFormat="1">
      <c r="A1677" s="16"/>
      <c r="B1677" s="266"/>
      <c r="C1677" s="267"/>
      <c r="D1677" s="235" t="s">
        <v>155</v>
      </c>
      <c r="E1677" s="268" t="s">
        <v>19</v>
      </c>
      <c r="F1677" s="269" t="s">
        <v>190</v>
      </c>
      <c r="G1677" s="267"/>
      <c r="H1677" s="270">
        <v>7.2000000000000002</v>
      </c>
      <c r="I1677" s="271"/>
      <c r="J1677" s="267"/>
      <c r="K1677" s="267"/>
      <c r="L1677" s="272"/>
      <c r="M1677" s="273"/>
      <c r="N1677" s="274"/>
      <c r="O1677" s="274"/>
      <c r="P1677" s="274"/>
      <c r="Q1677" s="274"/>
      <c r="R1677" s="274"/>
      <c r="S1677" s="274"/>
      <c r="T1677" s="275"/>
      <c r="U1677" s="16"/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6"/>
      <c r="AT1677" s="276" t="s">
        <v>155</v>
      </c>
      <c r="AU1677" s="276" t="s">
        <v>142</v>
      </c>
      <c r="AV1677" s="16" t="s">
        <v>142</v>
      </c>
      <c r="AW1677" s="16" t="s">
        <v>35</v>
      </c>
      <c r="AX1677" s="16" t="s">
        <v>75</v>
      </c>
      <c r="AY1677" s="276" t="s">
        <v>141</v>
      </c>
    </row>
    <row r="1678" s="14" customFormat="1">
      <c r="A1678" s="14"/>
      <c r="B1678" s="245"/>
      <c r="C1678" s="246"/>
      <c r="D1678" s="235" t="s">
        <v>155</v>
      </c>
      <c r="E1678" s="247" t="s">
        <v>19</v>
      </c>
      <c r="F1678" s="248" t="s">
        <v>157</v>
      </c>
      <c r="G1678" s="246"/>
      <c r="H1678" s="249">
        <v>25.454999999999998</v>
      </c>
      <c r="I1678" s="250"/>
      <c r="J1678" s="246"/>
      <c r="K1678" s="246"/>
      <c r="L1678" s="251"/>
      <c r="M1678" s="252"/>
      <c r="N1678" s="253"/>
      <c r="O1678" s="253"/>
      <c r="P1678" s="253"/>
      <c r="Q1678" s="253"/>
      <c r="R1678" s="253"/>
      <c r="S1678" s="253"/>
      <c r="T1678" s="254"/>
      <c r="U1678" s="14"/>
      <c r="V1678" s="14"/>
      <c r="W1678" s="14"/>
      <c r="X1678" s="14"/>
      <c r="Y1678" s="14"/>
      <c r="Z1678" s="14"/>
      <c r="AA1678" s="14"/>
      <c r="AB1678" s="14"/>
      <c r="AC1678" s="14"/>
      <c r="AD1678" s="14"/>
      <c r="AE1678" s="14"/>
      <c r="AT1678" s="255" t="s">
        <v>155</v>
      </c>
      <c r="AU1678" s="255" t="s">
        <v>142</v>
      </c>
      <c r="AV1678" s="14" t="s">
        <v>151</v>
      </c>
      <c r="AW1678" s="14" t="s">
        <v>35</v>
      </c>
      <c r="AX1678" s="14" t="s">
        <v>75</v>
      </c>
      <c r="AY1678" s="255" t="s">
        <v>141</v>
      </c>
    </row>
    <row r="1679" s="15" customFormat="1">
      <c r="A1679" s="15"/>
      <c r="B1679" s="256"/>
      <c r="C1679" s="257"/>
      <c r="D1679" s="235" t="s">
        <v>155</v>
      </c>
      <c r="E1679" s="258" t="s">
        <v>19</v>
      </c>
      <c r="F1679" s="259" t="s">
        <v>187</v>
      </c>
      <c r="G1679" s="257"/>
      <c r="H1679" s="258" t="s">
        <v>19</v>
      </c>
      <c r="I1679" s="260"/>
      <c r="J1679" s="257"/>
      <c r="K1679" s="257"/>
      <c r="L1679" s="261"/>
      <c r="M1679" s="262"/>
      <c r="N1679" s="263"/>
      <c r="O1679" s="263"/>
      <c r="P1679" s="263"/>
      <c r="Q1679" s="263"/>
      <c r="R1679" s="263"/>
      <c r="S1679" s="263"/>
      <c r="T1679" s="264"/>
      <c r="U1679" s="15"/>
      <c r="V1679" s="15"/>
      <c r="W1679" s="15"/>
      <c r="X1679" s="15"/>
      <c r="Y1679" s="15"/>
      <c r="Z1679" s="15"/>
      <c r="AA1679" s="15"/>
      <c r="AB1679" s="15"/>
      <c r="AC1679" s="15"/>
      <c r="AD1679" s="15"/>
      <c r="AE1679" s="15"/>
      <c r="AT1679" s="265" t="s">
        <v>155</v>
      </c>
      <c r="AU1679" s="265" t="s">
        <v>142</v>
      </c>
      <c r="AV1679" s="15" t="s">
        <v>83</v>
      </c>
      <c r="AW1679" s="15" t="s">
        <v>35</v>
      </c>
      <c r="AX1679" s="15" t="s">
        <v>75</v>
      </c>
      <c r="AY1679" s="265" t="s">
        <v>141</v>
      </c>
    </row>
    <row r="1680" s="15" customFormat="1">
      <c r="A1680" s="15"/>
      <c r="B1680" s="256"/>
      <c r="C1680" s="257"/>
      <c r="D1680" s="235" t="s">
        <v>155</v>
      </c>
      <c r="E1680" s="258" t="s">
        <v>19</v>
      </c>
      <c r="F1680" s="259" t="s">
        <v>951</v>
      </c>
      <c r="G1680" s="257"/>
      <c r="H1680" s="258" t="s">
        <v>19</v>
      </c>
      <c r="I1680" s="260"/>
      <c r="J1680" s="257"/>
      <c r="K1680" s="257"/>
      <c r="L1680" s="261"/>
      <c r="M1680" s="262"/>
      <c r="N1680" s="263"/>
      <c r="O1680" s="263"/>
      <c r="P1680" s="263"/>
      <c r="Q1680" s="263"/>
      <c r="R1680" s="263"/>
      <c r="S1680" s="263"/>
      <c r="T1680" s="264"/>
      <c r="U1680" s="15"/>
      <c r="V1680" s="15"/>
      <c r="W1680" s="15"/>
      <c r="X1680" s="15"/>
      <c r="Y1680" s="15"/>
      <c r="Z1680" s="15"/>
      <c r="AA1680" s="15"/>
      <c r="AB1680" s="15"/>
      <c r="AC1680" s="15"/>
      <c r="AD1680" s="15"/>
      <c r="AE1680" s="15"/>
      <c r="AT1680" s="265" t="s">
        <v>155</v>
      </c>
      <c r="AU1680" s="265" t="s">
        <v>142</v>
      </c>
      <c r="AV1680" s="15" t="s">
        <v>83</v>
      </c>
      <c r="AW1680" s="15" t="s">
        <v>35</v>
      </c>
      <c r="AX1680" s="15" t="s">
        <v>75</v>
      </c>
      <c r="AY1680" s="265" t="s">
        <v>141</v>
      </c>
    </row>
    <row r="1681" s="13" customFormat="1">
      <c r="A1681" s="13"/>
      <c r="B1681" s="233"/>
      <c r="C1681" s="234"/>
      <c r="D1681" s="235" t="s">
        <v>155</v>
      </c>
      <c r="E1681" s="236" t="s">
        <v>19</v>
      </c>
      <c r="F1681" s="237" t="s">
        <v>2045</v>
      </c>
      <c r="G1681" s="234"/>
      <c r="H1681" s="238">
        <v>14.76</v>
      </c>
      <c r="I1681" s="239"/>
      <c r="J1681" s="234"/>
      <c r="K1681" s="234"/>
      <c r="L1681" s="240"/>
      <c r="M1681" s="241"/>
      <c r="N1681" s="242"/>
      <c r="O1681" s="242"/>
      <c r="P1681" s="242"/>
      <c r="Q1681" s="242"/>
      <c r="R1681" s="242"/>
      <c r="S1681" s="242"/>
      <c r="T1681" s="243"/>
      <c r="U1681" s="13"/>
      <c r="V1681" s="13"/>
      <c r="W1681" s="13"/>
      <c r="X1681" s="13"/>
      <c r="Y1681" s="13"/>
      <c r="Z1681" s="13"/>
      <c r="AA1681" s="13"/>
      <c r="AB1681" s="13"/>
      <c r="AC1681" s="13"/>
      <c r="AD1681" s="13"/>
      <c r="AE1681" s="13"/>
      <c r="AT1681" s="244" t="s">
        <v>155</v>
      </c>
      <c r="AU1681" s="244" t="s">
        <v>142</v>
      </c>
      <c r="AV1681" s="13" t="s">
        <v>94</v>
      </c>
      <c r="AW1681" s="13" t="s">
        <v>35</v>
      </c>
      <c r="AX1681" s="13" t="s">
        <v>75</v>
      </c>
      <c r="AY1681" s="244" t="s">
        <v>141</v>
      </c>
    </row>
    <row r="1682" s="15" customFormat="1">
      <c r="A1682" s="15"/>
      <c r="B1682" s="256"/>
      <c r="C1682" s="257"/>
      <c r="D1682" s="235" t="s">
        <v>155</v>
      </c>
      <c r="E1682" s="258" t="s">
        <v>19</v>
      </c>
      <c r="F1682" s="259" t="s">
        <v>2042</v>
      </c>
      <c r="G1682" s="257"/>
      <c r="H1682" s="258" t="s">
        <v>19</v>
      </c>
      <c r="I1682" s="260"/>
      <c r="J1682" s="257"/>
      <c r="K1682" s="257"/>
      <c r="L1682" s="261"/>
      <c r="M1682" s="262"/>
      <c r="N1682" s="263"/>
      <c r="O1682" s="263"/>
      <c r="P1682" s="263"/>
      <c r="Q1682" s="263"/>
      <c r="R1682" s="263"/>
      <c r="S1682" s="263"/>
      <c r="T1682" s="264"/>
      <c r="U1682" s="15"/>
      <c r="V1682" s="15"/>
      <c r="W1682" s="15"/>
      <c r="X1682" s="15"/>
      <c r="Y1682" s="15"/>
      <c r="Z1682" s="15"/>
      <c r="AA1682" s="15"/>
      <c r="AB1682" s="15"/>
      <c r="AC1682" s="15"/>
      <c r="AD1682" s="15"/>
      <c r="AE1682" s="15"/>
      <c r="AT1682" s="265" t="s">
        <v>155</v>
      </c>
      <c r="AU1682" s="265" t="s">
        <v>142</v>
      </c>
      <c r="AV1682" s="15" t="s">
        <v>83</v>
      </c>
      <c r="AW1682" s="15" t="s">
        <v>35</v>
      </c>
      <c r="AX1682" s="15" t="s">
        <v>75</v>
      </c>
      <c r="AY1682" s="265" t="s">
        <v>141</v>
      </c>
    </row>
    <row r="1683" s="13" customFormat="1">
      <c r="A1683" s="13"/>
      <c r="B1683" s="233"/>
      <c r="C1683" s="234"/>
      <c r="D1683" s="235" t="s">
        <v>155</v>
      </c>
      <c r="E1683" s="236" t="s">
        <v>19</v>
      </c>
      <c r="F1683" s="237" t="s">
        <v>2046</v>
      </c>
      <c r="G1683" s="234"/>
      <c r="H1683" s="238">
        <v>-1.26</v>
      </c>
      <c r="I1683" s="239"/>
      <c r="J1683" s="234"/>
      <c r="K1683" s="234"/>
      <c r="L1683" s="240"/>
      <c r="M1683" s="241"/>
      <c r="N1683" s="242"/>
      <c r="O1683" s="242"/>
      <c r="P1683" s="242"/>
      <c r="Q1683" s="242"/>
      <c r="R1683" s="242"/>
      <c r="S1683" s="242"/>
      <c r="T1683" s="243"/>
      <c r="U1683" s="13"/>
      <c r="V1683" s="13"/>
      <c r="W1683" s="13"/>
      <c r="X1683" s="13"/>
      <c r="Y1683" s="13"/>
      <c r="Z1683" s="13"/>
      <c r="AA1683" s="13"/>
      <c r="AB1683" s="13"/>
      <c r="AC1683" s="13"/>
      <c r="AD1683" s="13"/>
      <c r="AE1683" s="13"/>
      <c r="AT1683" s="244" t="s">
        <v>155</v>
      </c>
      <c r="AU1683" s="244" t="s">
        <v>142</v>
      </c>
      <c r="AV1683" s="13" t="s">
        <v>94</v>
      </c>
      <c r="AW1683" s="13" t="s">
        <v>35</v>
      </c>
      <c r="AX1683" s="13" t="s">
        <v>75</v>
      </c>
      <c r="AY1683" s="244" t="s">
        <v>141</v>
      </c>
    </row>
    <row r="1684" s="16" customFormat="1">
      <c r="A1684" s="16"/>
      <c r="B1684" s="266"/>
      <c r="C1684" s="267"/>
      <c r="D1684" s="235" t="s">
        <v>155</v>
      </c>
      <c r="E1684" s="268" t="s">
        <v>19</v>
      </c>
      <c r="F1684" s="269" t="s">
        <v>190</v>
      </c>
      <c r="G1684" s="267"/>
      <c r="H1684" s="270">
        <v>13.5</v>
      </c>
      <c r="I1684" s="271"/>
      <c r="J1684" s="267"/>
      <c r="K1684" s="267"/>
      <c r="L1684" s="272"/>
      <c r="M1684" s="273"/>
      <c r="N1684" s="274"/>
      <c r="O1684" s="274"/>
      <c r="P1684" s="274"/>
      <c r="Q1684" s="274"/>
      <c r="R1684" s="274"/>
      <c r="S1684" s="274"/>
      <c r="T1684" s="275"/>
      <c r="U1684" s="16"/>
      <c r="V1684" s="16"/>
      <c r="W1684" s="16"/>
      <c r="X1684" s="16"/>
      <c r="Y1684" s="16"/>
      <c r="Z1684" s="16"/>
      <c r="AA1684" s="16"/>
      <c r="AB1684" s="16"/>
      <c r="AC1684" s="16"/>
      <c r="AD1684" s="16"/>
      <c r="AE1684" s="16"/>
      <c r="AT1684" s="276" t="s">
        <v>155</v>
      </c>
      <c r="AU1684" s="276" t="s">
        <v>142</v>
      </c>
      <c r="AV1684" s="16" t="s">
        <v>142</v>
      </c>
      <c r="AW1684" s="16" t="s">
        <v>35</v>
      </c>
      <c r="AX1684" s="16" t="s">
        <v>75</v>
      </c>
      <c r="AY1684" s="276" t="s">
        <v>141</v>
      </c>
    </row>
    <row r="1685" s="15" customFormat="1">
      <c r="A1685" s="15"/>
      <c r="B1685" s="256"/>
      <c r="C1685" s="257"/>
      <c r="D1685" s="235" t="s">
        <v>155</v>
      </c>
      <c r="E1685" s="258" t="s">
        <v>19</v>
      </c>
      <c r="F1685" s="259" t="s">
        <v>953</v>
      </c>
      <c r="G1685" s="257"/>
      <c r="H1685" s="258" t="s">
        <v>19</v>
      </c>
      <c r="I1685" s="260"/>
      <c r="J1685" s="257"/>
      <c r="K1685" s="257"/>
      <c r="L1685" s="261"/>
      <c r="M1685" s="262"/>
      <c r="N1685" s="263"/>
      <c r="O1685" s="263"/>
      <c r="P1685" s="263"/>
      <c r="Q1685" s="263"/>
      <c r="R1685" s="263"/>
      <c r="S1685" s="263"/>
      <c r="T1685" s="264"/>
      <c r="U1685" s="15"/>
      <c r="V1685" s="15"/>
      <c r="W1685" s="15"/>
      <c r="X1685" s="15"/>
      <c r="Y1685" s="15"/>
      <c r="Z1685" s="15"/>
      <c r="AA1685" s="15"/>
      <c r="AB1685" s="15"/>
      <c r="AC1685" s="15"/>
      <c r="AD1685" s="15"/>
      <c r="AE1685" s="15"/>
      <c r="AT1685" s="265" t="s">
        <v>155</v>
      </c>
      <c r="AU1685" s="265" t="s">
        <v>142</v>
      </c>
      <c r="AV1685" s="15" t="s">
        <v>83</v>
      </c>
      <c r="AW1685" s="15" t="s">
        <v>35</v>
      </c>
      <c r="AX1685" s="15" t="s">
        <v>75</v>
      </c>
      <c r="AY1685" s="265" t="s">
        <v>141</v>
      </c>
    </row>
    <row r="1686" s="13" customFormat="1">
      <c r="A1686" s="13"/>
      <c r="B1686" s="233"/>
      <c r="C1686" s="234"/>
      <c r="D1686" s="235" t="s">
        <v>155</v>
      </c>
      <c r="E1686" s="236" t="s">
        <v>19</v>
      </c>
      <c r="F1686" s="237" t="s">
        <v>2047</v>
      </c>
      <c r="G1686" s="234"/>
      <c r="H1686" s="238">
        <v>1.9890000000000001</v>
      </c>
      <c r="I1686" s="239"/>
      <c r="J1686" s="234"/>
      <c r="K1686" s="234"/>
      <c r="L1686" s="240"/>
      <c r="M1686" s="241"/>
      <c r="N1686" s="242"/>
      <c r="O1686" s="242"/>
      <c r="P1686" s="242"/>
      <c r="Q1686" s="242"/>
      <c r="R1686" s="242"/>
      <c r="S1686" s="242"/>
      <c r="T1686" s="243"/>
      <c r="U1686" s="13"/>
      <c r="V1686" s="13"/>
      <c r="W1686" s="13"/>
      <c r="X1686" s="13"/>
      <c r="Y1686" s="13"/>
      <c r="Z1686" s="13"/>
      <c r="AA1686" s="13"/>
      <c r="AB1686" s="13"/>
      <c r="AC1686" s="13"/>
      <c r="AD1686" s="13"/>
      <c r="AE1686" s="13"/>
      <c r="AT1686" s="244" t="s">
        <v>155</v>
      </c>
      <c r="AU1686" s="244" t="s">
        <v>142</v>
      </c>
      <c r="AV1686" s="13" t="s">
        <v>94</v>
      </c>
      <c r="AW1686" s="13" t="s">
        <v>35</v>
      </c>
      <c r="AX1686" s="13" t="s">
        <v>75</v>
      </c>
      <c r="AY1686" s="244" t="s">
        <v>141</v>
      </c>
    </row>
    <row r="1687" s="14" customFormat="1">
      <c r="A1687" s="14"/>
      <c r="B1687" s="245"/>
      <c r="C1687" s="246"/>
      <c r="D1687" s="235" t="s">
        <v>155</v>
      </c>
      <c r="E1687" s="247" t="s">
        <v>19</v>
      </c>
      <c r="F1687" s="248" t="s">
        <v>157</v>
      </c>
      <c r="G1687" s="246"/>
      <c r="H1687" s="249">
        <v>15.489000000000001</v>
      </c>
      <c r="I1687" s="250"/>
      <c r="J1687" s="246"/>
      <c r="K1687" s="246"/>
      <c r="L1687" s="251"/>
      <c r="M1687" s="252"/>
      <c r="N1687" s="253"/>
      <c r="O1687" s="253"/>
      <c r="P1687" s="253"/>
      <c r="Q1687" s="253"/>
      <c r="R1687" s="253"/>
      <c r="S1687" s="253"/>
      <c r="T1687" s="254"/>
      <c r="U1687" s="14"/>
      <c r="V1687" s="14"/>
      <c r="W1687" s="14"/>
      <c r="X1687" s="14"/>
      <c r="Y1687" s="14"/>
      <c r="Z1687" s="14"/>
      <c r="AA1687" s="14"/>
      <c r="AB1687" s="14"/>
      <c r="AC1687" s="14"/>
      <c r="AD1687" s="14"/>
      <c r="AE1687" s="14"/>
      <c r="AT1687" s="255" t="s">
        <v>155</v>
      </c>
      <c r="AU1687" s="255" t="s">
        <v>142</v>
      </c>
      <c r="AV1687" s="14" t="s">
        <v>151</v>
      </c>
      <c r="AW1687" s="14" t="s">
        <v>35</v>
      </c>
      <c r="AX1687" s="14" t="s">
        <v>75</v>
      </c>
      <c r="AY1687" s="255" t="s">
        <v>141</v>
      </c>
    </row>
    <row r="1688" s="13" customFormat="1">
      <c r="A1688" s="13"/>
      <c r="B1688" s="233"/>
      <c r="C1688" s="234"/>
      <c r="D1688" s="235" t="s">
        <v>155</v>
      </c>
      <c r="E1688" s="236" t="s">
        <v>19</v>
      </c>
      <c r="F1688" s="237" t="s">
        <v>2048</v>
      </c>
      <c r="G1688" s="234"/>
      <c r="H1688" s="238">
        <v>40.944000000000003</v>
      </c>
      <c r="I1688" s="239"/>
      <c r="J1688" s="234"/>
      <c r="K1688" s="234"/>
      <c r="L1688" s="240"/>
      <c r="M1688" s="241"/>
      <c r="N1688" s="242"/>
      <c r="O1688" s="242"/>
      <c r="P1688" s="242"/>
      <c r="Q1688" s="242"/>
      <c r="R1688" s="242"/>
      <c r="S1688" s="242"/>
      <c r="T1688" s="243"/>
      <c r="U1688" s="13"/>
      <c r="V1688" s="13"/>
      <c r="W1688" s="13"/>
      <c r="X1688" s="13"/>
      <c r="Y1688" s="13"/>
      <c r="Z1688" s="13"/>
      <c r="AA1688" s="13"/>
      <c r="AB1688" s="13"/>
      <c r="AC1688" s="13"/>
      <c r="AD1688" s="13"/>
      <c r="AE1688" s="13"/>
      <c r="AT1688" s="244" t="s">
        <v>155</v>
      </c>
      <c r="AU1688" s="244" t="s">
        <v>142</v>
      </c>
      <c r="AV1688" s="13" t="s">
        <v>94</v>
      </c>
      <c r="AW1688" s="13" t="s">
        <v>35</v>
      </c>
      <c r="AX1688" s="13" t="s">
        <v>75</v>
      </c>
      <c r="AY1688" s="244" t="s">
        <v>141</v>
      </c>
    </row>
    <row r="1689" s="14" customFormat="1">
      <c r="A1689" s="14"/>
      <c r="B1689" s="245"/>
      <c r="C1689" s="246"/>
      <c r="D1689" s="235" t="s">
        <v>155</v>
      </c>
      <c r="E1689" s="247" t="s">
        <v>19</v>
      </c>
      <c r="F1689" s="248" t="s">
        <v>157</v>
      </c>
      <c r="G1689" s="246"/>
      <c r="H1689" s="249">
        <v>40.944000000000003</v>
      </c>
      <c r="I1689" s="250"/>
      <c r="J1689" s="246"/>
      <c r="K1689" s="246"/>
      <c r="L1689" s="251"/>
      <c r="M1689" s="252"/>
      <c r="N1689" s="253"/>
      <c r="O1689" s="253"/>
      <c r="P1689" s="253"/>
      <c r="Q1689" s="253"/>
      <c r="R1689" s="253"/>
      <c r="S1689" s="253"/>
      <c r="T1689" s="254"/>
      <c r="U1689" s="14"/>
      <c r="V1689" s="14"/>
      <c r="W1689" s="14"/>
      <c r="X1689" s="14"/>
      <c r="Y1689" s="14"/>
      <c r="Z1689" s="14"/>
      <c r="AA1689" s="14"/>
      <c r="AB1689" s="14"/>
      <c r="AC1689" s="14"/>
      <c r="AD1689" s="14"/>
      <c r="AE1689" s="14"/>
      <c r="AT1689" s="255" t="s">
        <v>155</v>
      </c>
      <c r="AU1689" s="255" t="s">
        <v>142</v>
      </c>
      <c r="AV1689" s="14" t="s">
        <v>151</v>
      </c>
      <c r="AW1689" s="14" t="s">
        <v>35</v>
      </c>
      <c r="AX1689" s="14" t="s">
        <v>83</v>
      </c>
      <c r="AY1689" s="255" t="s">
        <v>141</v>
      </c>
    </row>
    <row r="1690" s="2" customFormat="1" ht="16.5" customHeight="1">
      <c r="A1690" s="41"/>
      <c r="B1690" s="42"/>
      <c r="C1690" s="215" t="s">
        <v>2049</v>
      </c>
      <c r="D1690" s="215" t="s">
        <v>146</v>
      </c>
      <c r="E1690" s="216" t="s">
        <v>2050</v>
      </c>
      <c r="F1690" s="217" t="s">
        <v>2051</v>
      </c>
      <c r="G1690" s="218" t="s">
        <v>259</v>
      </c>
      <c r="H1690" s="219">
        <v>40.944000000000003</v>
      </c>
      <c r="I1690" s="220"/>
      <c r="J1690" s="221">
        <f>ROUND(I1690*H1690,2)</f>
        <v>0</v>
      </c>
      <c r="K1690" s="217" t="s">
        <v>150</v>
      </c>
      <c r="L1690" s="47"/>
      <c r="M1690" s="222" t="s">
        <v>19</v>
      </c>
      <c r="N1690" s="223" t="s">
        <v>47</v>
      </c>
      <c r="O1690" s="87"/>
      <c r="P1690" s="224">
        <f>O1690*H1690</f>
        <v>0</v>
      </c>
      <c r="Q1690" s="224">
        <v>0.00029999999999999997</v>
      </c>
      <c r="R1690" s="224">
        <f>Q1690*H1690</f>
        <v>0.012283199999999999</v>
      </c>
      <c r="S1690" s="224">
        <v>0</v>
      </c>
      <c r="T1690" s="225">
        <f>S1690*H1690</f>
        <v>0</v>
      </c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  <c r="AE1690" s="41"/>
      <c r="AR1690" s="226" t="s">
        <v>260</v>
      </c>
      <c r="AT1690" s="226" t="s">
        <v>146</v>
      </c>
      <c r="AU1690" s="226" t="s">
        <v>142</v>
      </c>
      <c r="AY1690" s="20" t="s">
        <v>141</v>
      </c>
      <c r="BE1690" s="227">
        <f>IF(N1690="základní",J1690,0)</f>
        <v>0</v>
      </c>
      <c r="BF1690" s="227">
        <f>IF(N1690="snížená",J1690,0)</f>
        <v>0</v>
      </c>
      <c r="BG1690" s="227">
        <f>IF(N1690="zákl. přenesená",J1690,0)</f>
        <v>0</v>
      </c>
      <c r="BH1690" s="227">
        <f>IF(N1690="sníž. přenesená",J1690,0)</f>
        <v>0</v>
      </c>
      <c r="BI1690" s="227">
        <f>IF(N1690="nulová",J1690,0)</f>
        <v>0</v>
      </c>
      <c r="BJ1690" s="20" t="s">
        <v>94</v>
      </c>
      <c r="BK1690" s="227">
        <f>ROUND(I1690*H1690,2)</f>
        <v>0</v>
      </c>
      <c r="BL1690" s="20" t="s">
        <v>260</v>
      </c>
      <c r="BM1690" s="226" t="s">
        <v>2052</v>
      </c>
    </row>
    <row r="1691" s="2" customFormat="1">
      <c r="A1691" s="41"/>
      <c r="B1691" s="42"/>
      <c r="C1691" s="43"/>
      <c r="D1691" s="228" t="s">
        <v>153</v>
      </c>
      <c r="E1691" s="43"/>
      <c r="F1691" s="229" t="s">
        <v>2053</v>
      </c>
      <c r="G1691" s="43"/>
      <c r="H1691" s="43"/>
      <c r="I1691" s="230"/>
      <c r="J1691" s="43"/>
      <c r="K1691" s="43"/>
      <c r="L1691" s="47"/>
      <c r="M1691" s="231"/>
      <c r="N1691" s="232"/>
      <c r="O1691" s="87"/>
      <c r="P1691" s="87"/>
      <c r="Q1691" s="87"/>
      <c r="R1691" s="87"/>
      <c r="S1691" s="87"/>
      <c r="T1691" s="88"/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  <c r="AE1691" s="41"/>
      <c r="AT1691" s="20" t="s">
        <v>153</v>
      </c>
      <c r="AU1691" s="20" t="s">
        <v>142</v>
      </c>
    </row>
    <row r="1692" s="2" customFormat="1" ht="16.5" customHeight="1">
      <c r="A1692" s="41"/>
      <c r="B1692" s="42"/>
      <c r="C1692" s="215" t="s">
        <v>2054</v>
      </c>
      <c r="D1692" s="215" t="s">
        <v>146</v>
      </c>
      <c r="E1692" s="216" t="s">
        <v>2055</v>
      </c>
      <c r="F1692" s="217" t="s">
        <v>2056</v>
      </c>
      <c r="G1692" s="218" t="s">
        <v>259</v>
      </c>
      <c r="H1692" s="219">
        <v>13.5</v>
      </c>
      <c r="I1692" s="220"/>
      <c r="J1692" s="221">
        <f>ROUND(I1692*H1692,2)</f>
        <v>0</v>
      </c>
      <c r="K1692" s="217" t="s">
        <v>150</v>
      </c>
      <c r="L1692" s="47"/>
      <c r="M1692" s="222" t="s">
        <v>19</v>
      </c>
      <c r="N1692" s="223" t="s">
        <v>47</v>
      </c>
      <c r="O1692" s="87"/>
      <c r="P1692" s="224">
        <f>O1692*H1692</f>
        <v>0</v>
      </c>
      <c r="Q1692" s="224">
        <v>0.0015</v>
      </c>
      <c r="R1692" s="224">
        <f>Q1692*H1692</f>
        <v>0.020250000000000001</v>
      </c>
      <c r="S1692" s="224">
        <v>0</v>
      </c>
      <c r="T1692" s="225">
        <f>S1692*H1692</f>
        <v>0</v>
      </c>
      <c r="U1692" s="41"/>
      <c r="V1692" s="41"/>
      <c r="W1692" s="41"/>
      <c r="X1692" s="41"/>
      <c r="Y1692" s="41"/>
      <c r="Z1692" s="41"/>
      <c r="AA1692" s="41"/>
      <c r="AB1692" s="41"/>
      <c r="AC1692" s="41"/>
      <c r="AD1692" s="41"/>
      <c r="AE1692" s="41"/>
      <c r="AR1692" s="226" t="s">
        <v>260</v>
      </c>
      <c r="AT1692" s="226" t="s">
        <v>146</v>
      </c>
      <c r="AU1692" s="226" t="s">
        <v>142</v>
      </c>
      <c r="AY1692" s="20" t="s">
        <v>141</v>
      </c>
      <c r="BE1692" s="227">
        <f>IF(N1692="základní",J1692,0)</f>
        <v>0</v>
      </c>
      <c r="BF1692" s="227">
        <f>IF(N1692="snížená",J1692,0)</f>
        <v>0</v>
      </c>
      <c r="BG1692" s="227">
        <f>IF(N1692="zákl. přenesená",J1692,0)</f>
        <v>0</v>
      </c>
      <c r="BH1692" s="227">
        <f>IF(N1692="sníž. přenesená",J1692,0)</f>
        <v>0</v>
      </c>
      <c r="BI1692" s="227">
        <f>IF(N1692="nulová",J1692,0)</f>
        <v>0</v>
      </c>
      <c r="BJ1692" s="20" t="s">
        <v>94</v>
      </c>
      <c r="BK1692" s="227">
        <f>ROUND(I1692*H1692,2)</f>
        <v>0</v>
      </c>
      <c r="BL1692" s="20" t="s">
        <v>260</v>
      </c>
      <c r="BM1692" s="226" t="s">
        <v>2057</v>
      </c>
    </row>
    <row r="1693" s="2" customFormat="1">
      <c r="A1693" s="41"/>
      <c r="B1693" s="42"/>
      <c r="C1693" s="43"/>
      <c r="D1693" s="228" t="s">
        <v>153</v>
      </c>
      <c r="E1693" s="43"/>
      <c r="F1693" s="229" t="s">
        <v>2058</v>
      </c>
      <c r="G1693" s="43"/>
      <c r="H1693" s="43"/>
      <c r="I1693" s="230"/>
      <c r="J1693" s="43"/>
      <c r="K1693" s="43"/>
      <c r="L1693" s="47"/>
      <c r="M1693" s="231"/>
      <c r="N1693" s="232"/>
      <c r="O1693" s="87"/>
      <c r="P1693" s="87"/>
      <c r="Q1693" s="87"/>
      <c r="R1693" s="87"/>
      <c r="S1693" s="87"/>
      <c r="T1693" s="88"/>
      <c r="U1693" s="41"/>
      <c r="V1693" s="41"/>
      <c r="W1693" s="41"/>
      <c r="X1693" s="41"/>
      <c r="Y1693" s="41"/>
      <c r="Z1693" s="41"/>
      <c r="AA1693" s="41"/>
      <c r="AB1693" s="41"/>
      <c r="AC1693" s="41"/>
      <c r="AD1693" s="41"/>
      <c r="AE1693" s="41"/>
      <c r="AT1693" s="20" t="s">
        <v>153</v>
      </c>
      <c r="AU1693" s="20" t="s">
        <v>142</v>
      </c>
    </row>
    <row r="1694" s="15" customFormat="1">
      <c r="A1694" s="15"/>
      <c r="B1694" s="256"/>
      <c r="C1694" s="257"/>
      <c r="D1694" s="235" t="s">
        <v>155</v>
      </c>
      <c r="E1694" s="258" t="s">
        <v>19</v>
      </c>
      <c r="F1694" s="259" t="s">
        <v>789</v>
      </c>
      <c r="G1694" s="257"/>
      <c r="H1694" s="258" t="s">
        <v>19</v>
      </c>
      <c r="I1694" s="260"/>
      <c r="J1694" s="257"/>
      <c r="K1694" s="257"/>
      <c r="L1694" s="261"/>
      <c r="M1694" s="262"/>
      <c r="N1694" s="263"/>
      <c r="O1694" s="263"/>
      <c r="P1694" s="263"/>
      <c r="Q1694" s="263"/>
      <c r="R1694" s="263"/>
      <c r="S1694" s="263"/>
      <c r="T1694" s="264"/>
      <c r="U1694" s="15"/>
      <c r="V1694" s="15"/>
      <c r="W1694" s="15"/>
      <c r="X1694" s="15"/>
      <c r="Y1694" s="15"/>
      <c r="Z1694" s="15"/>
      <c r="AA1694" s="15"/>
      <c r="AB1694" s="15"/>
      <c r="AC1694" s="15"/>
      <c r="AD1694" s="15"/>
      <c r="AE1694" s="15"/>
      <c r="AT1694" s="265" t="s">
        <v>155</v>
      </c>
      <c r="AU1694" s="265" t="s">
        <v>142</v>
      </c>
      <c r="AV1694" s="15" t="s">
        <v>83</v>
      </c>
      <c r="AW1694" s="15" t="s">
        <v>35</v>
      </c>
      <c r="AX1694" s="15" t="s">
        <v>75</v>
      </c>
      <c r="AY1694" s="265" t="s">
        <v>141</v>
      </c>
    </row>
    <row r="1695" s="15" customFormat="1">
      <c r="A1695" s="15"/>
      <c r="B1695" s="256"/>
      <c r="C1695" s="257"/>
      <c r="D1695" s="235" t="s">
        <v>155</v>
      </c>
      <c r="E1695" s="258" t="s">
        <v>19</v>
      </c>
      <c r="F1695" s="259" t="s">
        <v>187</v>
      </c>
      <c r="G1695" s="257"/>
      <c r="H1695" s="258" t="s">
        <v>19</v>
      </c>
      <c r="I1695" s="260"/>
      <c r="J1695" s="257"/>
      <c r="K1695" s="257"/>
      <c r="L1695" s="261"/>
      <c r="M1695" s="262"/>
      <c r="N1695" s="263"/>
      <c r="O1695" s="263"/>
      <c r="P1695" s="263"/>
      <c r="Q1695" s="263"/>
      <c r="R1695" s="263"/>
      <c r="S1695" s="263"/>
      <c r="T1695" s="264"/>
      <c r="U1695" s="15"/>
      <c r="V1695" s="15"/>
      <c r="W1695" s="15"/>
      <c r="X1695" s="15"/>
      <c r="Y1695" s="15"/>
      <c r="Z1695" s="15"/>
      <c r="AA1695" s="15"/>
      <c r="AB1695" s="15"/>
      <c r="AC1695" s="15"/>
      <c r="AD1695" s="15"/>
      <c r="AE1695" s="15"/>
      <c r="AT1695" s="265" t="s">
        <v>155</v>
      </c>
      <c r="AU1695" s="265" t="s">
        <v>142</v>
      </c>
      <c r="AV1695" s="15" t="s">
        <v>83</v>
      </c>
      <c r="AW1695" s="15" t="s">
        <v>35</v>
      </c>
      <c r="AX1695" s="15" t="s">
        <v>75</v>
      </c>
      <c r="AY1695" s="265" t="s">
        <v>141</v>
      </c>
    </row>
    <row r="1696" s="15" customFormat="1">
      <c r="A1696" s="15"/>
      <c r="B1696" s="256"/>
      <c r="C1696" s="257"/>
      <c r="D1696" s="235" t="s">
        <v>155</v>
      </c>
      <c r="E1696" s="258" t="s">
        <v>19</v>
      </c>
      <c r="F1696" s="259" t="s">
        <v>951</v>
      </c>
      <c r="G1696" s="257"/>
      <c r="H1696" s="258" t="s">
        <v>19</v>
      </c>
      <c r="I1696" s="260"/>
      <c r="J1696" s="257"/>
      <c r="K1696" s="257"/>
      <c r="L1696" s="261"/>
      <c r="M1696" s="262"/>
      <c r="N1696" s="263"/>
      <c r="O1696" s="263"/>
      <c r="P1696" s="263"/>
      <c r="Q1696" s="263"/>
      <c r="R1696" s="263"/>
      <c r="S1696" s="263"/>
      <c r="T1696" s="264"/>
      <c r="U1696" s="15"/>
      <c r="V1696" s="15"/>
      <c r="W1696" s="15"/>
      <c r="X1696" s="15"/>
      <c r="Y1696" s="15"/>
      <c r="Z1696" s="15"/>
      <c r="AA1696" s="15"/>
      <c r="AB1696" s="15"/>
      <c r="AC1696" s="15"/>
      <c r="AD1696" s="15"/>
      <c r="AE1696" s="15"/>
      <c r="AT1696" s="265" t="s">
        <v>155</v>
      </c>
      <c r="AU1696" s="265" t="s">
        <v>142</v>
      </c>
      <c r="AV1696" s="15" t="s">
        <v>83</v>
      </c>
      <c r="AW1696" s="15" t="s">
        <v>35</v>
      </c>
      <c r="AX1696" s="15" t="s">
        <v>75</v>
      </c>
      <c r="AY1696" s="265" t="s">
        <v>141</v>
      </c>
    </row>
    <row r="1697" s="13" customFormat="1">
      <c r="A1697" s="13"/>
      <c r="B1697" s="233"/>
      <c r="C1697" s="234"/>
      <c r="D1697" s="235" t="s">
        <v>155</v>
      </c>
      <c r="E1697" s="236" t="s">
        <v>19</v>
      </c>
      <c r="F1697" s="237" t="s">
        <v>2045</v>
      </c>
      <c r="G1697" s="234"/>
      <c r="H1697" s="238">
        <v>14.76</v>
      </c>
      <c r="I1697" s="239"/>
      <c r="J1697" s="234"/>
      <c r="K1697" s="234"/>
      <c r="L1697" s="240"/>
      <c r="M1697" s="241"/>
      <c r="N1697" s="242"/>
      <c r="O1697" s="242"/>
      <c r="P1697" s="242"/>
      <c r="Q1697" s="242"/>
      <c r="R1697" s="242"/>
      <c r="S1697" s="242"/>
      <c r="T1697" s="243"/>
      <c r="U1697" s="13"/>
      <c r="V1697" s="13"/>
      <c r="W1697" s="13"/>
      <c r="X1697" s="13"/>
      <c r="Y1697" s="13"/>
      <c r="Z1697" s="13"/>
      <c r="AA1697" s="13"/>
      <c r="AB1697" s="13"/>
      <c r="AC1697" s="13"/>
      <c r="AD1697" s="13"/>
      <c r="AE1697" s="13"/>
      <c r="AT1697" s="244" t="s">
        <v>155</v>
      </c>
      <c r="AU1697" s="244" t="s">
        <v>142</v>
      </c>
      <c r="AV1697" s="13" t="s">
        <v>94</v>
      </c>
      <c r="AW1697" s="13" t="s">
        <v>35</v>
      </c>
      <c r="AX1697" s="13" t="s">
        <v>75</v>
      </c>
      <c r="AY1697" s="244" t="s">
        <v>141</v>
      </c>
    </row>
    <row r="1698" s="15" customFormat="1">
      <c r="A1698" s="15"/>
      <c r="B1698" s="256"/>
      <c r="C1698" s="257"/>
      <c r="D1698" s="235" t="s">
        <v>155</v>
      </c>
      <c r="E1698" s="258" t="s">
        <v>19</v>
      </c>
      <c r="F1698" s="259" t="s">
        <v>2042</v>
      </c>
      <c r="G1698" s="257"/>
      <c r="H1698" s="258" t="s">
        <v>19</v>
      </c>
      <c r="I1698" s="260"/>
      <c r="J1698" s="257"/>
      <c r="K1698" s="257"/>
      <c r="L1698" s="261"/>
      <c r="M1698" s="262"/>
      <c r="N1698" s="263"/>
      <c r="O1698" s="263"/>
      <c r="P1698" s="263"/>
      <c r="Q1698" s="263"/>
      <c r="R1698" s="263"/>
      <c r="S1698" s="263"/>
      <c r="T1698" s="264"/>
      <c r="U1698" s="15"/>
      <c r="V1698" s="15"/>
      <c r="W1698" s="15"/>
      <c r="X1698" s="15"/>
      <c r="Y1698" s="15"/>
      <c r="Z1698" s="15"/>
      <c r="AA1698" s="15"/>
      <c r="AB1698" s="15"/>
      <c r="AC1698" s="15"/>
      <c r="AD1698" s="15"/>
      <c r="AE1698" s="15"/>
      <c r="AT1698" s="265" t="s">
        <v>155</v>
      </c>
      <c r="AU1698" s="265" t="s">
        <v>142</v>
      </c>
      <c r="AV1698" s="15" t="s">
        <v>83</v>
      </c>
      <c r="AW1698" s="15" t="s">
        <v>35</v>
      </c>
      <c r="AX1698" s="15" t="s">
        <v>75</v>
      </c>
      <c r="AY1698" s="265" t="s">
        <v>141</v>
      </c>
    </row>
    <row r="1699" s="13" customFormat="1">
      <c r="A1699" s="13"/>
      <c r="B1699" s="233"/>
      <c r="C1699" s="234"/>
      <c r="D1699" s="235" t="s">
        <v>155</v>
      </c>
      <c r="E1699" s="236" t="s">
        <v>19</v>
      </c>
      <c r="F1699" s="237" t="s">
        <v>2046</v>
      </c>
      <c r="G1699" s="234"/>
      <c r="H1699" s="238">
        <v>-1.26</v>
      </c>
      <c r="I1699" s="239"/>
      <c r="J1699" s="234"/>
      <c r="K1699" s="234"/>
      <c r="L1699" s="240"/>
      <c r="M1699" s="241"/>
      <c r="N1699" s="242"/>
      <c r="O1699" s="242"/>
      <c r="P1699" s="242"/>
      <c r="Q1699" s="242"/>
      <c r="R1699" s="242"/>
      <c r="S1699" s="242"/>
      <c r="T1699" s="243"/>
      <c r="U1699" s="13"/>
      <c r="V1699" s="13"/>
      <c r="W1699" s="13"/>
      <c r="X1699" s="13"/>
      <c r="Y1699" s="13"/>
      <c r="Z1699" s="13"/>
      <c r="AA1699" s="13"/>
      <c r="AB1699" s="13"/>
      <c r="AC1699" s="13"/>
      <c r="AD1699" s="13"/>
      <c r="AE1699" s="13"/>
      <c r="AT1699" s="244" t="s">
        <v>155</v>
      </c>
      <c r="AU1699" s="244" t="s">
        <v>142</v>
      </c>
      <c r="AV1699" s="13" t="s">
        <v>94</v>
      </c>
      <c r="AW1699" s="13" t="s">
        <v>35</v>
      </c>
      <c r="AX1699" s="13" t="s">
        <v>75</v>
      </c>
      <c r="AY1699" s="244" t="s">
        <v>141</v>
      </c>
    </row>
    <row r="1700" s="14" customFormat="1">
      <c r="A1700" s="14"/>
      <c r="B1700" s="245"/>
      <c r="C1700" s="246"/>
      <c r="D1700" s="235" t="s">
        <v>155</v>
      </c>
      <c r="E1700" s="247" t="s">
        <v>19</v>
      </c>
      <c r="F1700" s="248" t="s">
        <v>157</v>
      </c>
      <c r="G1700" s="246"/>
      <c r="H1700" s="249">
        <v>13.5</v>
      </c>
      <c r="I1700" s="250"/>
      <c r="J1700" s="246"/>
      <c r="K1700" s="246"/>
      <c r="L1700" s="251"/>
      <c r="M1700" s="252"/>
      <c r="N1700" s="253"/>
      <c r="O1700" s="253"/>
      <c r="P1700" s="253"/>
      <c r="Q1700" s="253"/>
      <c r="R1700" s="253"/>
      <c r="S1700" s="253"/>
      <c r="T1700" s="254"/>
      <c r="U1700" s="14"/>
      <c r="V1700" s="14"/>
      <c r="W1700" s="14"/>
      <c r="X1700" s="14"/>
      <c r="Y1700" s="14"/>
      <c r="Z1700" s="14"/>
      <c r="AA1700" s="14"/>
      <c r="AB1700" s="14"/>
      <c r="AC1700" s="14"/>
      <c r="AD1700" s="14"/>
      <c r="AE1700" s="14"/>
      <c r="AT1700" s="255" t="s">
        <v>155</v>
      </c>
      <c r="AU1700" s="255" t="s">
        <v>142</v>
      </c>
      <c r="AV1700" s="14" t="s">
        <v>151</v>
      </c>
      <c r="AW1700" s="14" t="s">
        <v>35</v>
      </c>
      <c r="AX1700" s="14" t="s">
        <v>83</v>
      </c>
      <c r="AY1700" s="255" t="s">
        <v>141</v>
      </c>
    </row>
    <row r="1701" s="2" customFormat="1" ht="21.75" customHeight="1">
      <c r="A1701" s="41"/>
      <c r="B1701" s="42"/>
      <c r="C1701" s="215" t="s">
        <v>2059</v>
      </c>
      <c r="D1701" s="215" t="s">
        <v>146</v>
      </c>
      <c r="E1701" s="216" t="s">
        <v>2060</v>
      </c>
      <c r="F1701" s="217" t="s">
        <v>2061</v>
      </c>
      <c r="G1701" s="218" t="s">
        <v>259</v>
      </c>
      <c r="H1701" s="219">
        <v>40.944000000000003</v>
      </c>
      <c r="I1701" s="220"/>
      <c r="J1701" s="221">
        <f>ROUND(I1701*H1701,2)</f>
        <v>0</v>
      </c>
      <c r="K1701" s="217" t="s">
        <v>150</v>
      </c>
      <c r="L1701" s="47"/>
      <c r="M1701" s="222" t="s">
        <v>19</v>
      </c>
      <c r="N1701" s="223" t="s">
        <v>47</v>
      </c>
      <c r="O1701" s="87"/>
      <c r="P1701" s="224">
        <f>O1701*H1701</f>
        <v>0</v>
      </c>
      <c r="Q1701" s="224">
        <v>0.0090299999999999998</v>
      </c>
      <c r="R1701" s="224">
        <f>Q1701*H1701</f>
        <v>0.36972432</v>
      </c>
      <c r="S1701" s="224">
        <v>0</v>
      </c>
      <c r="T1701" s="225">
        <f>S1701*H1701</f>
        <v>0</v>
      </c>
      <c r="U1701" s="41"/>
      <c r="V1701" s="41"/>
      <c r="W1701" s="41"/>
      <c r="X1701" s="41"/>
      <c r="Y1701" s="41"/>
      <c r="Z1701" s="41"/>
      <c r="AA1701" s="41"/>
      <c r="AB1701" s="41"/>
      <c r="AC1701" s="41"/>
      <c r="AD1701" s="41"/>
      <c r="AE1701" s="41"/>
      <c r="AR1701" s="226" t="s">
        <v>260</v>
      </c>
      <c r="AT1701" s="226" t="s">
        <v>146</v>
      </c>
      <c r="AU1701" s="226" t="s">
        <v>142</v>
      </c>
      <c r="AY1701" s="20" t="s">
        <v>141</v>
      </c>
      <c r="BE1701" s="227">
        <f>IF(N1701="základní",J1701,0)</f>
        <v>0</v>
      </c>
      <c r="BF1701" s="227">
        <f>IF(N1701="snížená",J1701,0)</f>
        <v>0</v>
      </c>
      <c r="BG1701" s="227">
        <f>IF(N1701="zákl. přenesená",J1701,0)</f>
        <v>0</v>
      </c>
      <c r="BH1701" s="227">
        <f>IF(N1701="sníž. přenesená",J1701,0)</f>
        <v>0</v>
      </c>
      <c r="BI1701" s="227">
        <f>IF(N1701="nulová",J1701,0)</f>
        <v>0</v>
      </c>
      <c r="BJ1701" s="20" t="s">
        <v>94</v>
      </c>
      <c r="BK1701" s="227">
        <f>ROUND(I1701*H1701,2)</f>
        <v>0</v>
      </c>
      <c r="BL1701" s="20" t="s">
        <v>260</v>
      </c>
      <c r="BM1701" s="226" t="s">
        <v>2062</v>
      </c>
    </row>
    <row r="1702" s="2" customFormat="1">
      <c r="A1702" s="41"/>
      <c r="B1702" s="42"/>
      <c r="C1702" s="43"/>
      <c r="D1702" s="228" t="s">
        <v>153</v>
      </c>
      <c r="E1702" s="43"/>
      <c r="F1702" s="229" t="s">
        <v>2063</v>
      </c>
      <c r="G1702" s="43"/>
      <c r="H1702" s="43"/>
      <c r="I1702" s="230"/>
      <c r="J1702" s="43"/>
      <c r="K1702" s="43"/>
      <c r="L1702" s="47"/>
      <c r="M1702" s="231"/>
      <c r="N1702" s="232"/>
      <c r="O1702" s="87"/>
      <c r="P1702" s="87"/>
      <c r="Q1702" s="87"/>
      <c r="R1702" s="87"/>
      <c r="S1702" s="87"/>
      <c r="T1702" s="88"/>
      <c r="U1702" s="41"/>
      <c r="V1702" s="41"/>
      <c r="W1702" s="41"/>
      <c r="X1702" s="41"/>
      <c r="Y1702" s="41"/>
      <c r="Z1702" s="41"/>
      <c r="AA1702" s="41"/>
      <c r="AB1702" s="41"/>
      <c r="AC1702" s="41"/>
      <c r="AD1702" s="41"/>
      <c r="AE1702" s="41"/>
      <c r="AT1702" s="20" t="s">
        <v>153</v>
      </c>
      <c r="AU1702" s="20" t="s">
        <v>142</v>
      </c>
    </row>
    <row r="1703" s="2" customFormat="1" ht="24.15" customHeight="1">
      <c r="A1703" s="41"/>
      <c r="B1703" s="42"/>
      <c r="C1703" s="281" t="s">
        <v>2064</v>
      </c>
      <c r="D1703" s="281" t="s">
        <v>775</v>
      </c>
      <c r="E1703" s="282" t="s">
        <v>2065</v>
      </c>
      <c r="F1703" s="283" t="s">
        <v>2066</v>
      </c>
      <c r="G1703" s="284" t="s">
        <v>259</v>
      </c>
      <c r="H1703" s="285">
        <v>47.085999999999999</v>
      </c>
      <c r="I1703" s="286"/>
      <c r="J1703" s="287">
        <f>ROUND(I1703*H1703,2)</f>
        <v>0</v>
      </c>
      <c r="K1703" s="283" t="s">
        <v>150</v>
      </c>
      <c r="L1703" s="288"/>
      <c r="M1703" s="289" t="s">
        <v>19</v>
      </c>
      <c r="N1703" s="290" t="s">
        <v>47</v>
      </c>
      <c r="O1703" s="87"/>
      <c r="P1703" s="224">
        <f>O1703*H1703</f>
        <v>0</v>
      </c>
      <c r="Q1703" s="224">
        <v>0.018409999999999999</v>
      </c>
      <c r="R1703" s="224">
        <f>Q1703*H1703</f>
        <v>0.86685325999999996</v>
      </c>
      <c r="S1703" s="224">
        <v>0</v>
      </c>
      <c r="T1703" s="225">
        <f>S1703*H1703</f>
        <v>0</v>
      </c>
      <c r="U1703" s="41"/>
      <c r="V1703" s="41"/>
      <c r="W1703" s="41"/>
      <c r="X1703" s="41"/>
      <c r="Y1703" s="41"/>
      <c r="Z1703" s="41"/>
      <c r="AA1703" s="41"/>
      <c r="AB1703" s="41"/>
      <c r="AC1703" s="41"/>
      <c r="AD1703" s="41"/>
      <c r="AE1703" s="41"/>
      <c r="AR1703" s="226" t="s">
        <v>460</v>
      </c>
      <c r="AT1703" s="226" t="s">
        <v>775</v>
      </c>
      <c r="AU1703" s="226" t="s">
        <v>142</v>
      </c>
      <c r="AY1703" s="20" t="s">
        <v>141</v>
      </c>
      <c r="BE1703" s="227">
        <f>IF(N1703="základní",J1703,0)</f>
        <v>0</v>
      </c>
      <c r="BF1703" s="227">
        <f>IF(N1703="snížená",J1703,0)</f>
        <v>0</v>
      </c>
      <c r="BG1703" s="227">
        <f>IF(N1703="zákl. přenesená",J1703,0)</f>
        <v>0</v>
      </c>
      <c r="BH1703" s="227">
        <f>IF(N1703="sníž. přenesená",J1703,0)</f>
        <v>0</v>
      </c>
      <c r="BI1703" s="227">
        <f>IF(N1703="nulová",J1703,0)</f>
        <v>0</v>
      </c>
      <c r="BJ1703" s="20" t="s">
        <v>94</v>
      </c>
      <c r="BK1703" s="227">
        <f>ROUND(I1703*H1703,2)</f>
        <v>0</v>
      </c>
      <c r="BL1703" s="20" t="s">
        <v>260</v>
      </c>
      <c r="BM1703" s="226" t="s">
        <v>2067</v>
      </c>
    </row>
    <row r="1704" s="13" customFormat="1">
      <c r="A1704" s="13"/>
      <c r="B1704" s="233"/>
      <c r="C1704" s="234"/>
      <c r="D1704" s="235" t="s">
        <v>155</v>
      </c>
      <c r="E1704" s="234"/>
      <c r="F1704" s="237" t="s">
        <v>2068</v>
      </c>
      <c r="G1704" s="234"/>
      <c r="H1704" s="238">
        <v>47.085999999999999</v>
      </c>
      <c r="I1704" s="239"/>
      <c r="J1704" s="234"/>
      <c r="K1704" s="234"/>
      <c r="L1704" s="240"/>
      <c r="M1704" s="241"/>
      <c r="N1704" s="242"/>
      <c r="O1704" s="242"/>
      <c r="P1704" s="242"/>
      <c r="Q1704" s="242"/>
      <c r="R1704" s="242"/>
      <c r="S1704" s="242"/>
      <c r="T1704" s="243"/>
      <c r="U1704" s="13"/>
      <c r="V1704" s="13"/>
      <c r="W1704" s="13"/>
      <c r="X1704" s="13"/>
      <c r="Y1704" s="13"/>
      <c r="Z1704" s="13"/>
      <c r="AA1704" s="13"/>
      <c r="AB1704" s="13"/>
      <c r="AC1704" s="13"/>
      <c r="AD1704" s="13"/>
      <c r="AE1704" s="13"/>
      <c r="AT1704" s="244" t="s">
        <v>155</v>
      </c>
      <c r="AU1704" s="244" t="s">
        <v>142</v>
      </c>
      <c r="AV1704" s="13" t="s">
        <v>94</v>
      </c>
      <c r="AW1704" s="13" t="s">
        <v>4</v>
      </c>
      <c r="AX1704" s="13" t="s">
        <v>83</v>
      </c>
      <c r="AY1704" s="244" t="s">
        <v>141</v>
      </c>
    </row>
    <row r="1705" s="2" customFormat="1" ht="24.15" customHeight="1">
      <c r="A1705" s="41"/>
      <c r="B1705" s="42"/>
      <c r="C1705" s="215" t="s">
        <v>2069</v>
      </c>
      <c r="D1705" s="215" t="s">
        <v>146</v>
      </c>
      <c r="E1705" s="216" t="s">
        <v>2070</v>
      </c>
      <c r="F1705" s="217" t="s">
        <v>2071</v>
      </c>
      <c r="G1705" s="218" t="s">
        <v>160</v>
      </c>
      <c r="H1705" s="219">
        <v>1.2689999999999999</v>
      </c>
      <c r="I1705" s="220"/>
      <c r="J1705" s="221">
        <f>ROUND(I1705*H1705,2)</f>
        <v>0</v>
      </c>
      <c r="K1705" s="217" t="s">
        <v>150</v>
      </c>
      <c r="L1705" s="47"/>
      <c r="M1705" s="222" t="s">
        <v>19</v>
      </c>
      <c r="N1705" s="223" t="s">
        <v>47</v>
      </c>
      <c r="O1705" s="87"/>
      <c r="P1705" s="224">
        <f>O1705*H1705</f>
        <v>0</v>
      </c>
      <c r="Q1705" s="224">
        <v>0</v>
      </c>
      <c r="R1705" s="224">
        <f>Q1705*H1705</f>
        <v>0</v>
      </c>
      <c r="S1705" s="224">
        <v>0</v>
      </c>
      <c r="T1705" s="225">
        <f>S1705*H1705</f>
        <v>0</v>
      </c>
      <c r="U1705" s="41"/>
      <c r="V1705" s="41"/>
      <c r="W1705" s="41"/>
      <c r="X1705" s="41"/>
      <c r="Y1705" s="41"/>
      <c r="Z1705" s="41"/>
      <c r="AA1705" s="41"/>
      <c r="AB1705" s="41"/>
      <c r="AC1705" s="41"/>
      <c r="AD1705" s="41"/>
      <c r="AE1705" s="41"/>
      <c r="AR1705" s="226" t="s">
        <v>260</v>
      </c>
      <c r="AT1705" s="226" t="s">
        <v>146</v>
      </c>
      <c r="AU1705" s="226" t="s">
        <v>142</v>
      </c>
      <c r="AY1705" s="20" t="s">
        <v>141</v>
      </c>
      <c r="BE1705" s="227">
        <f>IF(N1705="základní",J1705,0)</f>
        <v>0</v>
      </c>
      <c r="BF1705" s="227">
        <f>IF(N1705="snížená",J1705,0)</f>
        <v>0</v>
      </c>
      <c r="BG1705" s="227">
        <f>IF(N1705="zákl. přenesená",J1705,0)</f>
        <v>0</v>
      </c>
      <c r="BH1705" s="227">
        <f>IF(N1705="sníž. přenesená",J1705,0)</f>
        <v>0</v>
      </c>
      <c r="BI1705" s="227">
        <f>IF(N1705="nulová",J1705,0)</f>
        <v>0</v>
      </c>
      <c r="BJ1705" s="20" t="s">
        <v>94</v>
      </c>
      <c r="BK1705" s="227">
        <f>ROUND(I1705*H1705,2)</f>
        <v>0</v>
      </c>
      <c r="BL1705" s="20" t="s">
        <v>260</v>
      </c>
      <c r="BM1705" s="226" t="s">
        <v>2072</v>
      </c>
    </row>
    <row r="1706" s="2" customFormat="1">
      <c r="A1706" s="41"/>
      <c r="B1706" s="42"/>
      <c r="C1706" s="43"/>
      <c r="D1706" s="228" t="s">
        <v>153</v>
      </c>
      <c r="E1706" s="43"/>
      <c r="F1706" s="229" t="s">
        <v>2073</v>
      </c>
      <c r="G1706" s="43"/>
      <c r="H1706" s="43"/>
      <c r="I1706" s="230"/>
      <c r="J1706" s="43"/>
      <c r="K1706" s="43"/>
      <c r="L1706" s="47"/>
      <c r="M1706" s="231"/>
      <c r="N1706" s="232"/>
      <c r="O1706" s="87"/>
      <c r="P1706" s="87"/>
      <c r="Q1706" s="87"/>
      <c r="R1706" s="87"/>
      <c r="S1706" s="87"/>
      <c r="T1706" s="88"/>
      <c r="U1706" s="41"/>
      <c r="V1706" s="41"/>
      <c r="W1706" s="41"/>
      <c r="X1706" s="41"/>
      <c r="Y1706" s="41"/>
      <c r="Z1706" s="41"/>
      <c r="AA1706" s="41"/>
      <c r="AB1706" s="41"/>
      <c r="AC1706" s="41"/>
      <c r="AD1706" s="41"/>
      <c r="AE1706" s="41"/>
      <c r="AT1706" s="20" t="s">
        <v>153</v>
      </c>
      <c r="AU1706" s="20" t="s">
        <v>142</v>
      </c>
    </row>
    <row r="1707" s="12" customFormat="1" ht="20.88" customHeight="1">
      <c r="A1707" s="12"/>
      <c r="B1707" s="199"/>
      <c r="C1707" s="200"/>
      <c r="D1707" s="201" t="s">
        <v>74</v>
      </c>
      <c r="E1707" s="213" t="s">
        <v>2074</v>
      </c>
      <c r="F1707" s="213" t="s">
        <v>2075</v>
      </c>
      <c r="G1707" s="200"/>
      <c r="H1707" s="200"/>
      <c r="I1707" s="203"/>
      <c r="J1707" s="214">
        <f>BK1707</f>
        <v>0</v>
      </c>
      <c r="K1707" s="200"/>
      <c r="L1707" s="205"/>
      <c r="M1707" s="206"/>
      <c r="N1707" s="207"/>
      <c r="O1707" s="207"/>
      <c r="P1707" s="208">
        <f>SUM(P1708:P1723)</f>
        <v>0</v>
      </c>
      <c r="Q1707" s="207"/>
      <c r="R1707" s="208">
        <f>SUM(R1708:R1723)</f>
        <v>0.37333835999999998</v>
      </c>
      <c r="S1707" s="207"/>
      <c r="T1707" s="209">
        <f>SUM(T1708:T1723)</f>
        <v>0</v>
      </c>
      <c r="U1707" s="12"/>
      <c r="V1707" s="12"/>
      <c r="W1707" s="12"/>
      <c r="X1707" s="12"/>
      <c r="Y1707" s="12"/>
      <c r="Z1707" s="12"/>
      <c r="AA1707" s="12"/>
      <c r="AB1707" s="12"/>
      <c r="AC1707" s="12"/>
      <c r="AD1707" s="12"/>
      <c r="AE1707" s="12"/>
      <c r="AR1707" s="210" t="s">
        <v>94</v>
      </c>
      <c r="AT1707" s="211" t="s">
        <v>74</v>
      </c>
      <c r="AU1707" s="211" t="s">
        <v>94</v>
      </c>
      <c r="AY1707" s="210" t="s">
        <v>141</v>
      </c>
      <c r="BK1707" s="212">
        <f>SUM(BK1708:BK1723)</f>
        <v>0</v>
      </c>
    </row>
    <row r="1708" s="2" customFormat="1" ht="16.5" customHeight="1">
      <c r="A1708" s="41"/>
      <c r="B1708" s="42"/>
      <c r="C1708" s="215" t="s">
        <v>2076</v>
      </c>
      <c r="D1708" s="215" t="s">
        <v>146</v>
      </c>
      <c r="E1708" s="216" t="s">
        <v>2036</v>
      </c>
      <c r="F1708" s="217" t="s">
        <v>2037</v>
      </c>
      <c r="G1708" s="218" t="s">
        <v>259</v>
      </c>
      <c r="H1708" s="219">
        <v>12.24</v>
      </c>
      <c r="I1708" s="220"/>
      <c r="J1708" s="221">
        <f>ROUND(I1708*H1708,2)</f>
        <v>0</v>
      </c>
      <c r="K1708" s="217" t="s">
        <v>150</v>
      </c>
      <c r="L1708" s="47"/>
      <c r="M1708" s="222" t="s">
        <v>19</v>
      </c>
      <c r="N1708" s="223" t="s">
        <v>47</v>
      </c>
      <c r="O1708" s="87"/>
      <c r="P1708" s="224">
        <f>O1708*H1708</f>
        <v>0</v>
      </c>
      <c r="Q1708" s="224">
        <v>0</v>
      </c>
      <c r="R1708" s="224">
        <f>Q1708*H1708</f>
        <v>0</v>
      </c>
      <c r="S1708" s="224">
        <v>0</v>
      </c>
      <c r="T1708" s="225">
        <f>S1708*H1708</f>
        <v>0</v>
      </c>
      <c r="U1708" s="41"/>
      <c r="V1708" s="41"/>
      <c r="W1708" s="41"/>
      <c r="X1708" s="41"/>
      <c r="Y1708" s="41"/>
      <c r="Z1708" s="41"/>
      <c r="AA1708" s="41"/>
      <c r="AB1708" s="41"/>
      <c r="AC1708" s="41"/>
      <c r="AD1708" s="41"/>
      <c r="AE1708" s="41"/>
      <c r="AR1708" s="226" t="s">
        <v>260</v>
      </c>
      <c r="AT1708" s="226" t="s">
        <v>146</v>
      </c>
      <c r="AU1708" s="226" t="s">
        <v>142</v>
      </c>
      <c r="AY1708" s="20" t="s">
        <v>141</v>
      </c>
      <c r="BE1708" s="227">
        <f>IF(N1708="základní",J1708,0)</f>
        <v>0</v>
      </c>
      <c r="BF1708" s="227">
        <f>IF(N1708="snížená",J1708,0)</f>
        <v>0</v>
      </c>
      <c r="BG1708" s="227">
        <f>IF(N1708="zákl. přenesená",J1708,0)</f>
        <v>0</v>
      </c>
      <c r="BH1708" s="227">
        <f>IF(N1708="sníž. přenesená",J1708,0)</f>
        <v>0</v>
      </c>
      <c r="BI1708" s="227">
        <f>IF(N1708="nulová",J1708,0)</f>
        <v>0</v>
      </c>
      <c r="BJ1708" s="20" t="s">
        <v>94</v>
      </c>
      <c r="BK1708" s="227">
        <f>ROUND(I1708*H1708,2)</f>
        <v>0</v>
      </c>
      <c r="BL1708" s="20" t="s">
        <v>260</v>
      </c>
      <c r="BM1708" s="226" t="s">
        <v>2077</v>
      </c>
    </row>
    <row r="1709" s="2" customFormat="1">
      <c r="A1709" s="41"/>
      <c r="B1709" s="42"/>
      <c r="C1709" s="43"/>
      <c r="D1709" s="228" t="s">
        <v>153</v>
      </c>
      <c r="E1709" s="43"/>
      <c r="F1709" s="229" t="s">
        <v>2039</v>
      </c>
      <c r="G1709" s="43"/>
      <c r="H1709" s="43"/>
      <c r="I1709" s="230"/>
      <c r="J1709" s="43"/>
      <c r="K1709" s="43"/>
      <c r="L1709" s="47"/>
      <c r="M1709" s="231"/>
      <c r="N1709" s="232"/>
      <c r="O1709" s="87"/>
      <c r="P1709" s="87"/>
      <c r="Q1709" s="87"/>
      <c r="R1709" s="87"/>
      <c r="S1709" s="87"/>
      <c r="T1709" s="88"/>
      <c r="U1709" s="41"/>
      <c r="V1709" s="41"/>
      <c r="W1709" s="41"/>
      <c r="X1709" s="41"/>
      <c r="Y1709" s="41"/>
      <c r="Z1709" s="41"/>
      <c r="AA1709" s="41"/>
      <c r="AB1709" s="41"/>
      <c r="AC1709" s="41"/>
      <c r="AD1709" s="41"/>
      <c r="AE1709" s="41"/>
      <c r="AT1709" s="20" t="s">
        <v>153</v>
      </c>
      <c r="AU1709" s="20" t="s">
        <v>142</v>
      </c>
    </row>
    <row r="1710" s="15" customFormat="1">
      <c r="A1710" s="15"/>
      <c r="B1710" s="256"/>
      <c r="C1710" s="257"/>
      <c r="D1710" s="235" t="s">
        <v>155</v>
      </c>
      <c r="E1710" s="258" t="s">
        <v>19</v>
      </c>
      <c r="F1710" s="259" t="s">
        <v>855</v>
      </c>
      <c r="G1710" s="257"/>
      <c r="H1710" s="258" t="s">
        <v>19</v>
      </c>
      <c r="I1710" s="260"/>
      <c r="J1710" s="257"/>
      <c r="K1710" s="257"/>
      <c r="L1710" s="261"/>
      <c r="M1710" s="262"/>
      <c r="N1710" s="263"/>
      <c r="O1710" s="263"/>
      <c r="P1710" s="263"/>
      <c r="Q1710" s="263"/>
      <c r="R1710" s="263"/>
      <c r="S1710" s="263"/>
      <c r="T1710" s="264"/>
      <c r="U1710" s="15"/>
      <c r="V1710" s="15"/>
      <c r="W1710" s="15"/>
      <c r="X1710" s="15"/>
      <c r="Y1710" s="15"/>
      <c r="Z1710" s="15"/>
      <c r="AA1710" s="15"/>
      <c r="AB1710" s="15"/>
      <c r="AC1710" s="15"/>
      <c r="AD1710" s="15"/>
      <c r="AE1710" s="15"/>
      <c r="AT1710" s="265" t="s">
        <v>155</v>
      </c>
      <c r="AU1710" s="265" t="s">
        <v>142</v>
      </c>
      <c r="AV1710" s="15" t="s">
        <v>83</v>
      </c>
      <c r="AW1710" s="15" t="s">
        <v>35</v>
      </c>
      <c r="AX1710" s="15" t="s">
        <v>75</v>
      </c>
      <c r="AY1710" s="265" t="s">
        <v>141</v>
      </c>
    </row>
    <row r="1711" s="15" customFormat="1">
      <c r="A1711" s="15"/>
      <c r="B1711" s="256"/>
      <c r="C1711" s="257"/>
      <c r="D1711" s="235" t="s">
        <v>155</v>
      </c>
      <c r="E1711" s="258" t="s">
        <v>19</v>
      </c>
      <c r="F1711" s="259" t="s">
        <v>734</v>
      </c>
      <c r="G1711" s="257"/>
      <c r="H1711" s="258" t="s">
        <v>19</v>
      </c>
      <c r="I1711" s="260"/>
      <c r="J1711" s="257"/>
      <c r="K1711" s="257"/>
      <c r="L1711" s="261"/>
      <c r="M1711" s="262"/>
      <c r="N1711" s="263"/>
      <c r="O1711" s="263"/>
      <c r="P1711" s="263"/>
      <c r="Q1711" s="263"/>
      <c r="R1711" s="263"/>
      <c r="S1711" s="263"/>
      <c r="T1711" s="264"/>
      <c r="U1711" s="15"/>
      <c r="V1711" s="15"/>
      <c r="W1711" s="15"/>
      <c r="X1711" s="15"/>
      <c r="Y1711" s="15"/>
      <c r="Z1711" s="15"/>
      <c r="AA1711" s="15"/>
      <c r="AB1711" s="15"/>
      <c r="AC1711" s="15"/>
      <c r="AD1711" s="15"/>
      <c r="AE1711" s="15"/>
      <c r="AT1711" s="265" t="s">
        <v>155</v>
      </c>
      <c r="AU1711" s="265" t="s">
        <v>142</v>
      </c>
      <c r="AV1711" s="15" t="s">
        <v>83</v>
      </c>
      <c r="AW1711" s="15" t="s">
        <v>35</v>
      </c>
      <c r="AX1711" s="15" t="s">
        <v>75</v>
      </c>
      <c r="AY1711" s="265" t="s">
        <v>141</v>
      </c>
    </row>
    <row r="1712" s="15" customFormat="1">
      <c r="A1712" s="15"/>
      <c r="B1712" s="256"/>
      <c r="C1712" s="257"/>
      <c r="D1712" s="235" t="s">
        <v>155</v>
      </c>
      <c r="E1712" s="258" t="s">
        <v>19</v>
      </c>
      <c r="F1712" s="259" t="s">
        <v>856</v>
      </c>
      <c r="G1712" s="257"/>
      <c r="H1712" s="258" t="s">
        <v>19</v>
      </c>
      <c r="I1712" s="260"/>
      <c r="J1712" s="257"/>
      <c r="K1712" s="257"/>
      <c r="L1712" s="261"/>
      <c r="M1712" s="262"/>
      <c r="N1712" s="263"/>
      <c r="O1712" s="263"/>
      <c r="P1712" s="263"/>
      <c r="Q1712" s="263"/>
      <c r="R1712" s="263"/>
      <c r="S1712" s="263"/>
      <c r="T1712" s="264"/>
      <c r="U1712" s="15"/>
      <c r="V1712" s="15"/>
      <c r="W1712" s="15"/>
      <c r="X1712" s="15"/>
      <c r="Y1712" s="15"/>
      <c r="Z1712" s="15"/>
      <c r="AA1712" s="15"/>
      <c r="AB1712" s="15"/>
      <c r="AC1712" s="15"/>
      <c r="AD1712" s="15"/>
      <c r="AE1712" s="15"/>
      <c r="AT1712" s="265" t="s">
        <v>155</v>
      </c>
      <c r="AU1712" s="265" t="s">
        <v>142</v>
      </c>
      <c r="AV1712" s="15" t="s">
        <v>83</v>
      </c>
      <c r="AW1712" s="15" t="s">
        <v>35</v>
      </c>
      <c r="AX1712" s="15" t="s">
        <v>75</v>
      </c>
      <c r="AY1712" s="265" t="s">
        <v>141</v>
      </c>
    </row>
    <row r="1713" s="13" customFormat="1">
      <c r="A1713" s="13"/>
      <c r="B1713" s="233"/>
      <c r="C1713" s="234"/>
      <c r="D1713" s="235" t="s">
        <v>155</v>
      </c>
      <c r="E1713" s="236" t="s">
        <v>19</v>
      </c>
      <c r="F1713" s="237" t="s">
        <v>2078</v>
      </c>
      <c r="G1713" s="234"/>
      <c r="H1713" s="238">
        <v>13.859999999999999</v>
      </c>
      <c r="I1713" s="239"/>
      <c r="J1713" s="234"/>
      <c r="K1713" s="234"/>
      <c r="L1713" s="240"/>
      <c r="M1713" s="241"/>
      <c r="N1713" s="242"/>
      <c r="O1713" s="242"/>
      <c r="P1713" s="242"/>
      <c r="Q1713" s="242"/>
      <c r="R1713" s="242"/>
      <c r="S1713" s="242"/>
      <c r="T1713" s="243"/>
      <c r="U1713" s="13"/>
      <c r="V1713" s="13"/>
      <c r="W1713" s="13"/>
      <c r="X1713" s="13"/>
      <c r="Y1713" s="13"/>
      <c r="Z1713" s="13"/>
      <c r="AA1713" s="13"/>
      <c r="AB1713" s="13"/>
      <c r="AC1713" s="13"/>
      <c r="AD1713" s="13"/>
      <c r="AE1713" s="13"/>
      <c r="AT1713" s="244" t="s">
        <v>155</v>
      </c>
      <c r="AU1713" s="244" t="s">
        <v>142</v>
      </c>
      <c r="AV1713" s="13" t="s">
        <v>94</v>
      </c>
      <c r="AW1713" s="13" t="s">
        <v>35</v>
      </c>
      <c r="AX1713" s="13" t="s">
        <v>75</v>
      </c>
      <c r="AY1713" s="244" t="s">
        <v>141</v>
      </c>
    </row>
    <row r="1714" s="13" customFormat="1">
      <c r="A1714" s="13"/>
      <c r="B1714" s="233"/>
      <c r="C1714" s="234"/>
      <c r="D1714" s="235" t="s">
        <v>155</v>
      </c>
      <c r="E1714" s="236" t="s">
        <v>19</v>
      </c>
      <c r="F1714" s="237" t="s">
        <v>1201</v>
      </c>
      <c r="G1714" s="234"/>
      <c r="H1714" s="238">
        <v>-1.6200000000000001</v>
      </c>
      <c r="I1714" s="239"/>
      <c r="J1714" s="234"/>
      <c r="K1714" s="234"/>
      <c r="L1714" s="240"/>
      <c r="M1714" s="241"/>
      <c r="N1714" s="242"/>
      <c r="O1714" s="242"/>
      <c r="P1714" s="242"/>
      <c r="Q1714" s="242"/>
      <c r="R1714" s="242"/>
      <c r="S1714" s="242"/>
      <c r="T1714" s="243"/>
      <c r="U1714" s="13"/>
      <c r="V1714" s="13"/>
      <c r="W1714" s="13"/>
      <c r="X1714" s="13"/>
      <c r="Y1714" s="13"/>
      <c r="Z1714" s="13"/>
      <c r="AA1714" s="13"/>
      <c r="AB1714" s="13"/>
      <c r="AC1714" s="13"/>
      <c r="AD1714" s="13"/>
      <c r="AE1714" s="13"/>
      <c r="AT1714" s="244" t="s">
        <v>155</v>
      </c>
      <c r="AU1714" s="244" t="s">
        <v>142</v>
      </c>
      <c r="AV1714" s="13" t="s">
        <v>94</v>
      </c>
      <c r="AW1714" s="13" t="s">
        <v>35</v>
      </c>
      <c r="AX1714" s="13" t="s">
        <v>75</v>
      </c>
      <c r="AY1714" s="244" t="s">
        <v>141</v>
      </c>
    </row>
    <row r="1715" s="14" customFormat="1">
      <c r="A1715" s="14"/>
      <c r="B1715" s="245"/>
      <c r="C1715" s="246"/>
      <c r="D1715" s="235" t="s">
        <v>155</v>
      </c>
      <c r="E1715" s="247" t="s">
        <v>19</v>
      </c>
      <c r="F1715" s="248" t="s">
        <v>157</v>
      </c>
      <c r="G1715" s="246"/>
      <c r="H1715" s="249">
        <v>12.239999999999998</v>
      </c>
      <c r="I1715" s="250"/>
      <c r="J1715" s="246"/>
      <c r="K1715" s="246"/>
      <c r="L1715" s="251"/>
      <c r="M1715" s="252"/>
      <c r="N1715" s="253"/>
      <c r="O1715" s="253"/>
      <c r="P1715" s="253"/>
      <c r="Q1715" s="253"/>
      <c r="R1715" s="253"/>
      <c r="S1715" s="253"/>
      <c r="T1715" s="254"/>
      <c r="U1715" s="14"/>
      <c r="V1715" s="14"/>
      <c r="W1715" s="14"/>
      <c r="X1715" s="14"/>
      <c r="Y1715" s="14"/>
      <c r="Z1715" s="14"/>
      <c r="AA1715" s="14"/>
      <c r="AB1715" s="14"/>
      <c r="AC1715" s="14"/>
      <c r="AD1715" s="14"/>
      <c r="AE1715" s="14"/>
      <c r="AT1715" s="255" t="s">
        <v>155</v>
      </c>
      <c r="AU1715" s="255" t="s">
        <v>142</v>
      </c>
      <c r="AV1715" s="14" t="s">
        <v>151</v>
      </c>
      <c r="AW1715" s="14" t="s">
        <v>35</v>
      </c>
      <c r="AX1715" s="14" t="s">
        <v>83</v>
      </c>
      <c r="AY1715" s="255" t="s">
        <v>141</v>
      </c>
    </row>
    <row r="1716" s="2" customFormat="1" ht="16.5" customHeight="1">
      <c r="A1716" s="41"/>
      <c r="B1716" s="42"/>
      <c r="C1716" s="215" t="s">
        <v>2079</v>
      </c>
      <c r="D1716" s="215" t="s">
        <v>146</v>
      </c>
      <c r="E1716" s="216" t="s">
        <v>2050</v>
      </c>
      <c r="F1716" s="217" t="s">
        <v>2051</v>
      </c>
      <c r="G1716" s="218" t="s">
        <v>259</v>
      </c>
      <c r="H1716" s="219">
        <v>12.24</v>
      </c>
      <c r="I1716" s="220"/>
      <c r="J1716" s="221">
        <f>ROUND(I1716*H1716,2)</f>
        <v>0</v>
      </c>
      <c r="K1716" s="217" t="s">
        <v>150</v>
      </c>
      <c r="L1716" s="47"/>
      <c r="M1716" s="222" t="s">
        <v>19</v>
      </c>
      <c r="N1716" s="223" t="s">
        <v>47</v>
      </c>
      <c r="O1716" s="87"/>
      <c r="P1716" s="224">
        <f>O1716*H1716</f>
        <v>0</v>
      </c>
      <c r="Q1716" s="224">
        <v>0.00029999999999999997</v>
      </c>
      <c r="R1716" s="224">
        <f>Q1716*H1716</f>
        <v>0.0036719999999999999</v>
      </c>
      <c r="S1716" s="224">
        <v>0</v>
      </c>
      <c r="T1716" s="225">
        <f>S1716*H1716</f>
        <v>0</v>
      </c>
      <c r="U1716" s="41"/>
      <c r="V1716" s="41"/>
      <c r="W1716" s="41"/>
      <c r="X1716" s="41"/>
      <c r="Y1716" s="41"/>
      <c r="Z1716" s="41"/>
      <c r="AA1716" s="41"/>
      <c r="AB1716" s="41"/>
      <c r="AC1716" s="41"/>
      <c r="AD1716" s="41"/>
      <c r="AE1716" s="41"/>
      <c r="AR1716" s="226" t="s">
        <v>260</v>
      </c>
      <c r="AT1716" s="226" t="s">
        <v>146</v>
      </c>
      <c r="AU1716" s="226" t="s">
        <v>142</v>
      </c>
      <c r="AY1716" s="20" t="s">
        <v>141</v>
      </c>
      <c r="BE1716" s="227">
        <f>IF(N1716="základní",J1716,0)</f>
        <v>0</v>
      </c>
      <c r="BF1716" s="227">
        <f>IF(N1716="snížená",J1716,0)</f>
        <v>0</v>
      </c>
      <c r="BG1716" s="227">
        <f>IF(N1716="zákl. přenesená",J1716,0)</f>
        <v>0</v>
      </c>
      <c r="BH1716" s="227">
        <f>IF(N1716="sníž. přenesená",J1716,0)</f>
        <v>0</v>
      </c>
      <c r="BI1716" s="227">
        <f>IF(N1716="nulová",J1716,0)</f>
        <v>0</v>
      </c>
      <c r="BJ1716" s="20" t="s">
        <v>94</v>
      </c>
      <c r="BK1716" s="227">
        <f>ROUND(I1716*H1716,2)</f>
        <v>0</v>
      </c>
      <c r="BL1716" s="20" t="s">
        <v>260</v>
      </c>
      <c r="BM1716" s="226" t="s">
        <v>2080</v>
      </c>
    </row>
    <row r="1717" s="2" customFormat="1">
      <c r="A1717" s="41"/>
      <c r="B1717" s="42"/>
      <c r="C1717" s="43"/>
      <c r="D1717" s="228" t="s">
        <v>153</v>
      </c>
      <c r="E1717" s="43"/>
      <c r="F1717" s="229" t="s">
        <v>2053</v>
      </c>
      <c r="G1717" s="43"/>
      <c r="H1717" s="43"/>
      <c r="I1717" s="230"/>
      <c r="J1717" s="43"/>
      <c r="K1717" s="43"/>
      <c r="L1717" s="47"/>
      <c r="M1717" s="231"/>
      <c r="N1717" s="232"/>
      <c r="O1717" s="87"/>
      <c r="P1717" s="87"/>
      <c r="Q1717" s="87"/>
      <c r="R1717" s="87"/>
      <c r="S1717" s="87"/>
      <c r="T1717" s="88"/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  <c r="AE1717" s="41"/>
      <c r="AT1717" s="20" t="s">
        <v>153</v>
      </c>
      <c r="AU1717" s="20" t="s">
        <v>142</v>
      </c>
    </row>
    <row r="1718" s="2" customFormat="1" ht="21.75" customHeight="1">
      <c r="A1718" s="41"/>
      <c r="B1718" s="42"/>
      <c r="C1718" s="215" t="s">
        <v>2081</v>
      </c>
      <c r="D1718" s="215" t="s">
        <v>146</v>
      </c>
      <c r="E1718" s="216" t="s">
        <v>2060</v>
      </c>
      <c r="F1718" s="217" t="s">
        <v>2061</v>
      </c>
      <c r="G1718" s="218" t="s">
        <v>259</v>
      </c>
      <c r="H1718" s="219">
        <v>12.24</v>
      </c>
      <c r="I1718" s="220"/>
      <c r="J1718" s="221">
        <f>ROUND(I1718*H1718,2)</f>
        <v>0</v>
      </c>
      <c r="K1718" s="217" t="s">
        <v>150</v>
      </c>
      <c r="L1718" s="47"/>
      <c r="M1718" s="222" t="s">
        <v>19</v>
      </c>
      <c r="N1718" s="223" t="s">
        <v>47</v>
      </c>
      <c r="O1718" s="87"/>
      <c r="P1718" s="224">
        <f>O1718*H1718</f>
        <v>0</v>
      </c>
      <c r="Q1718" s="224">
        <v>0.0090299999999999998</v>
      </c>
      <c r="R1718" s="224">
        <f>Q1718*H1718</f>
        <v>0.11052720000000001</v>
      </c>
      <c r="S1718" s="224">
        <v>0</v>
      </c>
      <c r="T1718" s="225">
        <f>S1718*H1718</f>
        <v>0</v>
      </c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  <c r="AE1718" s="41"/>
      <c r="AR1718" s="226" t="s">
        <v>260</v>
      </c>
      <c r="AT1718" s="226" t="s">
        <v>146</v>
      </c>
      <c r="AU1718" s="226" t="s">
        <v>142</v>
      </c>
      <c r="AY1718" s="20" t="s">
        <v>141</v>
      </c>
      <c r="BE1718" s="227">
        <f>IF(N1718="základní",J1718,0)</f>
        <v>0</v>
      </c>
      <c r="BF1718" s="227">
        <f>IF(N1718="snížená",J1718,0)</f>
        <v>0</v>
      </c>
      <c r="BG1718" s="227">
        <f>IF(N1718="zákl. přenesená",J1718,0)</f>
        <v>0</v>
      </c>
      <c r="BH1718" s="227">
        <f>IF(N1718="sníž. přenesená",J1718,0)</f>
        <v>0</v>
      </c>
      <c r="BI1718" s="227">
        <f>IF(N1718="nulová",J1718,0)</f>
        <v>0</v>
      </c>
      <c r="BJ1718" s="20" t="s">
        <v>94</v>
      </c>
      <c r="BK1718" s="227">
        <f>ROUND(I1718*H1718,2)</f>
        <v>0</v>
      </c>
      <c r="BL1718" s="20" t="s">
        <v>260</v>
      </c>
      <c r="BM1718" s="226" t="s">
        <v>2082</v>
      </c>
    </row>
    <row r="1719" s="2" customFormat="1">
      <c r="A1719" s="41"/>
      <c r="B1719" s="42"/>
      <c r="C1719" s="43"/>
      <c r="D1719" s="228" t="s">
        <v>153</v>
      </c>
      <c r="E1719" s="43"/>
      <c r="F1719" s="229" t="s">
        <v>2063</v>
      </c>
      <c r="G1719" s="43"/>
      <c r="H1719" s="43"/>
      <c r="I1719" s="230"/>
      <c r="J1719" s="43"/>
      <c r="K1719" s="43"/>
      <c r="L1719" s="47"/>
      <c r="M1719" s="231"/>
      <c r="N1719" s="232"/>
      <c r="O1719" s="87"/>
      <c r="P1719" s="87"/>
      <c r="Q1719" s="87"/>
      <c r="R1719" s="87"/>
      <c r="S1719" s="87"/>
      <c r="T1719" s="88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  <c r="AE1719" s="41"/>
      <c r="AT1719" s="20" t="s">
        <v>153</v>
      </c>
      <c r="AU1719" s="20" t="s">
        <v>142</v>
      </c>
    </row>
    <row r="1720" s="2" customFormat="1" ht="24.15" customHeight="1">
      <c r="A1720" s="41"/>
      <c r="B1720" s="42"/>
      <c r="C1720" s="281" t="s">
        <v>2083</v>
      </c>
      <c r="D1720" s="281" t="s">
        <v>775</v>
      </c>
      <c r="E1720" s="282" t="s">
        <v>2065</v>
      </c>
      <c r="F1720" s="283" t="s">
        <v>2066</v>
      </c>
      <c r="G1720" s="284" t="s">
        <v>259</v>
      </c>
      <c r="H1720" s="285">
        <v>14.076000000000001</v>
      </c>
      <c r="I1720" s="286"/>
      <c r="J1720" s="287">
        <f>ROUND(I1720*H1720,2)</f>
        <v>0</v>
      </c>
      <c r="K1720" s="283" t="s">
        <v>150</v>
      </c>
      <c r="L1720" s="288"/>
      <c r="M1720" s="289" t="s">
        <v>19</v>
      </c>
      <c r="N1720" s="290" t="s">
        <v>47</v>
      </c>
      <c r="O1720" s="87"/>
      <c r="P1720" s="224">
        <f>O1720*H1720</f>
        <v>0</v>
      </c>
      <c r="Q1720" s="224">
        <v>0.018409999999999999</v>
      </c>
      <c r="R1720" s="224">
        <f>Q1720*H1720</f>
        <v>0.25913915999999998</v>
      </c>
      <c r="S1720" s="224">
        <v>0</v>
      </c>
      <c r="T1720" s="225">
        <f>S1720*H1720</f>
        <v>0</v>
      </c>
      <c r="U1720" s="41"/>
      <c r="V1720" s="41"/>
      <c r="W1720" s="41"/>
      <c r="X1720" s="41"/>
      <c r="Y1720" s="41"/>
      <c r="Z1720" s="41"/>
      <c r="AA1720" s="41"/>
      <c r="AB1720" s="41"/>
      <c r="AC1720" s="41"/>
      <c r="AD1720" s="41"/>
      <c r="AE1720" s="41"/>
      <c r="AR1720" s="226" t="s">
        <v>460</v>
      </c>
      <c r="AT1720" s="226" t="s">
        <v>775</v>
      </c>
      <c r="AU1720" s="226" t="s">
        <v>142</v>
      </c>
      <c r="AY1720" s="20" t="s">
        <v>141</v>
      </c>
      <c r="BE1720" s="227">
        <f>IF(N1720="základní",J1720,0)</f>
        <v>0</v>
      </c>
      <c r="BF1720" s="227">
        <f>IF(N1720="snížená",J1720,0)</f>
        <v>0</v>
      </c>
      <c r="BG1720" s="227">
        <f>IF(N1720="zákl. přenesená",J1720,0)</f>
        <v>0</v>
      </c>
      <c r="BH1720" s="227">
        <f>IF(N1720="sníž. přenesená",J1720,0)</f>
        <v>0</v>
      </c>
      <c r="BI1720" s="227">
        <f>IF(N1720="nulová",J1720,0)</f>
        <v>0</v>
      </c>
      <c r="BJ1720" s="20" t="s">
        <v>94</v>
      </c>
      <c r="BK1720" s="227">
        <f>ROUND(I1720*H1720,2)</f>
        <v>0</v>
      </c>
      <c r="BL1720" s="20" t="s">
        <v>260</v>
      </c>
      <c r="BM1720" s="226" t="s">
        <v>2084</v>
      </c>
    </row>
    <row r="1721" s="13" customFormat="1">
      <c r="A1721" s="13"/>
      <c r="B1721" s="233"/>
      <c r="C1721" s="234"/>
      <c r="D1721" s="235" t="s">
        <v>155</v>
      </c>
      <c r="E1721" s="234"/>
      <c r="F1721" s="237" t="s">
        <v>2085</v>
      </c>
      <c r="G1721" s="234"/>
      <c r="H1721" s="238">
        <v>14.076000000000001</v>
      </c>
      <c r="I1721" s="239"/>
      <c r="J1721" s="234"/>
      <c r="K1721" s="234"/>
      <c r="L1721" s="240"/>
      <c r="M1721" s="241"/>
      <c r="N1721" s="242"/>
      <c r="O1721" s="242"/>
      <c r="P1721" s="242"/>
      <c r="Q1721" s="242"/>
      <c r="R1721" s="242"/>
      <c r="S1721" s="242"/>
      <c r="T1721" s="243"/>
      <c r="U1721" s="13"/>
      <c r="V1721" s="13"/>
      <c r="W1721" s="13"/>
      <c r="X1721" s="13"/>
      <c r="Y1721" s="13"/>
      <c r="Z1721" s="13"/>
      <c r="AA1721" s="13"/>
      <c r="AB1721" s="13"/>
      <c r="AC1721" s="13"/>
      <c r="AD1721" s="13"/>
      <c r="AE1721" s="13"/>
      <c r="AT1721" s="244" t="s">
        <v>155</v>
      </c>
      <c r="AU1721" s="244" t="s">
        <v>142</v>
      </c>
      <c r="AV1721" s="13" t="s">
        <v>94</v>
      </c>
      <c r="AW1721" s="13" t="s">
        <v>4</v>
      </c>
      <c r="AX1721" s="13" t="s">
        <v>83</v>
      </c>
      <c r="AY1721" s="244" t="s">
        <v>141</v>
      </c>
    </row>
    <row r="1722" s="2" customFormat="1" ht="24.15" customHeight="1">
      <c r="A1722" s="41"/>
      <c r="B1722" s="42"/>
      <c r="C1722" s="215" t="s">
        <v>2086</v>
      </c>
      <c r="D1722" s="215" t="s">
        <v>146</v>
      </c>
      <c r="E1722" s="216" t="s">
        <v>2070</v>
      </c>
      <c r="F1722" s="217" t="s">
        <v>2071</v>
      </c>
      <c r="G1722" s="218" t="s">
        <v>160</v>
      </c>
      <c r="H1722" s="219">
        <v>0.373</v>
      </c>
      <c r="I1722" s="220"/>
      <c r="J1722" s="221">
        <f>ROUND(I1722*H1722,2)</f>
        <v>0</v>
      </c>
      <c r="K1722" s="217" t="s">
        <v>150</v>
      </c>
      <c r="L1722" s="47"/>
      <c r="M1722" s="222" t="s">
        <v>19</v>
      </c>
      <c r="N1722" s="223" t="s">
        <v>47</v>
      </c>
      <c r="O1722" s="87"/>
      <c r="P1722" s="224">
        <f>O1722*H1722</f>
        <v>0</v>
      </c>
      <c r="Q1722" s="224">
        <v>0</v>
      </c>
      <c r="R1722" s="224">
        <f>Q1722*H1722</f>
        <v>0</v>
      </c>
      <c r="S1722" s="224">
        <v>0</v>
      </c>
      <c r="T1722" s="225">
        <f>S1722*H1722</f>
        <v>0</v>
      </c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  <c r="AE1722" s="41"/>
      <c r="AR1722" s="226" t="s">
        <v>260</v>
      </c>
      <c r="AT1722" s="226" t="s">
        <v>146</v>
      </c>
      <c r="AU1722" s="226" t="s">
        <v>142</v>
      </c>
      <c r="AY1722" s="20" t="s">
        <v>141</v>
      </c>
      <c r="BE1722" s="227">
        <f>IF(N1722="základní",J1722,0)</f>
        <v>0</v>
      </c>
      <c r="BF1722" s="227">
        <f>IF(N1722="snížená",J1722,0)</f>
        <v>0</v>
      </c>
      <c r="BG1722" s="227">
        <f>IF(N1722="zákl. přenesená",J1722,0)</f>
        <v>0</v>
      </c>
      <c r="BH1722" s="227">
        <f>IF(N1722="sníž. přenesená",J1722,0)</f>
        <v>0</v>
      </c>
      <c r="BI1722" s="227">
        <f>IF(N1722="nulová",J1722,0)</f>
        <v>0</v>
      </c>
      <c r="BJ1722" s="20" t="s">
        <v>94</v>
      </c>
      <c r="BK1722" s="227">
        <f>ROUND(I1722*H1722,2)</f>
        <v>0</v>
      </c>
      <c r="BL1722" s="20" t="s">
        <v>260</v>
      </c>
      <c r="BM1722" s="226" t="s">
        <v>2087</v>
      </c>
    </row>
    <row r="1723" s="2" customFormat="1">
      <c r="A1723" s="41"/>
      <c r="B1723" s="42"/>
      <c r="C1723" s="43"/>
      <c r="D1723" s="228" t="s">
        <v>153</v>
      </c>
      <c r="E1723" s="43"/>
      <c r="F1723" s="229" t="s">
        <v>2073</v>
      </c>
      <c r="G1723" s="43"/>
      <c r="H1723" s="43"/>
      <c r="I1723" s="230"/>
      <c r="J1723" s="43"/>
      <c r="K1723" s="43"/>
      <c r="L1723" s="47"/>
      <c r="M1723" s="231"/>
      <c r="N1723" s="232"/>
      <c r="O1723" s="87"/>
      <c r="P1723" s="87"/>
      <c r="Q1723" s="87"/>
      <c r="R1723" s="87"/>
      <c r="S1723" s="87"/>
      <c r="T1723" s="88"/>
      <c r="U1723" s="41"/>
      <c r="V1723" s="41"/>
      <c r="W1723" s="41"/>
      <c r="X1723" s="41"/>
      <c r="Y1723" s="41"/>
      <c r="Z1723" s="41"/>
      <c r="AA1723" s="41"/>
      <c r="AB1723" s="41"/>
      <c r="AC1723" s="41"/>
      <c r="AD1723" s="41"/>
      <c r="AE1723" s="41"/>
      <c r="AT1723" s="20" t="s">
        <v>153</v>
      </c>
      <c r="AU1723" s="20" t="s">
        <v>142</v>
      </c>
    </row>
    <row r="1724" s="12" customFormat="1" ht="22.8" customHeight="1">
      <c r="A1724" s="12"/>
      <c r="B1724" s="199"/>
      <c r="C1724" s="200"/>
      <c r="D1724" s="201" t="s">
        <v>74</v>
      </c>
      <c r="E1724" s="213" t="s">
        <v>2088</v>
      </c>
      <c r="F1724" s="213" t="s">
        <v>2089</v>
      </c>
      <c r="G1724" s="200"/>
      <c r="H1724" s="200"/>
      <c r="I1724" s="203"/>
      <c r="J1724" s="214">
        <f>BK1724</f>
        <v>0</v>
      </c>
      <c r="K1724" s="200"/>
      <c r="L1724" s="205"/>
      <c r="M1724" s="206"/>
      <c r="N1724" s="207"/>
      <c r="O1724" s="207"/>
      <c r="P1724" s="208">
        <f>P1725</f>
        <v>0</v>
      </c>
      <c r="Q1724" s="207"/>
      <c r="R1724" s="208">
        <f>R1725</f>
        <v>0.11462604999999998</v>
      </c>
      <c r="S1724" s="207"/>
      <c r="T1724" s="209">
        <f>T1725</f>
        <v>0</v>
      </c>
      <c r="U1724" s="12"/>
      <c r="V1724" s="12"/>
      <c r="W1724" s="12"/>
      <c r="X1724" s="12"/>
      <c r="Y1724" s="12"/>
      <c r="Z1724" s="12"/>
      <c r="AA1724" s="12"/>
      <c r="AB1724" s="12"/>
      <c r="AC1724" s="12"/>
      <c r="AD1724" s="12"/>
      <c r="AE1724" s="12"/>
      <c r="AR1724" s="210" t="s">
        <v>94</v>
      </c>
      <c r="AT1724" s="211" t="s">
        <v>74</v>
      </c>
      <c r="AU1724" s="211" t="s">
        <v>83</v>
      </c>
      <c r="AY1724" s="210" t="s">
        <v>141</v>
      </c>
      <c r="BK1724" s="212">
        <f>BK1725</f>
        <v>0</v>
      </c>
    </row>
    <row r="1725" s="12" customFormat="1" ht="20.88" customHeight="1">
      <c r="A1725" s="12"/>
      <c r="B1725" s="199"/>
      <c r="C1725" s="200"/>
      <c r="D1725" s="201" t="s">
        <v>74</v>
      </c>
      <c r="E1725" s="213" t="s">
        <v>2090</v>
      </c>
      <c r="F1725" s="213" t="s">
        <v>2091</v>
      </c>
      <c r="G1725" s="200"/>
      <c r="H1725" s="200"/>
      <c r="I1725" s="203"/>
      <c r="J1725" s="214">
        <f>BK1725</f>
        <v>0</v>
      </c>
      <c r="K1725" s="200"/>
      <c r="L1725" s="205"/>
      <c r="M1725" s="206"/>
      <c r="N1725" s="207"/>
      <c r="O1725" s="207"/>
      <c r="P1725" s="208">
        <f>SUM(P1726:P1735)</f>
        <v>0</v>
      </c>
      <c r="Q1725" s="207"/>
      <c r="R1725" s="208">
        <f>SUM(R1726:R1735)</f>
        <v>0.11462604999999998</v>
      </c>
      <c r="S1725" s="207"/>
      <c r="T1725" s="209">
        <f>SUM(T1726:T1735)</f>
        <v>0</v>
      </c>
      <c r="U1725" s="12"/>
      <c r="V1725" s="12"/>
      <c r="W1725" s="12"/>
      <c r="X1725" s="12"/>
      <c r="Y1725" s="12"/>
      <c r="Z1725" s="12"/>
      <c r="AA1725" s="12"/>
      <c r="AB1725" s="12"/>
      <c r="AC1725" s="12"/>
      <c r="AD1725" s="12"/>
      <c r="AE1725" s="12"/>
      <c r="AR1725" s="210" t="s">
        <v>94</v>
      </c>
      <c r="AT1725" s="211" t="s">
        <v>74</v>
      </c>
      <c r="AU1725" s="211" t="s">
        <v>94</v>
      </c>
      <c r="AY1725" s="210" t="s">
        <v>141</v>
      </c>
      <c r="BK1725" s="212">
        <f>SUM(BK1726:BK1735)</f>
        <v>0</v>
      </c>
    </row>
    <row r="1726" s="2" customFormat="1" ht="24.15" customHeight="1">
      <c r="A1726" s="41"/>
      <c r="B1726" s="42"/>
      <c r="C1726" s="215" t="s">
        <v>2092</v>
      </c>
      <c r="D1726" s="215" t="s">
        <v>146</v>
      </c>
      <c r="E1726" s="216" t="s">
        <v>2093</v>
      </c>
      <c r="F1726" s="217" t="s">
        <v>2094</v>
      </c>
      <c r="G1726" s="218" t="s">
        <v>259</v>
      </c>
      <c r="H1726" s="219">
        <v>327.50299999999999</v>
      </c>
      <c r="I1726" s="220"/>
      <c r="J1726" s="221">
        <f>ROUND(I1726*H1726,2)</f>
        <v>0</v>
      </c>
      <c r="K1726" s="217" t="s">
        <v>150</v>
      </c>
      <c r="L1726" s="47"/>
      <c r="M1726" s="222" t="s">
        <v>19</v>
      </c>
      <c r="N1726" s="223" t="s">
        <v>47</v>
      </c>
      <c r="O1726" s="87"/>
      <c r="P1726" s="224">
        <f>O1726*H1726</f>
        <v>0</v>
      </c>
      <c r="Q1726" s="224">
        <v>8.0000000000000007E-05</v>
      </c>
      <c r="R1726" s="224">
        <f>Q1726*H1726</f>
        <v>0.02620024</v>
      </c>
      <c r="S1726" s="224">
        <v>0</v>
      </c>
      <c r="T1726" s="225">
        <f>S1726*H1726</f>
        <v>0</v>
      </c>
      <c r="U1726" s="41"/>
      <c r="V1726" s="41"/>
      <c r="W1726" s="41"/>
      <c r="X1726" s="41"/>
      <c r="Y1726" s="41"/>
      <c r="Z1726" s="41"/>
      <c r="AA1726" s="41"/>
      <c r="AB1726" s="41"/>
      <c r="AC1726" s="41"/>
      <c r="AD1726" s="41"/>
      <c r="AE1726" s="41"/>
      <c r="AR1726" s="226" t="s">
        <v>260</v>
      </c>
      <c r="AT1726" s="226" t="s">
        <v>146</v>
      </c>
      <c r="AU1726" s="226" t="s">
        <v>142</v>
      </c>
      <c r="AY1726" s="20" t="s">
        <v>141</v>
      </c>
      <c r="BE1726" s="227">
        <f>IF(N1726="základní",J1726,0)</f>
        <v>0</v>
      </c>
      <c r="BF1726" s="227">
        <f>IF(N1726="snížená",J1726,0)</f>
        <v>0</v>
      </c>
      <c r="BG1726" s="227">
        <f>IF(N1726="zákl. přenesená",J1726,0)</f>
        <v>0</v>
      </c>
      <c r="BH1726" s="227">
        <f>IF(N1726="sníž. přenesená",J1726,0)</f>
        <v>0</v>
      </c>
      <c r="BI1726" s="227">
        <f>IF(N1726="nulová",J1726,0)</f>
        <v>0</v>
      </c>
      <c r="BJ1726" s="20" t="s">
        <v>94</v>
      </c>
      <c r="BK1726" s="227">
        <f>ROUND(I1726*H1726,2)</f>
        <v>0</v>
      </c>
      <c r="BL1726" s="20" t="s">
        <v>260</v>
      </c>
      <c r="BM1726" s="226" t="s">
        <v>2095</v>
      </c>
    </row>
    <row r="1727" s="2" customFormat="1">
      <c r="A1727" s="41"/>
      <c r="B1727" s="42"/>
      <c r="C1727" s="43"/>
      <c r="D1727" s="228" t="s">
        <v>153</v>
      </c>
      <c r="E1727" s="43"/>
      <c r="F1727" s="229" t="s">
        <v>2096</v>
      </c>
      <c r="G1727" s="43"/>
      <c r="H1727" s="43"/>
      <c r="I1727" s="230"/>
      <c r="J1727" s="43"/>
      <c r="K1727" s="43"/>
      <c r="L1727" s="47"/>
      <c r="M1727" s="231"/>
      <c r="N1727" s="232"/>
      <c r="O1727" s="87"/>
      <c r="P1727" s="87"/>
      <c r="Q1727" s="87"/>
      <c r="R1727" s="87"/>
      <c r="S1727" s="87"/>
      <c r="T1727" s="88"/>
      <c r="U1727" s="41"/>
      <c r="V1727" s="41"/>
      <c r="W1727" s="41"/>
      <c r="X1727" s="41"/>
      <c r="Y1727" s="41"/>
      <c r="Z1727" s="41"/>
      <c r="AA1727" s="41"/>
      <c r="AB1727" s="41"/>
      <c r="AC1727" s="41"/>
      <c r="AD1727" s="41"/>
      <c r="AE1727" s="41"/>
      <c r="AT1727" s="20" t="s">
        <v>153</v>
      </c>
      <c r="AU1727" s="20" t="s">
        <v>142</v>
      </c>
    </row>
    <row r="1728" s="2" customFormat="1" ht="16.5" customHeight="1">
      <c r="A1728" s="41"/>
      <c r="B1728" s="42"/>
      <c r="C1728" s="215" t="s">
        <v>2097</v>
      </c>
      <c r="D1728" s="215" t="s">
        <v>146</v>
      </c>
      <c r="E1728" s="216" t="s">
        <v>2098</v>
      </c>
      <c r="F1728" s="217" t="s">
        <v>2099</v>
      </c>
      <c r="G1728" s="218" t="s">
        <v>259</v>
      </c>
      <c r="H1728" s="219">
        <v>327.50299999999999</v>
      </c>
      <c r="I1728" s="220"/>
      <c r="J1728" s="221">
        <f>ROUND(I1728*H1728,2)</f>
        <v>0</v>
      </c>
      <c r="K1728" s="217" t="s">
        <v>150</v>
      </c>
      <c r="L1728" s="47"/>
      <c r="M1728" s="222" t="s">
        <v>19</v>
      </c>
      <c r="N1728" s="223" t="s">
        <v>47</v>
      </c>
      <c r="O1728" s="87"/>
      <c r="P1728" s="224">
        <f>O1728*H1728</f>
        <v>0</v>
      </c>
      <c r="Q1728" s="224">
        <v>0</v>
      </c>
      <c r="R1728" s="224">
        <f>Q1728*H1728</f>
        <v>0</v>
      </c>
      <c r="S1728" s="224">
        <v>0</v>
      </c>
      <c r="T1728" s="225">
        <f>S1728*H1728</f>
        <v>0</v>
      </c>
      <c r="U1728" s="41"/>
      <c r="V1728" s="41"/>
      <c r="W1728" s="41"/>
      <c r="X1728" s="41"/>
      <c r="Y1728" s="41"/>
      <c r="Z1728" s="41"/>
      <c r="AA1728" s="41"/>
      <c r="AB1728" s="41"/>
      <c r="AC1728" s="41"/>
      <c r="AD1728" s="41"/>
      <c r="AE1728" s="41"/>
      <c r="AR1728" s="226" t="s">
        <v>260</v>
      </c>
      <c r="AT1728" s="226" t="s">
        <v>146</v>
      </c>
      <c r="AU1728" s="226" t="s">
        <v>142</v>
      </c>
      <c r="AY1728" s="20" t="s">
        <v>141</v>
      </c>
      <c r="BE1728" s="227">
        <f>IF(N1728="základní",J1728,0)</f>
        <v>0</v>
      </c>
      <c r="BF1728" s="227">
        <f>IF(N1728="snížená",J1728,0)</f>
        <v>0</v>
      </c>
      <c r="BG1728" s="227">
        <f>IF(N1728="zákl. přenesená",J1728,0)</f>
        <v>0</v>
      </c>
      <c r="BH1728" s="227">
        <f>IF(N1728="sníž. přenesená",J1728,0)</f>
        <v>0</v>
      </c>
      <c r="BI1728" s="227">
        <f>IF(N1728="nulová",J1728,0)</f>
        <v>0</v>
      </c>
      <c r="BJ1728" s="20" t="s">
        <v>94</v>
      </c>
      <c r="BK1728" s="227">
        <f>ROUND(I1728*H1728,2)</f>
        <v>0</v>
      </c>
      <c r="BL1728" s="20" t="s">
        <v>260</v>
      </c>
      <c r="BM1728" s="226" t="s">
        <v>2100</v>
      </c>
    </row>
    <row r="1729" s="2" customFormat="1">
      <c r="A1729" s="41"/>
      <c r="B1729" s="42"/>
      <c r="C1729" s="43"/>
      <c r="D1729" s="228" t="s">
        <v>153</v>
      </c>
      <c r="E1729" s="43"/>
      <c r="F1729" s="229" t="s">
        <v>2101</v>
      </c>
      <c r="G1729" s="43"/>
      <c r="H1729" s="43"/>
      <c r="I1729" s="230"/>
      <c r="J1729" s="43"/>
      <c r="K1729" s="43"/>
      <c r="L1729" s="47"/>
      <c r="M1729" s="231"/>
      <c r="N1729" s="232"/>
      <c r="O1729" s="87"/>
      <c r="P1729" s="87"/>
      <c r="Q1729" s="87"/>
      <c r="R1729" s="87"/>
      <c r="S1729" s="87"/>
      <c r="T1729" s="88"/>
      <c r="U1729" s="41"/>
      <c r="V1729" s="41"/>
      <c r="W1729" s="41"/>
      <c r="X1729" s="41"/>
      <c r="Y1729" s="41"/>
      <c r="Z1729" s="41"/>
      <c r="AA1729" s="41"/>
      <c r="AB1729" s="41"/>
      <c r="AC1729" s="41"/>
      <c r="AD1729" s="41"/>
      <c r="AE1729" s="41"/>
      <c r="AT1729" s="20" t="s">
        <v>153</v>
      </c>
      <c r="AU1729" s="20" t="s">
        <v>142</v>
      </c>
    </row>
    <row r="1730" s="2" customFormat="1" ht="16.5" customHeight="1">
      <c r="A1730" s="41"/>
      <c r="B1730" s="42"/>
      <c r="C1730" s="215" t="s">
        <v>2102</v>
      </c>
      <c r="D1730" s="215" t="s">
        <v>146</v>
      </c>
      <c r="E1730" s="216" t="s">
        <v>2103</v>
      </c>
      <c r="F1730" s="217" t="s">
        <v>2104</v>
      </c>
      <c r="G1730" s="218" t="s">
        <v>259</v>
      </c>
      <c r="H1730" s="219">
        <v>327.50299999999999</v>
      </c>
      <c r="I1730" s="220"/>
      <c r="J1730" s="221">
        <f>ROUND(I1730*H1730,2)</f>
        <v>0</v>
      </c>
      <c r="K1730" s="217" t="s">
        <v>150</v>
      </c>
      <c r="L1730" s="47"/>
      <c r="M1730" s="222" t="s">
        <v>19</v>
      </c>
      <c r="N1730" s="223" t="s">
        <v>47</v>
      </c>
      <c r="O1730" s="87"/>
      <c r="P1730" s="224">
        <f>O1730*H1730</f>
        <v>0</v>
      </c>
      <c r="Q1730" s="224">
        <v>0.00013999999999999999</v>
      </c>
      <c r="R1730" s="224">
        <f>Q1730*H1730</f>
        <v>0.045850419999999996</v>
      </c>
      <c r="S1730" s="224">
        <v>0</v>
      </c>
      <c r="T1730" s="225">
        <f>S1730*H1730</f>
        <v>0</v>
      </c>
      <c r="U1730" s="41"/>
      <c r="V1730" s="41"/>
      <c r="W1730" s="41"/>
      <c r="X1730" s="41"/>
      <c r="Y1730" s="41"/>
      <c r="Z1730" s="41"/>
      <c r="AA1730" s="41"/>
      <c r="AB1730" s="41"/>
      <c r="AC1730" s="41"/>
      <c r="AD1730" s="41"/>
      <c r="AE1730" s="41"/>
      <c r="AR1730" s="226" t="s">
        <v>260</v>
      </c>
      <c r="AT1730" s="226" t="s">
        <v>146</v>
      </c>
      <c r="AU1730" s="226" t="s">
        <v>142</v>
      </c>
      <c r="AY1730" s="20" t="s">
        <v>141</v>
      </c>
      <c r="BE1730" s="227">
        <f>IF(N1730="základní",J1730,0)</f>
        <v>0</v>
      </c>
      <c r="BF1730" s="227">
        <f>IF(N1730="snížená",J1730,0)</f>
        <v>0</v>
      </c>
      <c r="BG1730" s="227">
        <f>IF(N1730="zákl. přenesená",J1730,0)</f>
        <v>0</v>
      </c>
      <c r="BH1730" s="227">
        <f>IF(N1730="sníž. přenesená",J1730,0)</f>
        <v>0</v>
      </c>
      <c r="BI1730" s="227">
        <f>IF(N1730="nulová",J1730,0)</f>
        <v>0</v>
      </c>
      <c r="BJ1730" s="20" t="s">
        <v>94</v>
      </c>
      <c r="BK1730" s="227">
        <f>ROUND(I1730*H1730,2)</f>
        <v>0</v>
      </c>
      <c r="BL1730" s="20" t="s">
        <v>260</v>
      </c>
      <c r="BM1730" s="226" t="s">
        <v>2105</v>
      </c>
    </row>
    <row r="1731" s="2" customFormat="1">
      <c r="A1731" s="41"/>
      <c r="B1731" s="42"/>
      <c r="C1731" s="43"/>
      <c r="D1731" s="228" t="s">
        <v>153</v>
      </c>
      <c r="E1731" s="43"/>
      <c r="F1731" s="229" t="s">
        <v>2106</v>
      </c>
      <c r="G1731" s="43"/>
      <c r="H1731" s="43"/>
      <c r="I1731" s="230"/>
      <c r="J1731" s="43"/>
      <c r="K1731" s="43"/>
      <c r="L1731" s="47"/>
      <c r="M1731" s="231"/>
      <c r="N1731" s="232"/>
      <c r="O1731" s="87"/>
      <c r="P1731" s="87"/>
      <c r="Q1731" s="87"/>
      <c r="R1731" s="87"/>
      <c r="S1731" s="87"/>
      <c r="T1731" s="88"/>
      <c r="U1731" s="41"/>
      <c r="V1731" s="41"/>
      <c r="W1731" s="41"/>
      <c r="X1731" s="41"/>
      <c r="Y1731" s="41"/>
      <c r="Z1731" s="41"/>
      <c r="AA1731" s="41"/>
      <c r="AB1731" s="41"/>
      <c r="AC1731" s="41"/>
      <c r="AD1731" s="41"/>
      <c r="AE1731" s="41"/>
      <c r="AT1731" s="20" t="s">
        <v>153</v>
      </c>
      <c r="AU1731" s="20" t="s">
        <v>142</v>
      </c>
    </row>
    <row r="1732" s="2" customFormat="1" ht="16.5" customHeight="1">
      <c r="A1732" s="41"/>
      <c r="B1732" s="42"/>
      <c r="C1732" s="215" t="s">
        <v>2107</v>
      </c>
      <c r="D1732" s="215" t="s">
        <v>146</v>
      </c>
      <c r="E1732" s="216" t="s">
        <v>2108</v>
      </c>
      <c r="F1732" s="217" t="s">
        <v>2109</v>
      </c>
      <c r="G1732" s="218" t="s">
        <v>259</v>
      </c>
      <c r="H1732" s="219">
        <v>327.50299999999999</v>
      </c>
      <c r="I1732" s="220"/>
      <c r="J1732" s="221">
        <f>ROUND(I1732*H1732,2)</f>
        <v>0</v>
      </c>
      <c r="K1732" s="217" t="s">
        <v>150</v>
      </c>
      <c r="L1732" s="47"/>
      <c r="M1732" s="222" t="s">
        <v>19</v>
      </c>
      <c r="N1732" s="223" t="s">
        <v>47</v>
      </c>
      <c r="O1732" s="87"/>
      <c r="P1732" s="224">
        <f>O1732*H1732</f>
        <v>0</v>
      </c>
      <c r="Q1732" s="224">
        <v>0.00012999999999999999</v>
      </c>
      <c r="R1732" s="224">
        <f>Q1732*H1732</f>
        <v>0.042575389999999998</v>
      </c>
      <c r="S1732" s="224">
        <v>0</v>
      </c>
      <c r="T1732" s="225">
        <f>S1732*H1732</f>
        <v>0</v>
      </c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  <c r="AE1732" s="41"/>
      <c r="AR1732" s="226" t="s">
        <v>260</v>
      </c>
      <c r="AT1732" s="226" t="s">
        <v>146</v>
      </c>
      <c r="AU1732" s="226" t="s">
        <v>142</v>
      </c>
      <c r="AY1732" s="20" t="s">
        <v>141</v>
      </c>
      <c r="BE1732" s="227">
        <f>IF(N1732="základní",J1732,0)</f>
        <v>0</v>
      </c>
      <c r="BF1732" s="227">
        <f>IF(N1732="snížená",J1732,0)</f>
        <v>0</v>
      </c>
      <c r="BG1732" s="227">
        <f>IF(N1732="zákl. přenesená",J1732,0)</f>
        <v>0</v>
      </c>
      <c r="BH1732" s="227">
        <f>IF(N1732="sníž. přenesená",J1732,0)</f>
        <v>0</v>
      </c>
      <c r="BI1732" s="227">
        <f>IF(N1732="nulová",J1732,0)</f>
        <v>0</v>
      </c>
      <c r="BJ1732" s="20" t="s">
        <v>94</v>
      </c>
      <c r="BK1732" s="227">
        <f>ROUND(I1732*H1732,2)</f>
        <v>0</v>
      </c>
      <c r="BL1732" s="20" t="s">
        <v>260</v>
      </c>
      <c r="BM1732" s="226" t="s">
        <v>2110</v>
      </c>
    </row>
    <row r="1733" s="2" customFormat="1">
      <c r="A1733" s="41"/>
      <c r="B1733" s="42"/>
      <c r="C1733" s="43"/>
      <c r="D1733" s="228" t="s">
        <v>153</v>
      </c>
      <c r="E1733" s="43"/>
      <c r="F1733" s="229" t="s">
        <v>2111</v>
      </c>
      <c r="G1733" s="43"/>
      <c r="H1733" s="43"/>
      <c r="I1733" s="230"/>
      <c r="J1733" s="43"/>
      <c r="K1733" s="43"/>
      <c r="L1733" s="47"/>
      <c r="M1733" s="231"/>
      <c r="N1733" s="232"/>
      <c r="O1733" s="87"/>
      <c r="P1733" s="87"/>
      <c r="Q1733" s="87"/>
      <c r="R1733" s="87"/>
      <c r="S1733" s="87"/>
      <c r="T1733" s="88"/>
      <c r="U1733" s="41"/>
      <c r="V1733" s="41"/>
      <c r="W1733" s="41"/>
      <c r="X1733" s="41"/>
      <c r="Y1733" s="41"/>
      <c r="Z1733" s="41"/>
      <c r="AA1733" s="41"/>
      <c r="AB1733" s="41"/>
      <c r="AC1733" s="41"/>
      <c r="AD1733" s="41"/>
      <c r="AE1733" s="41"/>
      <c r="AT1733" s="20" t="s">
        <v>153</v>
      </c>
      <c r="AU1733" s="20" t="s">
        <v>142</v>
      </c>
    </row>
    <row r="1734" s="2" customFormat="1" ht="24.15" customHeight="1">
      <c r="A1734" s="41"/>
      <c r="B1734" s="42"/>
      <c r="C1734" s="215" t="s">
        <v>2112</v>
      </c>
      <c r="D1734" s="215" t="s">
        <v>146</v>
      </c>
      <c r="E1734" s="216" t="s">
        <v>2113</v>
      </c>
      <c r="F1734" s="217" t="s">
        <v>2114</v>
      </c>
      <c r="G1734" s="218" t="s">
        <v>259</v>
      </c>
      <c r="H1734" s="219">
        <v>327.50299999999999</v>
      </c>
      <c r="I1734" s="220"/>
      <c r="J1734" s="221">
        <f>ROUND(I1734*H1734,2)</f>
        <v>0</v>
      </c>
      <c r="K1734" s="217" t="s">
        <v>150</v>
      </c>
      <c r="L1734" s="47"/>
      <c r="M1734" s="222" t="s">
        <v>19</v>
      </c>
      <c r="N1734" s="223" t="s">
        <v>47</v>
      </c>
      <c r="O1734" s="87"/>
      <c r="P1734" s="224">
        <f>O1734*H1734</f>
        <v>0</v>
      </c>
      <c r="Q1734" s="224">
        <v>0</v>
      </c>
      <c r="R1734" s="224">
        <f>Q1734*H1734</f>
        <v>0</v>
      </c>
      <c r="S1734" s="224">
        <v>0</v>
      </c>
      <c r="T1734" s="225">
        <f>S1734*H1734</f>
        <v>0</v>
      </c>
      <c r="U1734" s="41"/>
      <c r="V1734" s="41"/>
      <c r="W1734" s="41"/>
      <c r="X1734" s="41"/>
      <c r="Y1734" s="41"/>
      <c r="Z1734" s="41"/>
      <c r="AA1734" s="41"/>
      <c r="AB1734" s="41"/>
      <c r="AC1734" s="41"/>
      <c r="AD1734" s="41"/>
      <c r="AE1734" s="41"/>
      <c r="AR1734" s="226" t="s">
        <v>260</v>
      </c>
      <c r="AT1734" s="226" t="s">
        <v>146</v>
      </c>
      <c r="AU1734" s="226" t="s">
        <v>142</v>
      </c>
      <c r="AY1734" s="20" t="s">
        <v>141</v>
      </c>
      <c r="BE1734" s="227">
        <f>IF(N1734="základní",J1734,0)</f>
        <v>0</v>
      </c>
      <c r="BF1734" s="227">
        <f>IF(N1734="snížená",J1734,0)</f>
        <v>0</v>
      </c>
      <c r="BG1734" s="227">
        <f>IF(N1734="zákl. přenesená",J1734,0)</f>
        <v>0</v>
      </c>
      <c r="BH1734" s="227">
        <f>IF(N1734="sníž. přenesená",J1734,0)</f>
        <v>0</v>
      </c>
      <c r="BI1734" s="227">
        <f>IF(N1734="nulová",J1734,0)</f>
        <v>0</v>
      </c>
      <c r="BJ1734" s="20" t="s">
        <v>94</v>
      </c>
      <c r="BK1734" s="227">
        <f>ROUND(I1734*H1734,2)</f>
        <v>0</v>
      </c>
      <c r="BL1734" s="20" t="s">
        <v>260</v>
      </c>
      <c r="BM1734" s="226" t="s">
        <v>2115</v>
      </c>
    </row>
    <row r="1735" s="2" customFormat="1">
      <c r="A1735" s="41"/>
      <c r="B1735" s="42"/>
      <c r="C1735" s="43"/>
      <c r="D1735" s="228" t="s">
        <v>153</v>
      </c>
      <c r="E1735" s="43"/>
      <c r="F1735" s="229" t="s">
        <v>2116</v>
      </c>
      <c r="G1735" s="43"/>
      <c r="H1735" s="43"/>
      <c r="I1735" s="230"/>
      <c r="J1735" s="43"/>
      <c r="K1735" s="43"/>
      <c r="L1735" s="47"/>
      <c r="M1735" s="231"/>
      <c r="N1735" s="232"/>
      <c r="O1735" s="87"/>
      <c r="P1735" s="87"/>
      <c r="Q1735" s="87"/>
      <c r="R1735" s="87"/>
      <c r="S1735" s="87"/>
      <c r="T1735" s="88"/>
      <c r="U1735" s="41"/>
      <c r="V1735" s="41"/>
      <c r="W1735" s="41"/>
      <c r="X1735" s="41"/>
      <c r="Y1735" s="41"/>
      <c r="Z1735" s="41"/>
      <c r="AA1735" s="41"/>
      <c r="AB1735" s="41"/>
      <c r="AC1735" s="41"/>
      <c r="AD1735" s="41"/>
      <c r="AE1735" s="41"/>
      <c r="AT1735" s="20" t="s">
        <v>153</v>
      </c>
      <c r="AU1735" s="20" t="s">
        <v>142</v>
      </c>
    </row>
    <row r="1736" s="12" customFormat="1" ht="22.8" customHeight="1">
      <c r="A1736" s="12"/>
      <c r="B1736" s="199"/>
      <c r="C1736" s="200"/>
      <c r="D1736" s="201" t="s">
        <v>74</v>
      </c>
      <c r="E1736" s="213" t="s">
        <v>2117</v>
      </c>
      <c r="F1736" s="213" t="s">
        <v>2118</v>
      </c>
      <c r="G1736" s="200"/>
      <c r="H1736" s="200"/>
      <c r="I1736" s="203"/>
      <c r="J1736" s="214">
        <f>BK1736</f>
        <v>0</v>
      </c>
      <c r="K1736" s="200"/>
      <c r="L1736" s="205"/>
      <c r="M1736" s="206"/>
      <c r="N1736" s="207"/>
      <c r="O1736" s="207"/>
      <c r="P1736" s="208">
        <f>P1737+P1956</f>
        <v>0</v>
      </c>
      <c r="Q1736" s="207"/>
      <c r="R1736" s="208">
        <f>R1737+R1956</f>
        <v>0.43717789000000001</v>
      </c>
      <c r="S1736" s="207"/>
      <c r="T1736" s="209">
        <f>T1737+T1956</f>
        <v>0.01284045</v>
      </c>
      <c r="U1736" s="12"/>
      <c r="V1736" s="12"/>
      <c r="W1736" s="12"/>
      <c r="X1736" s="12"/>
      <c r="Y1736" s="12"/>
      <c r="Z1736" s="12"/>
      <c r="AA1736" s="12"/>
      <c r="AB1736" s="12"/>
      <c r="AC1736" s="12"/>
      <c r="AD1736" s="12"/>
      <c r="AE1736" s="12"/>
      <c r="AR1736" s="210" t="s">
        <v>94</v>
      </c>
      <c r="AT1736" s="211" t="s">
        <v>74</v>
      </c>
      <c r="AU1736" s="211" t="s">
        <v>83</v>
      </c>
      <c r="AY1736" s="210" t="s">
        <v>141</v>
      </c>
      <c r="BK1736" s="212">
        <f>BK1737+BK1956</f>
        <v>0</v>
      </c>
    </row>
    <row r="1737" s="12" customFormat="1" ht="20.88" customHeight="1">
      <c r="A1737" s="12"/>
      <c r="B1737" s="199"/>
      <c r="C1737" s="200"/>
      <c r="D1737" s="201" t="s">
        <v>74</v>
      </c>
      <c r="E1737" s="213" t="s">
        <v>2119</v>
      </c>
      <c r="F1737" s="213" t="s">
        <v>2120</v>
      </c>
      <c r="G1737" s="200"/>
      <c r="H1737" s="200"/>
      <c r="I1737" s="203"/>
      <c r="J1737" s="214">
        <f>BK1737</f>
        <v>0</v>
      </c>
      <c r="K1737" s="200"/>
      <c r="L1737" s="205"/>
      <c r="M1737" s="206"/>
      <c r="N1737" s="207"/>
      <c r="O1737" s="207"/>
      <c r="P1737" s="208">
        <f>SUM(P1738:P1955)</f>
        <v>0</v>
      </c>
      <c r="Q1737" s="207"/>
      <c r="R1737" s="208">
        <f>SUM(R1738:R1955)</f>
        <v>0.36638482</v>
      </c>
      <c r="S1737" s="207"/>
      <c r="T1737" s="209">
        <f>SUM(T1738:T1955)</f>
        <v>0.0069255000000000011</v>
      </c>
      <c r="U1737" s="12"/>
      <c r="V1737" s="12"/>
      <c r="W1737" s="12"/>
      <c r="X1737" s="12"/>
      <c r="Y1737" s="12"/>
      <c r="Z1737" s="12"/>
      <c r="AA1737" s="12"/>
      <c r="AB1737" s="12"/>
      <c r="AC1737" s="12"/>
      <c r="AD1737" s="12"/>
      <c r="AE1737" s="12"/>
      <c r="AR1737" s="210" t="s">
        <v>94</v>
      </c>
      <c r="AT1737" s="211" t="s">
        <v>74</v>
      </c>
      <c r="AU1737" s="211" t="s">
        <v>94</v>
      </c>
      <c r="AY1737" s="210" t="s">
        <v>141</v>
      </c>
      <c r="BK1737" s="212">
        <f>SUM(BK1738:BK1955)</f>
        <v>0</v>
      </c>
    </row>
    <row r="1738" s="2" customFormat="1" ht="16.5" customHeight="1">
      <c r="A1738" s="41"/>
      <c r="B1738" s="42"/>
      <c r="C1738" s="215" t="s">
        <v>2121</v>
      </c>
      <c r="D1738" s="215" t="s">
        <v>146</v>
      </c>
      <c r="E1738" s="216" t="s">
        <v>2122</v>
      </c>
      <c r="F1738" s="217" t="s">
        <v>2123</v>
      </c>
      <c r="G1738" s="218" t="s">
        <v>259</v>
      </c>
      <c r="H1738" s="219">
        <v>615.56700000000001</v>
      </c>
      <c r="I1738" s="220"/>
      <c r="J1738" s="221">
        <f>ROUND(I1738*H1738,2)</f>
        <v>0</v>
      </c>
      <c r="K1738" s="217" t="s">
        <v>150</v>
      </c>
      <c r="L1738" s="47"/>
      <c r="M1738" s="222" t="s">
        <v>19</v>
      </c>
      <c r="N1738" s="223" t="s">
        <v>47</v>
      </c>
      <c r="O1738" s="87"/>
      <c r="P1738" s="224">
        <f>O1738*H1738</f>
        <v>0</v>
      </c>
      <c r="Q1738" s="224">
        <v>0</v>
      </c>
      <c r="R1738" s="224">
        <f>Q1738*H1738</f>
        <v>0</v>
      </c>
      <c r="S1738" s="224">
        <v>0</v>
      </c>
      <c r="T1738" s="225">
        <f>S1738*H1738</f>
        <v>0</v>
      </c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  <c r="AE1738" s="41"/>
      <c r="AR1738" s="226" t="s">
        <v>260</v>
      </c>
      <c r="AT1738" s="226" t="s">
        <v>146</v>
      </c>
      <c r="AU1738" s="226" t="s">
        <v>142</v>
      </c>
      <c r="AY1738" s="20" t="s">
        <v>141</v>
      </c>
      <c r="BE1738" s="227">
        <f>IF(N1738="základní",J1738,0)</f>
        <v>0</v>
      </c>
      <c r="BF1738" s="227">
        <f>IF(N1738="snížená",J1738,0)</f>
        <v>0</v>
      </c>
      <c r="BG1738" s="227">
        <f>IF(N1738="zákl. přenesená",J1738,0)</f>
        <v>0</v>
      </c>
      <c r="BH1738" s="227">
        <f>IF(N1738="sníž. přenesená",J1738,0)</f>
        <v>0</v>
      </c>
      <c r="BI1738" s="227">
        <f>IF(N1738="nulová",J1738,0)</f>
        <v>0</v>
      </c>
      <c r="BJ1738" s="20" t="s">
        <v>94</v>
      </c>
      <c r="BK1738" s="227">
        <f>ROUND(I1738*H1738,2)</f>
        <v>0</v>
      </c>
      <c r="BL1738" s="20" t="s">
        <v>260</v>
      </c>
      <c r="BM1738" s="226" t="s">
        <v>2124</v>
      </c>
    </row>
    <row r="1739" s="2" customFormat="1">
      <c r="A1739" s="41"/>
      <c r="B1739" s="42"/>
      <c r="C1739" s="43"/>
      <c r="D1739" s="228" t="s">
        <v>153</v>
      </c>
      <c r="E1739" s="43"/>
      <c r="F1739" s="229" t="s">
        <v>2125</v>
      </c>
      <c r="G1739" s="43"/>
      <c r="H1739" s="43"/>
      <c r="I1739" s="230"/>
      <c r="J1739" s="43"/>
      <c r="K1739" s="43"/>
      <c r="L1739" s="47"/>
      <c r="M1739" s="231"/>
      <c r="N1739" s="232"/>
      <c r="O1739" s="87"/>
      <c r="P1739" s="87"/>
      <c r="Q1739" s="87"/>
      <c r="R1739" s="87"/>
      <c r="S1739" s="87"/>
      <c r="T1739" s="88"/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  <c r="AE1739" s="41"/>
      <c r="AT1739" s="20" t="s">
        <v>153</v>
      </c>
      <c r="AU1739" s="20" t="s">
        <v>142</v>
      </c>
    </row>
    <row r="1740" s="15" customFormat="1">
      <c r="A1740" s="15"/>
      <c r="B1740" s="256"/>
      <c r="C1740" s="257"/>
      <c r="D1740" s="235" t="s">
        <v>155</v>
      </c>
      <c r="E1740" s="258" t="s">
        <v>19</v>
      </c>
      <c r="F1740" s="259" t="s">
        <v>789</v>
      </c>
      <c r="G1740" s="257"/>
      <c r="H1740" s="258" t="s">
        <v>19</v>
      </c>
      <c r="I1740" s="260"/>
      <c r="J1740" s="257"/>
      <c r="K1740" s="257"/>
      <c r="L1740" s="261"/>
      <c r="M1740" s="262"/>
      <c r="N1740" s="263"/>
      <c r="O1740" s="263"/>
      <c r="P1740" s="263"/>
      <c r="Q1740" s="263"/>
      <c r="R1740" s="263"/>
      <c r="S1740" s="263"/>
      <c r="T1740" s="264"/>
      <c r="U1740" s="15"/>
      <c r="V1740" s="15"/>
      <c r="W1740" s="15"/>
      <c r="X1740" s="15"/>
      <c r="Y1740" s="15"/>
      <c r="Z1740" s="15"/>
      <c r="AA1740" s="15"/>
      <c r="AB1740" s="15"/>
      <c r="AC1740" s="15"/>
      <c r="AD1740" s="15"/>
      <c r="AE1740" s="15"/>
      <c r="AT1740" s="265" t="s">
        <v>155</v>
      </c>
      <c r="AU1740" s="265" t="s">
        <v>142</v>
      </c>
      <c r="AV1740" s="15" t="s">
        <v>83</v>
      </c>
      <c r="AW1740" s="15" t="s">
        <v>35</v>
      </c>
      <c r="AX1740" s="15" t="s">
        <v>75</v>
      </c>
      <c r="AY1740" s="265" t="s">
        <v>141</v>
      </c>
    </row>
    <row r="1741" s="15" customFormat="1">
      <c r="A1741" s="15"/>
      <c r="B1741" s="256"/>
      <c r="C1741" s="257"/>
      <c r="D1741" s="235" t="s">
        <v>155</v>
      </c>
      <c r="E1741" s="258" t="s">
        <v>19</v>
      </c>
      <c r="F1741" s="259" t="s">
        <v>734</v>
      </c>
      <c r="G1741" s="257"/>
      <c r="H1741" s="258" t="s">
        <v>19</v>
      </c>
      <c r="I1741" s="260"/>
      <c r="J1741" s="257"/>
      <c r="K1741" s="257"/>
      <c r="L1741" s="261"/>
      <c r="M1741" s="262"/>
      <c r="N1741" s="263"/>
      <c r="O1741" s="263"/>
      <c r="P1741" s="263"/>
      <c r="Q1741" s="263"/>
      <c r="R1741" s="263"/>
      <c r="S1741" s="263"/>
      <c r="T1741" s="264"/>
      <c r="U1741" s="15"/>
      <c r="V1741" s="15"/>
      <c r="W1741" s="15"/>
      <c r="X1741" s="15"/>
      <c r="Y1741" s="15"/>
      <c r="Z1741" s="15"/>
      <c r="AA1741" s="15"/>
      <c r="AB1741" s="15"/>
      <c r="AC1741" s="15"/>
      <c r="AD1741" s="15"/>
      <c r="AE1741" s="15"/>
      <c r="AT1741" s="265" t="s">
        <v>155</v>
      </c>
      <c r="AU1741" s="265" t="s">
        <v>142</v>
      </c>
      <c r="AV1741" s="15" t="s">
        <v>83</v>
      </c>
      <c r="AW1741" s="15" t="s">
        <v>35</v>
      </c>
      <c r="AX1741" s="15" t="s">
        <v>75</v>
      </c>
      <c r="AY1741" s="265" t="s">
        <v>141</v>
      </c>
    </row>
    <row r="1742" s="15" customFormat="1">
      <c r="A1742" s="15"/>
      <c r="B1742" s="256"/>
      <c r="C1742" s="257"/>
      <c r="D1742" s="235" t="s">
        <v>155</v>
      </c>
      <c r="E1742" s="258" t="s">
        <v>19</v>
      </c>
      <c r="F1742" s="259" t="s">
        <v>183</v>
      </c>
      <c r="G1742" s="257"/>
      <c r="H1742" s="258" t="s">
        <v>19</v>
      </c>
      <c r="I1742" s="260"/>
      <c r="J1742" s="257"/>
      <c r="K1742" s="257"/>
      <c r="L1742" s="261"/>
      <c r="M1742" s="262"/>
      <c r="N1742" s="263"/>
      <c r="O1742" s="263"/>
      <c r="P1742" s="263"/>
      <c r="Q1742" s="263"/>
      <c r="R1742" s="263"/>
      <c r="S1742" s="263"/>
      <c r="T1742" s="264"/>
      <c r="U1742" s="15"/>
      <c r="V1742" s="15"/>
      <c r="W1742" s="15"/>
      <c r="X1742" s="15"/>
      <c r="Y1742" s="15"/>
      <c r="Z1742" s="15"/>
      <c r="AA1742" s="15"/>
      <c r="AB1742" s="15"/>
      <c r="AC1742" s="15"/>
      <c r="AD1742" s="15"/>
      <c r="AE1742" s="15"/>
      <c r="AT1742" s="265" t="s">
        <v>155</v>
      </c>
      <c r="AU1742" s="265" t="s">
        <v>142</v>
      </c>
      <c r="AV1742" s="15" t="s">
        <v>83</v>
      </c>
      <c r="AW1742" s="15" t="s">
        <v>35</v>
      </c>
      <c r="AX1742" s="15" t="s">
        <v>75</v>
      </c>
      <c r="AY1742" s="265" t="s">
        <v>141</v>
      </c>
    </row>
    <row r="1743" s="13" customFormat="1">
      <c r="A1743" s="13"/>
      <c r="B1743" s="233"/>
      <c r="C1743" s="234"/>
      <c r="D1743" s="235" t="s">
        <v>155</v>
      </c>
      <c r="E1743" s="236" t="s">
        <v>19</v>
      </c>
      <c r="F1743" s="237" t="s">
        <v>2126</v>
      </c>
      <c r="G1743" s="234"/>
      <c r="H1743" s="238">
        <v>15.939</v>
      </c>
      <c r="I1743" s="239"/>
      <c r="J1743" s="234"/>
      <c r="K1743" s="234"/>
      <c r="L1743" s="240"/>
      <c r="M1743" s="241"/>
      <c r="N1743" s="242"/>
      <c r="O1743" s="242"/>
      <c r="P1743" s="242"/>
      <c r="Q1743" s="242"/>
      <c r="R1743" s="242"/>
      <c r="S1743" s="242"/>
      <c r="T1743" s="243"/>
      <c r="U1743" s="13"/>
      <c r="V1743" s="13"/>
      <c r="W1743" s="13"/>
      <c r="X1743" s="13"/>
      <c r="Y1743" s="13"/>
      <c r="Z1743" s="13"/>
      <c r="AA1743" s="13"/>
      <c r="AB1743" s="13"/>
      <c r="AC1743" s="13"/>
      <c r="AD1743" s="13"/>
      <c r="AE1743" s="13"/>
      <c r="AT1743" s="244" t="s">
        <v>155</v>
      </c>
      <c r="AU1743" s="244" t="s">
        <v>142</v>
      </c>
      <c r="AV1743" s="13" t="s">
        <v>94</v>
      </c>
      <c r="AW1743" s="13" t="s">
        <v>35</v>
      </c>
      <c r="AX1743" s="13" t="s">
        <v>75</v>
      </c>
      <c r="AY1743" s="244" t="s">
        <v>141</v>
      </c>
    </row>
    <row r="1744" s="15" customFormat="1">
      <c r="A1744" s="15"/>
      <c r="B1744" s="256"/>
      <c r="C1744" s="257"/>
      <c r="D1744" s="235" t="s">
        <v>155</v>
      </c>
      <c r="E1744" s="258" t="s">
        <v>19</v>
      </c>
      <c r="F1744" s="259" t="s">
        <v>2042</v>
      </c>
      <c r="G1744" s="257"/>
      <c r="H1744" s="258" t="s">
        <v>19</v>
      </c>
      <c r="I1744" s="260"/>
      <c r="J1744" s="257"/>
      <c r="K1744" s="257"/>
      <c r="L1744" s="261"/>
      <c r="M1744" s="262"/>
      <c r="N1744" s="263"/>
      <c r="O1744" s="263"/>
      <c r="P1744" s="263"/>
      <c r="Q1744" s="263"/>
      <c r="R1744" s="263"/>
      <c r="S1744" s="263"/>
      <c r="T1744" s="264"/>
      <c r="U1744" s="15"/>
      <c r="V1744" s="15"/>
      <c r="W1744" s="15"/>
      <c r="X1744" s="15"/>
      <c r="Y1744" s="15"/>
      <c r="Z1744" s="15"/>
      <c r="AA1744" s="15"/>
      <c r="AB1744" s="15"/>
      <c r="AC1744" s="15"/>
      <c r="AD1744" s="15"/>
      <c r="AE1744" s="15"/>
      <c r="AT1744" s="265" t="s">
        <v>155</v>
      </c>
      <c r="AU1744" s="265" t="s">
        <v>142</v>
      </c>
      <c r="AV1744" s="15" t="s">
        <v>83</v>
      </c>
      <c r="AW1744" s="15" t="s">
        <v>35</v>
      </c>
      <c r="AX1744" s="15" t="s">
        <v>75</v>
      </c>
      <c r="AY1744" s="265" t="s">
        <v>141</v>
      </c>
    </row>
    <row r="1745" s="13" customFormat="1">
      <c r="A1745" s="13"/>
      <c r="B1745" s="233"/>
      <c r="C1745" s="234"/>
      <c r="D1745" s="235" t="s">
        <v>155</v>
      </c>
      <c r="E1745" s="236" t="s">
        <v>19</v>
      </c>
      <c r="F1745" s="237" t="s">
        <v>2127</v>
      </c>
      <c r="G1745" s="234"/>
      <c r="H1745" s="238">
        <v>-1.7</v>
      </c>
      <c r="I1745" s="239"/>
      <c r="J1745" s="234"/>
      <c r="K1745" s="234"/>
      <c r="L1745" s="240"/>
      <c r="M1745" s="241"/>
      <c r="N1745" s="242"/>
      <c r="O1745" s="242"/>
      <c r="P1745" s="242"/>
      <c r="Q1745" s="242"/>
      <c r="R1745" s="242"/>
      <c r="S1745" s="242"/>
      <c r="T1745" s="243"/>
      <c r="U1745" s="13"/>
      <c r="V1745" s="13"/>
      <c r="W1745" s="13"/>
      <c r="X1745" s="13"/>
      <c r="Y1745" s="13"/>
      <c r="Z1745" s="13"/>
      <c r="AA1745" s="13"/>
      <c r="AB1745" s="13"/>
      <c r="AC1745" s="13"/>
      <c r="AD1745" s="13"/>
      <c r="AE1745" s="13"/>
      <c r="AT1745" s="244" t="s">
        <v>155</v>
      </c>
      <c r="AU1745" s="244" t="s">
        <v>142</v>
      </c>
      <c r="AV1745" s="13" t="s">
        <v>94</v>
      </c>
      <c r="AW1745" s="13" t="s">
        <v>35</v>
      </c>
      <c r="AX1745" s="13" t="s">
        <v>75</v>
      </c>
      <c r="AY1745" s="244" t="s">
        <v>141</v>
      </c>
    </row>
    <row r="1746" s="13" customFormat="1">
      <c r="A1746" s="13"/>
      <c r="B1746" s="233"/>
      <c r="C1746" s="234"/>
      <c r="D1746" s="235" t="s">
        <v>155</v>
      </c>
      <c r="E1746" s="236" t="s">
        <v>19</v>
      </c>
      <c r="F1746" s="237" t="s">
        <v>2128</v>
      </c>
      <c r="G1746" s="234"/>
      <c r="H1746" s="238">
        <v>-0.35999999999999999</v>
      </c>
      <c r="I1746" s="239"/>
      <c r="J1746" s="234"/>
      <c r="K1746" s="234"/>
      <c r="L1746" s="240"/>
      <c r="M1746" s="241"/>
      <c r="N1746" s="242"/>
      <c r="O1746" s="242"/>
      <c r="P1746" s="242"/>
      <c r="Q1746" s="242"/>
      <c r="R1746" s="242"/>
      <c r="S1746" s="242"/>
      <c r="T1746" s="243"/>
      <c r="U1746" s="13"/>
      <c r="V1746" s="13"/>
      <c r="W1746" s="13"/>
      <c r="X1746" s="13"/>
      <c r="Y1746" s="13"/>
      <c r="Z1746" s="13"/>
      <c r="AA1746" s="13"/>
      <c r="AB1746" s="13"/>
      <c r="AC1746" s="13"/>
      <c r="AD1746" s="13"/>
      <c r="AE1746" s="13"/>
      <c r="AT1746" s="244" t="s">
        <v>155</v>
      </c>
      <c r="AU1746" s="244" t="s">
        <v>142</v>
      </c>
      <c r="AV1746" s="13" t="s">
        <v>94</v>
      </c>
      <c r="AW1746" s="13" t="s">
        <v>35</v>
      </c>
      <c r="AX1746" s="13" t="s">
        <v>75</v>
      </c>
      <c r="AY1746" s="244" t="s">
        <v>141</v>
      </c>
    </row>
    <row r="1747" s="15" customFormat="1">
      <c r="A1747" s="15"/>
      <c r="B1747" s="256"/>
      <c r="C1747" s="257"/>
      <c r="D1747" s="235" t="s">
        <v>155</v>
      </c>
      <c r="E1747" s="258" t="s">
        <v>19</v>
      </c>
      <c r="F1747" s="259" t="s">
        <v>2129</v>
      </c>
      <c r="G1747" s="257"/>
      <c r="H1747" s="258" t="s">
        <v>19</v>
      </c>
      <c r="I1747" s="260"/>
      <c r="J1747" s="257"/>
      <c r="K1747" s="257"/>
      <c r="L1747" s="261"/>
      <c r="M1747" s="262"/>
      <c r="N1747" s="263"/>
      <c r="O1747" s="263"/>
      <c r="P1747" s="263"/>
      <c r="Q1747" s="263"/>
      <c r="R1747" s="263"/>
      <c r="S1747" s="263"/>
      <c r="T1747" s="264"/>
      <c r="U1747" s="15"/>
      <c r="V1747" s="15"/>
      <c r="W1747" s="15"/>
      <c r="X1747" s="15"/>
      <c r="Y1747" s="15"/>
      <c r="Z1747" s="15"/>
      <c r="AA1747" s="15"/>
      <c r="AB1747" s="15"/>
      <c r="AC1747" s="15"/>
      <c r="AD1747" s="15"/>
      <c r="AE1747" s="15"/>
      <c r="AT1747" s="265" t="s">
        <v>155</v>
      </c>
      <c r="AU1747" s="265" t="s">
        <v>142</v>
      </c>
      <c r="AV1747" s="15" t="s">
        <v>83</v>
      </c>
      <c r="AW1747" s="15" t="s">
        <v>35</v>
      </c>
      <c r="AX1747" s="15" t="s">
        <v>75</v>
      </c>
      <c r="AY1747" s="265" t="s">
        <v>141</v>
      </c>
    </row>
    <row r="1748" s="13" customFormat="1">
      <c r="A1748" s="13"/>
      <c r="B1748" s="233"/>
      <c r="C1748" s="234"/>
      <c r="D1748" s="235" t="s">
        <v>155</v>
      </c>
      <c r="E1748" s="236" t="s">
        <v>19</v>
      </c>
      <c r="F1748" s="237" t="s">
        <v>2130</v>
      </c>
      <c r="G1748" s="234"/>
      <c r="H1748" s="238">
        <v>0.45000000000000001</v>
      </c>
      <c r="I1748" s="239"/>
      <c r="J1748" s="234"/>
      <c r="K1748" s="234"/>
      <c r="L1748" s="240"/>
      <c r="M1748" s="241"/>
      <c r="N1748" s="242"/>
      <c r="O1748" s="242"/>
      <c r="P1748" s="242"/>
      <c r="Q1748" s="242"/>
      <c r="R1748" s="242"/>
      <c r="S1748" s="242"/>
      <c r="T1748" s="243"/>
      <c r="U1748" s="13"/>
      <c r="V1748" s="13"/>
      <c r="W1748" s="13"/>
      <c r="X1748" s="13"/>
      <c r="Y1748" s="13"/>
      <c r="Z1748" s="13"/>
      <c r="AA1748" s="13"/>
      <c r="AB1748" s="13"/>
      <c r="AC1748" s="13"/>
      <c r="AD1748" s="13"/>
      <c r="AE1748" s="13"/>
      <c r="AT1748" s="244" t="s">
        <v>155</v>
      </c>
      <c r="AU1748" s="244" t="s">
        <v>142</v>
      </c>
      <c r="AV1748" s="13" t="s">
        <v>94</v>
      </c>
      <c r="AW1748" s="13" t="s">
        <v>35</v>
      </c>
      <c r="AX1748" s="13" t="s">
        <v>75</v>
      </c>
      <c r="AY1748" s="244" t="s">
        <v>141</v>
      </c>
    </row>
    <row r="1749" s="15" customFormat="1">
      <c r="A1749" s="15"/>
      <c r="B1749" s="256"/>
      <c r="C1749" s="257"/>
      <c r="D1749" s="235" t="s">
        <v>155</v>
      </c>
      <c r="E1749" s="258" t="s">
        <v>19</v>
      </c>
      <c r="F1749" s="259" t="s">
        <v>2131</v>
      </c>
      <c r="G1749" s="257"/>
      <c r="H1749" s="258" t="s">
        <v>19</v>
      </c>
      <c r="I1749" s="260"/>
      <c r="J1749" s="257"/>
      <c r="K1749" s="257"/>
      <c r="L1749" s="261"/>
      <c r="M1749" s="262"/>
      <c r="N1749" s="263"/>
      <c r="O1749" s="263"/>
      <c r="P1749" s="263"/>
      <c r="Q1749" s="263"/>
      <c r="R1749" s="263"/>
      <c r="S1749" s="263"/>
      <c r="T1749" s="264"/>
      <c r="U1749" s="15"/>
      <c r="V1749" s="15"/>
      <c r="W1749" s="15"/>
      <c r="X1749" s="15"/>
      <c r="Y1749" s="15"/>
      <c r="Z1749" s="15"/>
      <c r="AA1749" s="15"/>
      <c r="AB1749" s="15"/>
      <c r="AC1749" s="15"/>
      <c r="AD1749" s="15"/>
      <c r="AE1749" s="15"/>
      <c r="AT1749" s="265" t="s">
        <v>155</v>
      </c>
      <c r="AU1749" s="265" t="s">
        <v>142</v>
      </c>
      <c r="AV1749" s="15" t="s">
        <v>83</v>
      </c>
      <c r="AW1749" s="15" t="s">
        <v>35</v>
      </c>
      <c r="AX1749" s="15" t="s">
        <v>75</v>
      </c>
      <c r="AY1749" s="265" t="s">
        <v>141</v>
      </c>
    </row>
    <row r="1750" s="13" customFormat="1">
      <c r="A1750" s="13"/>
      <c r="B1750" s="233"/>
      <c r="C1750" s="234"/>
      <c r="D1750" s="235" t="s">
        <v>155</v>
      </c>
      <c r="E1750" s="236" t="s">
        <v>19</v>
      </c>
      <c r="F1750" s="237" t="s">
        <v>2132</v>
      </c>
      <c r="G1750" s="234"/>
      <c r="H1750" s="238">
        <v>1.3700000000000001</v>
      </c>
      <c r="I1750" s="239"/>
      <c r="J1750" s="234"/>
      <c r="K1750" s="234"/>
      <c r="L1750" s="240"/>
      <c r="M1750" s="241"/>
      <c r="N1750" s="242"/>
      <c r="O1750" s="242"/>
      <c r="P1750" s="242"/>
      <c r="Q1750" s="242"/>
      <c r="R1750" s="242"/>
      <c r="S1750" s="242"/>
      <c r="T1750" s="243"/>
      <c r="U1750" s="13"/>
      <c r="V1750" s="13"/>
      <c r="W1750" s="13"/>
      <c r="X1750" s="13"/>
      <c r="Y1750" s="13"/>
      <c r="Z1750" s="13"/>
      <c r="AA1750" s="13"/>
      <c r="AB1750" s="13"/>
      <c r="AC1750" s="13"/>
      <c r="AD1750" s="13"/>
      <c r="AE1750" s="13"/>
      <c r="AT1750" s="244" t="s">
        <v>155</v>
      </c>
      <c r="AU1750" s="244" t="s">
        <v>142</v>
      </c>
      <c r="AV1750" s="13" t="s">
        <v>94</v>
      </c>
      <c r="AW1750" s="13" t="s">
        <v>35</v>
      </c>
      <c r="AX1750" s="13" t="s">
        <v>75</v>
      </c>
      <c r="AY1750" s="244" t="s">
        <v>141</v>
      </c>
    </row>
    <row r="1751" s="16" customFormat="1">
      <c r="A1751" s="16"/>
      <c r="B1751" s="266"/>
      <c r="C1751" s="267"/>
      <c r="D1751" s="235" t="s">
        <v>155</v>
      </c>
      <c r="E1751" s="268" t="s">
        <v>19</v>
      </c>
      <c r="F1751" s="269" t="s">
        <v>190</v>
      </c>
      <c r="G1751" s="267"/>
      <c r="H1751" s="270">
        <v>15.699</v>
      </c>
      <c r="I1751" s="271"/>
      <c r="J1751" s="267"/>
      <c r="K1751" s="267"/>
      <c r="L1751" s="272"/>
      <c r="M1751" s="273"/>
      <c r="N1751" s="274"/>
      <c r="O1751" s="274"/>
      <c r="P1751" s="274"/>
      <c r="Q1751" s="274"/>
      <c r="R1751" s="274"/>
      <c r="S1751" s="274"/>
      <c r="T1751" s="275"/>
      <c r="U1751" s="16"/>
      <c r="V1751" s="16"/>
      <c r="W1751" s="16"/>
      <c r="X1751" s="16"/>
      <c r="Y1751" s="16"/>
      <c r="Z1751" s="16"/>
      <c r="AA1751" s="16"/>
      <c r="AB1751" s="16"/>
      <c r="AC1751" s="16"/>
      <c r="AD1751" s="16"/>
      <c r="AE1751" s="16"/>
      <c r="AT1751" s="276" t="s">
        <v>155</v>
      </c>
      <c r="AU1751" s="276" t="s">
        <v>142</v>
      </c>
      <c r="AV1751" s="16" t="s">
        <v>142</v>
      </c>
      <c r="AW1751" s="16" t="s">
        <v>35</v>
      </c>
      <c r="AX1751" s="16" t="s">
        <v>75</v>
      </c>
      <c r="AY1751" s="276" t="s">
        <v>141</v>
      </c>
    </row>
    <row r="1752" s="15" customFormat="1">
      <c r="A1752" s="15"/>
      <c r="B1752" s="256"/>
      <c r="C1752" s="257"/>
      <c r="D1752" s="235" t="s">
        <v>155</v>
      </c>
      <c r="E1752" s="258" t="s">
        <v>19</v>
      </c>
      <c r="F1752" s="259" t="s">
        <v>185</v>
      </c>
      <c r="G1752" s="257"/>
      <c r="H1752" s="258" t="s">
        <v>19</v>
      </c>
      <c r="I1752" s="260"/>
      <c r="J1752" s="257"/>
      <c r="K1752" s="257"/>
      <c r="L1752" s="261"/>
      <c r="M1752" s="262"/>
      <c r="N1752" s="263"/>
      <c r="O1752" s="263"/>
      <c r="P1752" s="263"/>
      <c r="Q1752" s="263"/>
      <c r="R1752" s="263"/>
      <c r="S1752" s="263"/>
      <c r="T1752" s="264"/>
      <c r="U1752" s="15"/>
      <c r="V1752" s="15"/>
      <c r="W1752" s="15"/>
      <c r="X1752" s="15"/>
      <c r="Y1752" s="15"/>
      <c r="Z1752" s="15"/>
      <c r="AA1752" s="15"/>
      <c r="AB1752" s="15"/>
      <c r="AC1752" s="15"/>
      <c r="AD1752" s="15"/>
      <c r="AE1752" s="15"/>
      <c r="AT1752" s="265" t="s">
        <v>155</v>
      </c>
      <c r="AU1752" s="265" t="s">
        <v>142</v>
      </c>
      <c r="AV1752" s="15" t="s">
        <v>83</v>
      </c>
      <c r="AW1752" s="15" t="s">
        <v>35</v>
      </c>
      <c r="AX1752" s="15" t="s">
        <v>75</v>
      </c>
      <c r="AY1752" s="265" t="s">
        <v>141</v>
      </c>
    </row>
    <row r="1753" s="13" customFormat="1">
      <c r="A1753" s="13"/>
      <c r="B1753" s="233"/>
      <c r="C1753" s="234"/>
      <c r="D1753" s="235" t="s">
        <v>155</v>
      </c>
      <c r="E1753" s="236" t="s">
        <v>19</v>
      </c>
      <c r="F1753" s="237" t="s">
        <v>2126</v>
      </c>
      <c r="G1753" s="234"/>
      <c r="H1753" s="238">
        <v>15.939</v>
      </c>
      <c r="I1753" s="239"/>
      <c r="J1753" s="234"/>
      <c r="K1753" s="234"/>
      <c r="L1753" s="240"/>
      <c r="M1753" s="241"/>
      <c r="N1753" s="242"/>
      <c r="O1753" s="242"/>
      <c r="P1753" s="242"/>
      <c r="Q1753" s="242"/>
      <c r="R1753" s="242"/>
      <c r="S1753" s="242"/>
      <c r="T1753" s="243"/>
      <c r="U1753" s="13"/>
      <c r="V1753" s="13"/>
      <c r="W1753" s="13"/>
      <c r="X1753" s="13"/>
      <c r="Y1753" s="13"/>
      <c r="Z1753" s="13"/>
      <c r="AA1753" s="13"/>
      <c r="AB1753" s="13"/>
      <c r="AC1753" s="13"/>
      <c r="AD1753" s="13"/>
      <c r="AE1753" s="13"/>
      <c r="AT1753" s="244" t="s">
        <v>155</v>
      </c>
      <c r="AU1753" s="244" t="s">
        <v>142</v>
      </c>
      <c r="AV1753" s="13" t="s">
        <v>94</v>
      </c>
      <c r="AW1753" s="13" t="s">
        <v>35</v>
      </c>
      <c r="AX1753" s="13" t="s">
        <v>75</v>
      </c>
      <c r="AY1753" s="244" t="s">
        <v>141</v>
      </c>
    </row>
    <row r="1754" s="15" customFormat="1">
      <c r="A1754" s="15"/>
      <c r="B1754" s="256"/>
      <c r="C1754" s="257"/>
      <c r="D1754" s="235" t="s">
        <v>155</v>
      </c>
      <c r="E1754" s="258" t="s">
        <v>19</v>
      </c>
      <c r="F1754" s="259" t="s">
        <v>2042</v>
      </c>
      <c r="G1754" s="257"/>
      <c r="H1754" s="258" t="s">
        <v>19</v>
      </c>
      <c r="I1754" s="260"/>
      <c r="J1754" s="257"/>
      <c r="K1754" s="257"/>
      <c r="L1754" s="261"/>
      <c r="M1754" s="262"/>
      <c r="N1754" s="263"/>
      <c r="O1754" s="263"/>
      <c r="P1754" s="263"/>
      <c r="Q1754" s="263"/>
      <c r="R1754" s="263"/>
      <c r="S1754" s="263"/>
      <c r="T1754" s="264"/>
      <c r="U1754" s="15"/>
      <c r="V1754" s="15"/>
      <c r="W1754" s="15"/>
      <c r="X1754" s="15"/>
      <c r="Y1754" s="15"/>
      <c r="Z1754" s="15"/>
      <c r="AA1754" s="15"/>
      <c r="AB1754" s="15"/>
      <c r="AC1754" s="15"/>
      <c r="AD1754" s="15"/>
      <c r="AE1754" s="15"/>
      <c r="AT1754" s="265" t="s">
        <v>155</v>
      </c>
      <c r="AU1754" s="265" t="s">
        <v>142</v>
      </c>
      <c r="AV1754" s="15" t="s">
        <v>83</v>
      </c>
      <c r="AW1754" s="15" t="s">
        <v>35</v>
      </c>
      <c r="AX1754" s="15" t="s">
        <v>75</v>
      </c>
      <c r="AY1754" s="265" t="s">
        <v>141</v>
      </c>
    </row>
    <row r="1755" s="13" customFormat="1">
      <c r="A1755" s="13"/>
      <c r="B1755" s="233"/>
      <c r="C1755" s="234"/>
      <c r="D1755" s="235" t="s">
        <v>155</v>
      </c>
      <c r="E1755" s="236" t="s">
        <v>19</v>
      </c>
      <c r="F1755" s="237" t="s">
        <v>2127</v>
      </c>
      <c r="G1755" s="234"/>
      <c r="H1755" s="238">
        <v>-1.7</v>
      </c>
      <c r="I1755" s="239"/>
      <c r="J1755" s="234"/>
      <c r="K1755" s="234"/>
      <c r="L1755" s="240"/>
      <c r="M1755" s="241"/>
      <c r="N1755" s="242"/>
      <c r="O1755" s="242"/>
      <c r="P1755" s="242"/>
      <c r="Q1755" s="242"/>
      <c r="R1755" s="242"/>
      <c r="S1755" s="242"/>
      <c r="T1755" s="243"/>
      <c r="U1755" s="13"/>
      <c r="V1755" s="13"/>
      <c r="W1755" s="13"/>
      <c r="X1755" s="13"/>
      <c r="Y1755" s="13"/>
      <c r="Z1755" s="13"/>
      <c r="AA1755" s="13"/>
      <c r="AB1755" s="13"/>
      <c r="AC1755" s="13"/>
      <c r="AD1755" s="13"/>
      <c r="AE1755" s="13"/>
      <c r="AT1755" s="244" t="s">
        <v>155</v>
      </c>
      <c r="AU1755" s="244" t="s">
        <v>142</v>
      </c>
      <c r="AV1755" s="13" t="s">
        <v>94</v>
      </c>
      <c r="AW1755" s="13" t="s">
        <v>35</v>
      </c>
      <c r="AX1755" s="13" t="s">
        <v>75</v>
      </c>
      <c r="AY1755" s="244" t="s">
        <v>141</v>
      </c>
    </row>
    <row r="1756" s="13" customFormat="1">
      <c r="A1756" s="13"/>
      <c r="B1756" s="233"/>
      <c r="C1756" s="234"/>
      <c r="D1756" s="235" t="s">
        <v>155</v>
      </c>
      <c r="E1756" s="236" t="s">
        <v>19</v>
      </c>
      <c r="F1756" s="237" t="s">
        <v>2128</v>
      </c>
      <c r="G1756" s="234"/>
      <c r="H1756" s="238">
        <v>-0.35999999999999999</v>
      </c>
      <c r="I1756" s="239"/>
      <c r="J1756" s="234"/>
      <c r="K1756" s="234"/>
      <c r="L1756" s="240"/>
      <c r="M1756" s="241"/>
      <c r="N1756" s="242"/>
      <c r="O1756" s="242"/>
      <c r="P1756" s="242"/>
      <c r="Q1756" s="242"/>
      <c r="R1756" s="242"/>
      <c r="S1756" s="242"/>
      <c r="T1756" s="243"/>
      <c r="U1756" s="13"/>
      <c r="V1756" s="13"/>
      <c r="W1756" s="13"/>
      <c r="X1756" s="13"/>
      <c r="Y1756" s="13"/>
      <c r="Z1756" s="13"/>
      <c r="AA1756" s="13"/>
      <c r="AB1756" s="13"/>
      <c r="AC1756" s="13"/>
      <c r="AD1756" s="13"/>
      <c r="AE1756" s="13"/>
      <c r="AT1756" s="244" t="s">
        <v>155</v>
      </c>
      <c r="AU1756" s="244" t="s">
        <v>142</v>
      </c>
      <c r="AV1756" s="13" t="s">
        <v>94</v>
      </c>
      <c r="AW1756" s="13" t="s">
        <v>35</v>
      </c>
      <c r="AX1756" s="13" t="s">
        <v>75</v>
      </c>
      <c r="AY1756" s="244" t="s">
        <v>141</v>
      </c>
    </row>
    <row r="1757" s="15" customFormat="1">
      <c r="A1757" s="15"/>
      <c r="B1757" s="256"/>
      <c r="C1757" s="257"/>
      <c r="D1757" s="235" t="s">
        <v>155</v>
      </c>
      <c r="E1757" s="258" t="s">
        <v>19</v>
      </c>
      <c r="F1757" s="259" t="s">
        <v>2129</v>
      </c>
      <c r="G1757" s="257"/>
      <c r="H1757" s="258" t="s">
        <v>19</v>
      </c>
      <c r="I1757" s="260"/>
      <c r="J1757" s="257"/>
      <c r="K1757" s="257"/>
      <c r="L1757" s="261"/>
      <c r="M1757" s="262"/>
      <c r="N1757" s="263"/>
      <c r="O1757" s="263"/>
      <c r="P1757" s="263"/>
      <c r="Q1757" s="263"/>
      <c r="R1757" s="263"/>
      <c r="S1757" s="263"/>
      <c r="T1757" s="264"/>
      <c r="U1757" s="15"/>
      <c r="V1757" s="15"/>
      <c r="W1757" s="15"/>
      <c r="X1757" s="15"/>
      <c r="Y1757" s="15"/>
      <c r="Z1757" s="15"/>
      <c r="AA1757" s="15"/>
      <c r="AB1757" s="15"/>
      <c r="AC1757" s="15"/>
      <c r="AD1757" s="15"/>
      <c r="AE1757" s="15"/>
      <c r="AT1757" s="265" t="s">
        <v>155</v>
      </c>
      <c r="AU1757" s="265" t="s">
        <v>142</v>
      </c>
      <c r="AV1757" s="15" t="s">
        <v>83</v>
      </c>
      <c r="AW1757" s="15" t="s">
        <v>35</v>
      </c>
      <c r="AX1757" s="15" t="s">
        <v>75</v>
      </c>
      <c r="AY1757" s="265" t="s">
        <v>141</v>
      </c>
    </row>
    <row r="1758" s="13" customFormat="1">
      <c r="A1758" s="13"/>
      <c r="B1758" s="233"/>
      <c r="C1758" s="234"/>
      <c r="D1758" s="235" t="s">
        <v>155</v>
      </c>
      <c r="E1758" s="236" t="s">
        <v>19</v>
      </c>
      <c r="F1758" s="237" t="s">
        <v>2130</v>
      </c>
      <c r="G1758" s="234"/>
      <c r="H1758" s="238">
        <v>0.45000000000000001</v>
      </c>
      <c r="I1758" s="239"/>
      <c r="J1758" s="234"/>
      <c r="K1758" s="234"/>
      <c r="L1758" s="240"/>
      <c r="M1758" s="241"/>
      <c r="N1758" s="242"/>
      <c r="O1758" s="242"/>
      <c r="P1758" s="242"/>
      <c r="Q1758" s="242"/>
      <c r="R1758" s="242"/>
      <c r="S1758" s="242"/>
      <c r="T1758" s="243"/>
      <c r="U1758" s="13"/>
      <c r="V1758" s="13"/>
      <c r="W1758" s="13"/>
      <c r="X1758" s="13"/>
      <c r="Y1758" s="13"/>
      <c r="Z1758" s="13"/>
      <c r="AA1758" s="13"/>
      <c r="AB1758" s="13"/>
      <c r="AC1758" s="13"/>
      <c r="AD1758" s="13"/>
      <c r="AE1758" s="13"/>
      <c r="AT1758" s="244" t="s">
        <v>155</v>
      </c>
      <c r="AU1758" s="244" t="s">
        <v>142</v>
      </c>
      <c r="AV1758" s="13" t="s">
        <v>94</v>
      </c>
      <c r="AW1758" s="13" t="s">
        <v>35</v>
      </c>
      <c r="AX1758" s="13" t="s">
        <v>75</v>
      </c>
      <c r="AY1758" s="244" t="s">
        <v>141</v>
      </c>
    </row>
    <row r="1759" s="15" customFormat="1">
      <c r="A1759" s="15"/>
      <c r="B1759" s="256"/>
      <c r="C1759" s="257"/>
      <c r="D1759" s="235" t="s">
        <v>155</v>
      </c>
      <c r="E1759" s="258" t="s">
        <v>19</v>
      </c>
      <c r="F1759" s="259" t="s">
        <v>2131</v>
      </c>
      <c r="G1759" s="257"/>
      <c r="H1759" s="258" t="s">
        <v>19</v>
      </c>
      <c r="I1759" s="260"/>
      <c r="J1759" s="257"/>
      <c r="K1759" s="257"/>
      <c r="L1759" s="261"/>
      <c r="M1759" s="262"/>
      <c r="N1759" s="263"/>
      <c r="O1759" s="263"/>
      <c r="P1759" s="263"/>
      <c r="Q1759" s="263"/>
      <c r="R1759" s="263"/>
      <c r="S1759" s="263"/>
      <c r="T1759" s="264"/>
      <c r="U1759" s="15"/>
      <c r="V1759" s="15"/>
      <c r="W1759" s="15"/>
      <c r="X1759" s="15"/>
      <c r="Y1759" s="15"/>
      <c r="Z1759" s="15"/>
      <c r="AA1759" s="15"/>
      <c r="AB1759" s="15"/>
      <c r="AC1759" s="15"/>
      <c r="AD1759" s="15"/>
      <c r="AE1759" s="15"/>
      <c r="AT1759" s="265" t="s">
        <v>155</v>
      </c>
      <c r="AU1759" s="265" t="s">
        <v>142</v>
      </c>
      <c r="AV1759" s="15" t="s">
        <v>83</v>
      </c>
      <c r="AW1759" s="15" t="s">
        <v>35</v>
      </c>
      <c r="AX1759" s="15" t="s">
        <v>75</v>
      </c>
      <c r="AY1759" s="265" t="s">
        <v>141</v>
      </c>
    </row>
    <row r="1760" s="13" customFormat="1">
      <c r="A1760" s="13"/>
      <c r="B1760" s="233"/>
      <c r="C1760" s="234"/>
      <c r="D1760" s="235" t="s">
        <v>155</v>
      </c>
      <c r="E1760" s="236" t="s">
        <v>19</v>
      </c>
      <c r="F1760" s="237" t="s">
        <v>2132</v>
      </c>
      <c r="G1760" s="234"/>
      <c r="H1760" s="238">
        <v>1.3700000000000001</v>
      </c>
      <c r="I1760" s="239"/>
      <c r="J1760" s="234"/>
      <c r="K1760" s="234"/>
      <c r="L1760" s="240"/>
      <c r="M1760" s="241"/>
      <c r="N1760" s="242"/>
      <c r="O1760" s="242"/>
      <c r="P1760" s="242"/>
      <c r="Q1760" s="242"/>
      <c r="R1760" s="242"/>
      <c r="S1760" s="242"/>
      <c r="T1760" s="243"/>
      <c r="U1760" s="13"/>
      <c r="V1760" s="13"/>
      <c r="W1760" s="13"/>
      <c r="X1760" s="13"/>
      <c r="Y1760" s="13"/>
      <c r="Z1760" s="13"/>
      <c r="AA1760" s="13"/>
      <c r="AB1760" s="13"/>
      <c r="AC1760" s="13"/>
      <c r="AD1760" s="13"/>
      <c r="AE1760" s="13"/>
      <c r="AT1760" s="244" t="s">
        <v>155</v>
      </c>
      <c r="AU1760" s="244" t="s">
        <v>142</v>
      </c>
      <c r="AV1760" s="13" t="s">
        <v>94</v>
      </c>
      <c r="AW1760" s="13" t="s">
        <v>35</v>
      </c>
      <c r="AX1760" s="13" t="s">
        <v>75</v>
      </c>
      <c r="AY1760" s="244" t="s">
        <v>141</v>
      </c>
    </row>
    <row r="1761" s="16" customFormat="1">
      <c r="A1761" s="16"/>
      <c r="B1761" s="266"/>
      <c r="C1761" s="267"/>
      <c r="D1761" s="235" t="s">
        <v>155</v>
      </c>
      <c r="E1761" s="268" t="s">
        <v>19</v>
      </c>
      <c r="F1761" s="269" t="s">
        <v>190</v>
      </c>
      <c r="G1761" s="267"/>
      <c r="H1761" s="270">
        <v>15.699</v>
      </c>
      <c r="I1761" s="271"/>
      <c r="J1761" s="267"/>
      <c r="K1761" s="267"/>
      <c r="L1761" s="272"/>
      <c r="M1761" s="273"/>
      <c r="N1761" s="274"/>
      <c r="O1761" s="274"/>
      <c r="P1761" s="274"/>
      <c r="Q1761" s="274"/>
      <c r="R1761" s="274"/>
      <c r="S1761" s="274"/>
      <c r="T1761" s="275"/>
      <c r="U1761" s="16"/>
      <c r="V1761" s="16"/>
      <c r="W1761" s="16"/>
      <c r="X1761" s="16"/>
      <c r="Y1761" s="16"/>
      <c r="Z1761" s="16"/>
      <c r="AA1761" s="16"/>
      <c r="AB1761" s="16"/>
      <c r="AC1761" s="16"/>
      <c r="AD1761" s="16"/>
      <c r="AE1761" s="16"/>
      <c r="AT1761" s="276" t="s">
        <v>155</v>
      </c>
      <c r="AU1761" s="276" t="s">
        <v>142</v>
      </c>
      <c r="AV1761" s="16" t="s">
        <v>142</v>
      </c>
      <c r="AW1761" s="16" t="s">
        <v>35</v>
      </c>
      <c r="AX1761" s="16" t="s">
        <v>75</v>
      </c>
      <c r="AY1761" s="276" t="s">
        <v>141</v>
      </c>
    </row>
    <row r="1762" s="15" customFormat="1">
      <c r="A1762" s="15"/>
      <c r="B1762" s="256"/>
      <c r="C1762" s="257"/>
      <c r="D1762" s="235" t="s">
        <v>155</v>
      </c>
      <c r="E1762" s="258" t="s">
        <v>19</v>
      </c>
      <c r="F1762" s="259" t="s">
        <v>192</v>
      </c>
      <c r="G1762" s="257"/>
      <c r="H1762" s="258" t="s">
        <v>19</v>
      </c>
      <c r="I1762" s="260"/>
      <c r="J1762" s="257"/>
      <c r="K1762" s="257"/>
      <c r="L1762" s="261"/>
      <c r="M1762" s="262"/>
      <c r="N1762" s="263"/>
      <c r="O1762" s="263"/>
      <c r="P1762" s="263"/>
      <c r="Q1762" s="263"/>
      <c r="R1762" s="263"/>
      <c r="S1762" s="263"/>
      <c r="T1762" s="264"/>
      <c r="U1762" s="15"/>
      <c r="V1762" s="15"/>
      <c r="W1762" s="15"/>
      <c r="X1762" s="15"/>
      <c r="Y1762" s="15"/>
      <c r="Z1762" s="15"/>
      <c r="AA1762" s="15"/>
      <c r="AB1762" s="15"/>
      <c r="AC1762" s="15"/>
      <c r="AD1762" s="15"/>
      <c r="AE1762" s="15"/>
      <c r="AT1762" s="265" t="s">
        <v>155</v>
      </c>
      <c r="AU1762" s="265" t="s">
        <v>142</v>
      </c>
      <c r="AV1762" s="15" t="s">
        <v>83</v>
      </c>
      <c r="AW1762" s="15" t="s">
        <v>35</v>
      </c>
      <c r="AX1762" s="15" t="s">
        <v>75</v>
      </c>
      <c r="AY1762" s="265" t="s">
        <v>141</v>
      </c>
    </row>
    <row r="1763" s="13" customFormat="1">
      <c r="A1763" s="13"/>
      <c r="B1763" s="233"/>
      <c r="C1763" s="234"/>
      <c r="D1763" s="235" t="s">
        <v>155</v>
      </c>
      <c r="E1763" s="236" t="s">
        <v>19</v>
      </c>
      <c r="F1763" s="237" t="s">
        <v>2133</v>
      </c>
      <c r="G1763" s="234"/>
      <c r="H1763" s="238">
        <v>16.600000000000001</v>
      </c>
      <c r="I1763" s="239"/>
      <c r="J1763" s="234"/>
      <c r="K1763" s="234"/>
      <c r="L1763" s="240"/>
      <c r="M1763" s="241"/>
      <c r="N1763" s="242"/>
      <c r="O1763" s="242"/>
      <c r="P1763" s="242"/>
      <c r="Q1763" s="242"/>
      <c r="R1763" s="242"/>
      <c r="S1763" s="242"/>
      <c r="T1763" s="243"/>
      <c r="U1763" s="13"/>
      <c r="V1763" s="13"/>
      <c r="W1763" s="13"/>
      <c r="X1763" s="13"/>
      <c r="Y1763" s="13"/>
      <c r="Z1763" s="13"/>
      <c r="AA1763" s="13"/>
      <c r="AB1763" s="13"/>
      <c r="AC1763" s="13"/>
      <c r="AD1763" s="13"/>
      <c r="AE1763" s="13"/>
      <c r="AT1763" s="244" t="s">
        <v>155</v>
      </c>
      <c r="AU1763" s="244" t="s">
        <v>142</v>
      </c>
      <c r="AV1763" s="13" t="s">
        <v>94</v>
      </c>
      <c r="AW1763" s="13" t="s">
        <v>35</v>
      </c>
      <c r="AX1763" s="13" t="s">
        <v>75</v>
      </c>
      <c r="AY1763" s="244" t="s">
        <v>141</v>
      </c>
    </row>
    <row r="1764" s="13" customFormat="1">
      <c r="A1764" s="13"/>
      <c r="B1764" s="233"/>
      <c r="C1764" s="234"/>
      <c r="D1764" s="235" t="s">
        <v>155</v>
      </c>
      <c r="E1764" s="236" t="s">
        <v>19</v>
      </c>
      <c r="F1764" s="237" t="s">
        <v>2134</v>
      </c>
      <c r="G1764" s="234"/>
      <c r="H1764" s="238">
        <v>9.4900000000000002</v>
      </c>
      <c r="I1764" s="239"/>
      <c r="J1764" s="234"/>
      <c r="K1764" s="234"/>
      <c r="L1764" s="240"/>
      <c r="M1764" s="241"/>
      <c r="N1764" s="242"/>
      <c r="O1764" s="242"/>
      <c r="P1764" s="242"/>
      <c r="Q1764" s="242"/>
      <c r="R1764" s="242"/>
      <c r="S1764" s="242"/>
      <c r="T1764" s="243"/>
      <c r="U1764" s="13"/>
      <c r="V1764" s="13"/>
      <c r="W1764" s="13"/>
      <c r="X1764" s="13"/>
      <c r="Y1764" s="13"/>
      <c r="Z1764" s="13"/>
      <c r="AA1764" s="13"/>
      <c r="AB1764" s="13"/>
      <c r="AC1764" s="13"/>
      <c r="AD1764" s="13"/>
      <c r="AE1764" s="13"/>
      <c r="AT1764" s="244" t="s">
        <v>155</v>
      </c>
      <c r="AU1764" s="244" t="s">
        <v>142</v>
      </c>
      <c r="AV1764" s="13" t="s">
        <v>94</v>
      </c>
      <c r="AW1764" s="13" t="s">
        <v>35</v>
      </c>
      <c r="AX1764" s="13" t="s">
        <v>75</v>
      </c>
      <c r="AY1764" s="244" t="s">
        <v>141</v>
      </c>
    </row>
    <row r="1765" s="13" customFormat="1">
      <c r="A1765" s="13"/>
      <c r="B1765" s="233"/>
      <c r="C1765" s="234"/>
      <c r="D1765" s="235" t="s">
        <v>155</v>
      </c>
      <c r="E1765" s="236" t="s">
        <v>19</v>
      </c>
      <c r="F1765" s="237" t="s">
        <v>2135</v>
      </c>
      <c r="G1765" s="234"/>
      <c r="H1765" s="238">
        <v>29.23</v>
      </c>
      <c r="I1765" s="239"/>
      <c r="J1765" s="234"/>
      <c r="K1765" s="234"/>
      <c r="L1765" s="240"/>
      <c r="M1765" s="241"/>
      <c r="N1765" s="242"/>
      <c r="O1765" s="242"/>
      <c r="P1765" s="242"/>
      <c r="Q1765" s="242"/>
      <c r="R1765" s="242"/>
      <c r="S1765" s="242"/>
      <c r="T1765" s="243"/>
      <c r="U1765" s="13"/>
      <c r="V1765" s="13"/>
      <c r="W1765" s="13"/>
      <c r="X1765" s="13"/>
      <c r="Y1765" s="13"/>
      <c r="Z1765" s="13"/>
      <c r="AA1765" s="13"/>
      <c r="AB1765" s="13"/>
      <c r="AC1765" s="13"/>
      <c r="AD1765" s="13"/>
      <c r="AE1765" s="13"/>
      <c r="AT1765" s="244" t="s">
        <v>155</v>
      </c>
      <c r="AU1765" s="244" t="s">
        <v>142</v>
      </c>
      <c r="AV1765" s="13" t="s">
        <v>94</v>
      </c>
      <c r="AW1765" s="13" t="s">
        <v>35</v>
      </c>
      <c r="AX1765" s="13" t="s">
        <v>75</v>
      </c>
      <c r="AY1765" s="244" t="s">
        <v>141</v>
      </c>
    </row>
    <row r="1766" s="15" customFormat="1">
      <c r="A1766" s="15"/>
      <c r="B1766" s="256"/>
      <c r="C1766" s="257"/>
      <c r="D1766" s="235" t="s">
        <v>155</v>
      </c>
      <c r="E1766" s="258" t="s">
        <v>19</v>
      </c>
      <c r="F1766" s="259" t="s">
        <v>2136</v>
      </c>
      <c r="G1766" s="257"/>
      <c r="H1766" s="258" t="s">
        <v>19</v>
      </c>
      <c r="I1766" s="260"/>
      <c r="J1766" s="257"/>
      <c r="K1766" s="257"/>
      <c r="L1766" s="261"/>
      <c r="M1766" s="262"/>
      <c r="N1766" s="263"/>
      <c r="O1766" s="263"/>
      <c r="P1766" s="263"/>
      <c r="Q1766" s="263"/>
      <c r="R1766" s="263"/>
      <c r="S1766" s="263"/>
      <c r="T1766" s="264"/>
      <c r="U1766" s="15"/>
      <c r="V1766" s="15"/>
      <c r="W1766" s="15"/>
      <c r="X1766" s="15"/>
      <c r="Y1766" s="15"/>
      <c r="Z1766" s="15"/>
      <c r="AA1766" s="15"/>
      <c r="AB1766" s="15"/>
      <c r="AC1766" s="15"/>
      <c r="AD1766" s="15"/>
      <c r="AE1766" s="15"/>
      <c r="AT1766" s="265" t="s">
        <v>155</v>
      </c>
      <c r="AU1766" s="265" t="s">
        <v>142</v>
      </c>
      <c r="AV1766" s="15" t="s">
        <v>83</v>
      </c>
      <c r="AW1766" s="15" t="s">
        <v>35</v>
      </c>
      <c r="AX1766" s="15" t="s">
        <v>75</v>
      </c>
      <c r="AY1766" s="265" t="s">
        <v>141</v>
      </c>
    </row>
    <row r="1767" s="13" customFormat="1">
      <c r="A1767" s="13"/>
      <c r="B1767" s="233"/>
      <c r="C1767" s="234"/>
      <c r="D1767" s="235" t="s">
        <v>155</v>
      </c>
      <c r="E1767" s="236" t="s">
        <v>19</v>
      </c>
      <c r="F1767" s="237" t="s">
        <v>2137</v>
      </c>
      <c r="G1767" s="234"/>
      <c r="H1767" s="238">
        <v>15.890000000000001</v>
      </c>
      <c r="I1767" s="239"/>
      <c r="J1767" s="234"/>
      <c r="K1767" s="234"/>
      <c r="L1767" s="240"/>
      <c r="M1767" s="241"/>
      <c r="N1767" s="242"/>
      <c r="O1767" s="242"/>
      <c r="P1767" s="242"/>
      <c r="Q1767" s="242"/>
      <c r="R1767" s="242"/>
      <c r="S1767" s="242"/>
      <c r="T1767" s="243"/>
      <c r="U1767" s="13"/>
      <c r="V1767" s="13"/>
      <c r="W1767" s="13"/>
      <c r="X1767" s="13"/>
      <c r="Y1767" s="13"/>
      <c r="Z1767" s="13"/>
      <c r="AA1767" s="13"/>
      <c r="AB1767" s="13"/>
      <c r="AC1767" s="13"/>
      <c r="AD1767" s="13"/>
      <c r="AE1767" s="13"/>
      <c r="AT1767" s="244" t="s">
        <v>155</v>
      </c>
      <c r="AU1767" s="244" t="s">
        <v>142</v>
      </c>
      <c r="AV1767" s="13" t="s">
        <v>94</v>
      </c>
      <c r="AW1767" s="13" t="s">
        <v>35</v>
      </c>
      <c r="AX1767" s="13" t="s">
        <v>75</v>
      </c>
      <c r="AY1767" s="244" t="s">
        <v>141</v>
      </c>
    </row>
    <row r="1768" s="15" customFormat="1">
      <c r="A1768" s="15"/>
      <c r="B1768" s="256"/>
      <c r="C1768" s="257"/>
      <c r="D1768" s="235" t="s">
        <v>155</v>
      </c>
      <c r="E1768" s="258" t="s">
        <v>19</v>
      </c>
      <c r="F1768" s="259" t="s">
        <v>2138</v>
      </c>
      <c r="G1768" s="257"/>
      <c r="H1768" s="258" t="s">
        <v>19</v>
      </c>
      <c r="I1768" s="260"/>
      <c r="J1768" s="257"/>
      <c r="K1768" s="257"/>
      <c r="L1768" s="261"/>
      <c r="M1768" s="262"/>
      <c r="N1768" s="263"/>
      <c r="O1768" s="263"/>
      <c r="P1768" s="263"/>
      <c r="Q1768" s="263"/>
      <c r="R1768" s="263"/>
      <c r="S1768" s="263"/>
      <c r="T1768" s="264"/>
      <c r="U1768" s="15"/>
      <c r="V1768" s="15"/>
      <c r="W1768" s="15"/>
      <c r="X1768" s="15"/>
      <c r="Y1768" s="15"/>
      <c r="Z1768" s="15"/>
      <c r="AA1768" s="15"/>
      <c r="AB1768" s="15"/>
      <c r="AC1768" s="15"/>
      <c r="AD1768" s="15"/>
      <c r="AE1768" s="15"/>
      <c r="AT1768" s="265" t="s">
        <v>155</v>
      </c>
      <c r="AU1768" s="265" t="s">
        <v>142</v>
      </c>
      <c r="AV1768" s="15" t="s">
        <v>83</v>
      </c>
      <c r="AW1768" s="15" t="s">
        <v>35</v>
      </c>
      <c r="AX1768" s="15" t="s">
        <v>75</v>
      </c>
      <c r="AY1768" s="265" t="s">
        <v>141</v>
      </c>
    </row>
    <row r="1769" s="13" customFormat="1">
      <c r="A1769" s="13"/>
      <c r="B1769" s="233"/>
      <c r="C1769" s="234"/>
      <c r="D1769" s="235" t="s">
        <v>155</v>
      </c>
      <c r="E1769" s="236" t="s">
        <v>19</v>
      </c>
      <c r="F1769" s="237" t="s">
        <v>2139</v>
      </c>
      <c r="G1769" s="234"/>
      <c r="H1769" s="238">
        <v>-3.3999999999999999</v>
      </c>
      <c r="I1769" s="239"/>
      <c r="J1769" s="234"/>
      <c r="K1769" s="234"/>
      <c r="L1769" s="240"/>
      <c r="M1769" s="241"/>
      <c r="N1769" s="242"/>
      <c r="O1769" s="242"/>
      <c r="P1769" s="242"/>
      <c r="Q1769" s="242"/>
      <c r="R1769" s="242"/>
      <c r="S1769" s="242"/>
      <c r="T1769" s="243"/>
      <c r="U1769" s="13"/>
      <c r="V1769" s="13"/>
      <c r="W1769" s="13"/>
      <c r="X1769" s="13"/>
      <c r="Y1769" s="13"/>
      <c r="Z1769" s="13"/>
      <c r="AA1769" s="13"/>
      <c r="AB1769" s="13"/>
      <c r="AC1769" s="13"/>
      <c r="AD1769" s="13"/>
      <c r="AE1769" s="13"/>
      <c r="AT1769" s="244" t="s">
        <v>155</v>
      </c>
      <c r="AU1769" s="244" t="s">
        <v>142</v>
      </c>
      <c r="AV1769" s="13" t="s">
        <v>94</v>
      </c>
      <c r="AW1769" s="13" t="s">
        <v>35</v>
      </c>
      <c r="AX1769" s="13" t="s">
        <v>75</v>
      </c>
      <c r="AY1769" s="244" t="s">
        <v>141</v>
      </c>
    </row>
    <row r="1770" s="13" customFormat="1">
      <c r="A1770" s="13"/>
      <c r="B1770" s="233"/>
      <c r="C1770" s="234"/>
      <c r="D1770" s="235" t="s">
        <v>155</v>
      </c>
      <c r="E1770" s="236" t="s">
        <v>19</v>
      </c>
      <c r="F1770" s="237" t="s">
        <v>2140</v>
      </c>
      <c r="G1770" s="234"/>
      <c r="H1770" s="238">
        <v>-0.33000000000000002</v>
      </c>
      <c r="I1770" s="239"/>
      <c r="J1770" s="234"/>
      <c r="K1770" s="234"/>
      <c r="L1770" s="240"/>
      <c r="M1770" s="241"/>
      <c r="N1770" s="242"/>
      <c r="O1770" s="242"/>
      <c r="P1770" s="242"/>
      <c r="Q1770" s="242"/>
      <c r="R1770" s="242"/>
      <c r="S1770" s="242"/>
      <c r="T1770" s="243"/>
      <c r="U1770" s="13"/>
      <c r="V1770" s="13"/>
      <c r="W1770" s="13"/>
      <c r="X1770" s="13"/>
      <c r="Y1770" s="13"/>
      <c r="Z1770" s="13"/>
      <c r="AA1770" s="13"/>
      <c r="AB1770" s="13"/>
      <c r="AC1770" s="13"/>
      <c r="AD1770" s="13"/>
      <c r="AE1770" s="13"/>
      <c r="AT1770" s="244" t="s">
        <v>155</v>
      </c>
      <c r="AU1770" s="244" t="s">
        <v>142</v>
      </c>
      <c r="AV1770" s="13" t="s">
        <v>94</v>
      </c>
      <c r="AW1770" s="13" t="s">
        <v>35</v>
      </c>
      <c r="AX1770" s="13" t="s">
        <v>75</v>
      </c>
      <c r="AY1770" s="244" t="s">
        <v>141</v>
      </c>
    </row>
    <row r="1771" s="13" customFormat="1">
      <c r="A1771" s="13"/>
      <c r="B1771" s="233"/>
      <c r="C1771" s="234"/>
      <c r="D1771" s="235" t="s">
        <v>155</v>
      </c>
      <c r="E1771" s="236" t="s">
        <v>19</v>
      </c>
      <c r="F1771" s="237" t="s">
        <v>2141</v>
      </c>
      <c r="G1771" s="234"/>
      <c r="H1771" s="238">
        <v>-1.575</v>
      </c>
      <c r="I1771" s="239"/>
      <c r="J1771" s="234"/>
      <c r="K1771" s="234"/>
      <c r="L1771" s="240"/>
      <c r="M1771" s="241"/>
      <c r="N1771" s="242"/>
      <c r="O1771" s="242"/>
      <c r="P1771" s="242"/>
      <c r="Q1771" s="242"/>
      <c r="R1771" s="242"/>
      <c r="S1771" s="242"/>
      <c r="T1771" s="243"/>
      <c r="U1771" s="13"/>
      <c r="V1771" s="13"/>
      <c r="W1771" s="13"/>
      <c r="X1771" s="13"/>
      <c r="Y1771" s="13"/>
      <c r="Z1771" s="13"/>
      <c r="AA1771" s="13"/>
      <c r="AB1771" s="13"/>
      <c r="AC1771" s="13"/>
      <c r="AD1771" s="13"/>
      <c r="AE1771" s="13"/>
      <c r="AT1771" s="244" t="s">
        <v>155</v>
      </c>
      <c r="AU1771" s="244" t="s">
        <v>142</v>
      </c>
      <c r="AV1771" s="13" t="s">
        <v>94</v>
      </c>
      <c r="AW1771" s="13" t="s">
        <v>35</v>
      </c>
      <c r="AX1771" s="13" t="s">
        <v>75</v>
      </c>
      <c r="AY1771" s="244" t="s">
        <v>141</v>
      </c>
    </row>
    <row r="1772" s="13" customFormat="1">
      <c r="A1772" s="13"/>
      <c r="B1772" s="233"/>
      <c r="C1772" s="234"/>
      <c r="D1772" s="235" t="s">
        <v>155</v>
      </c>
      <c r="E1772" s="236" t="s">
        <v>19</v>
      </c>
      <c r="F1772" s="237" t="s">
        <v>2142</v>
      </c>
      <c r="G1772" s="234"/>
      <c r="H1772" s="238">
        <v>-1.55</v>
      </c>
      <c r="I1772" s="239"/>
      <c r="J1772" s="234"/>
      <c r="K1772" s="234"/>
      <c r="L1772" s="240"/>
      <c r="M1772" s="241"/>
      <c r="N1772" s="242"/>
      <c r="O1772" s="242"/>
      <c r="P1772" s="242"/>
      <c r="Q1772" s="242"/>
      <c r="R1772" s="242"/>
      <c r="S1772" s="242"/>
      <c r="T1772" s="243"/>
      <c r="U1772" s="13"/>
      <c r="V1772" s="13"/>
      <c r="W1772" s="13"/>
      <c r="X1772" s="13"/>
      <c r="Y1772" s="13"/>
      <c r="Z1772" s="13"/>
      <c r="AA1772" s="13"/>
      <c r="AB1772" s="13"/>
      <c r="AC1772" s="13"/>
      <c r="AD1772" s="13"/>
      <c r="AE1772" s="13"/>
      <c r="AT1772" s="244" t="s">
        <v>155</v>
      </c>
      <c r="AU1772" s="244" t="s">
        <v>142</v>
      </c>
      <c r="AV1772" s="13" t="s">
        <v>94</v>
      </c>
      <c r="AW1772" s="13" t="s">
        <v>35</v>
      </c>
      <c r="AX1772" s="13" t="s">
        <v>75</v>
      </c>
      <c r="AY1772" s="244" t="s">
        <v>141</v>
      </c>
    </row>
    <row r="1773" s="13" customFormat="1">
      <c r="A1773" s="13"/>
      <c r="B1773" s="233"/>
      <c r="C1773" s="234"/>
      <c r="D1773" s="235" t="s">
        <v>155</v>
      </c>
      <c r="E1773" s="236" t="s">
        <v>19</v>
      </c>
      <c r="F1773" s="237" t="s">
        <v>2143</v>
      </c>
      <c r="G1773" s="234"/>
      <c r="H1773" s="238">
        <v>0.17999999999999999</v>
      </c>
      <c r="I1773" s="239"/>
      <c r="J1773" s="234"/>
      <c r="K1773" s="234"/>
      <c r="L1773" s="240"/>
      <c r="M1773" s="241"/>
      <c r="N1773" s="242"/>
      <c r="O1773" s="242"/>
      <c r="P1773" s="242"/>
      <c r="Q1773" s="242"/>
      <c r="R1773" s="242"/>
      <c r="S1773" s="242"/>
      <c r="T1773" s="243"/>
      <c r="U1773" s="13"/>
      <c r="V1773" s="13"/>
      <c r="W1773" s="13"/>
      <c r="X1773" s="13"/>
      <c r="Y1773" s="13"/>
      <c r="Z1773" s="13"/>
      <c r="AA1773" s="13"/>
      <c r="AB1773" s="13"/>
      <c r="AC1773" s="13"/>
      <c r="AD1773" s="13"/>
      <c r="AE1773" s="13"/>
      <c r="AT1773" s="244" t="s">
        <v>155</v>
      </c>
      <c r="AU1773" s="244" t="s">
        <v>142</v>
      </c>
      <c r="AV1773" s="13" t="s">
        <v>94</v>
      </c>
      <c r="AW1773" s="13" t="s">
        <v>35</v>
      </c>
      <c r="AX1773" s="13" t="s">
        <v>75</v>
      </c>
      <c r="AY1773" s="244" t="s">
        <v>141</v>
      </c>
    </row>
    <row r="1774" s="13" customFormat="1">
      <c r="A1774" s="13"/>
      <c r="B1774" s="233"/>
      <c r="C1774" s="234"/>
      <c r="D1774" s="235" t="s">
        <v>155</v>
      </c>
      <c r="E1774" s="236" t="s">
        <v>19</v>
      </c>
      <c r="F1774" s="237" t="s">
        <v>2144</v>
      </c>
      <c r="G1774" s="234"/>
      <c r="H1774" s="238">
        <v>-1.8180000000000001</v>
      </c>
      <c r="I1774" s="239"/>
      <c r="J1774" s="234"/>
      <c r="K1774" s="234"/>
      <c r="L1774" s="240"/>
      <c r="M1774" s="241"/>
      <c r="N1774" s="242"/>
      <c r="O1774" s="242"/>
      <c r="P1774" s="242"/>
      <c r="Q1774" s="242"/>
      <c r="R1774" s="242"/>
      <c r="S1774" s="242"/>
      <c r="T1774" s="243"/>
      <c r="U1774" s="13"/>
      <c r="V1774" s="13"/>
      <c r="W1774" s="13"/>
      <c r="X1774" s="13"/>
      <c r="Y1774" s="13"/>
      <c r="Z1774" s="13"/>
      <c r="AA1774" s="13"/>
      <c r="AB1774" s="13"/>
      <c r="AC1774" s="13"/>
      <c r="AD1774" s="13"/>
      <c r="AE1774" s="13"/>
      <c r="AT1774" s="244" t="s">
        <v>155</v>
      </c>
      <c r="AU1774" s="244" t="s">
        <v>142</v>
      </c>
      <c r="AV1774" s="13" t="s">
        <v>94</v>
      </c>
      <c r="AW1774" s="13" t="s">
        <v>35</v>
      </c>
      <c r="AX1774" s="13" t="s">
        <v>75</v>
      </c>
      <c r="AY1774" s="244" t="s">
        <v>141</v>
      </c>
    </row>
    <row r="1775" s="16" customFormat="1">
      <c r="A1775" s="16"/>
      <c r="B1775" s="266"/>
      <c r="C1775" s="267"/>
      <c r="D1775" s="235" t="s">
        <v>155</v>
      </c>
      <c r="E1775" s="268" t="s">
        <v>19</v>
      </c>
      <c r="F1775" s="269" t="s">
        <v>190</v>
      </c>
      <c r="G1775" s="267"/>
      <c r="H1775" s="270">
        <v>62.716999999999999</v>
      </c>
      <c r="I1775" s="271"/>
      <c r="J1775" s="267"/>
      <c r="K1775" s="267"/>
      <c r="L1775" s="272"/>
      <c r="M1775" s="273"/>
      <c r="N1775" s="274"/>
      <c r="O1775" s="274"/>
      <c r="P1775" s="274"/>
      <c r="Q1775" s="274"/>
      <c r="R1775" s="274"/>
      <c r="S1775" s="274"/>
      <c r="T1775" s="275"/>
      <c r="U1775" s="16"/>
      <c r="V1775" s="16"/>
      <c r="W1775" s="16"/>
      <c r="X1775" s="16"/>
      <c r="Y1775" s="16"/>
      <c r="Z1775" s="16"/>
      <c r="AA1775" s="16"/>
      <c r="AB1775" s="16"/>
      <c r="AC1775" s="16"/>
      <c r="AD1775" s="16"/>
      <c r="AE1775" s="16"/>
      <c r="AT1775" s="276" t="s">
        <v>155</v>
      </c>
      <c r="AU1775" s="276" t="s">
        <v>142</v>
      </c>
      <c r="AV1775" s="16" t="s">
        <v>142</v>
      </c>
      <c r="AW1775" s="16" t="s">
        <v>35</v>
      </c>
      <c r="AX1775" s="16" t="s">
        <v>75</v>
      </c>
      <c r="AY1775" s="276" t="s">
        <v>141</v>
      </c>
    </row>
    <row r="1776" s="14" customFormat="1">
      <c r="A1776" s="14"/>
      <c r="B1776" s="245"/>
      <c r="C1776" s="246"/>
      <c r="D1776" s="235" t="s">
        <v>155</v>
      </c>
      <c r="E1776" s="247" t="s">
        <v>19</v>
      </c>
      <c r="F1776" s="248" t="s">
        <v>157</v>
      </c>
      <c r="G1776" s="246"/>
      <c r="H1776" s="249">
        <v>94.114999999999995</v>
      </c>
      <c r="I1776" s="250"/>
      <c r="J1776" s="246"/>
      <c r="K1776" s="246"/>
      <c r="L1776" s="251"/>
      <c r="M1776" s="252"/>
      <c r="N1776" s="253"/>
      <c r="O1776" s="253"/>
      <c r="P1776" s="253"/>
      <c r="Q1776" s="253"/>
      <c r="R1776" s="253"/>
      <c r="S1776" s="253"/>
      <c r="T1776" s="254"/>
      <c r="U1776" s="14"/>
      <c r="V1776" s="14"/>
      <c r="W1776" s="14"/>
      <c r="X1776" s="14"/>
      <c r="Y1776" s="14"/>
      <c r="Z1776" s="14"/>
      <c r="AA1776" s="14"/>
      <c r="AB1776" s="14"/>
      <c r="AC1776" s="14"/>
      <c r="AD1776" s="14"/>
      <c r="AE1776" s="14"/>
      <c r="AT1776" s="255" t="s">
        <v>155</v>
      </c>
      <c r="AU1776" s="255" t="s">
        <v>142</v>
      </c>
      <c r="AV1776" s="14" t="s">
        <v>151</v>
      </c>
      <c r="AW1776" s="14" t="s">
        <v>35</v>
      </c>
      <c r="AX1776" s="14" t="s">
        <v>75</v>
      </c>
      <c r="AY1776" s="255" t="s">
        <v>141</v>
      </c>
    </row>
    <row r="1777" s="15" customFormat="1">
      <c r="A1777" s="15"/>
      <c r="B1777" s="256"/>
      <c r="C1777" s="257"/>
      <c r="D1777" s="235" t="s">
        <v>155</v>
      </c>
      <c r="E1777" s="258" t="s">
        <v>19</v>
      </c>
      <c r="F1777" s="259" t="s">
        <v>194</v>
      </c>
      <c r="G1777" s="257"/>
      <c r="H1777" s="258" t="s">
        <v>19</v>
      </c>
      <c r="I1777" s="260"/>
      <c r="J1777" s="257"/>
      <c r="K1777" s="257"/>
      <c r="L1777" s="261"/>
      <c r="M1777" s="262"/>
      <c r="N1777" s="263"/>
      <c r="O1777" s="263"/>
      <c r="P1777" s="263"/>
      <c r="Q1777" s="263"/>
      <c r="R1777" s="263"/>
      <c r="S1777" s="263"/>
      <c r="T1777" s="264"/>
      <c r="U1777" s="15"/>
      <c r="V1777" s="15"/>
      <c r="W1777" s="15"/>
      <c r="X1777" s="15"/>
      <c r="Y1777" s="15"/>
      <c r="Z1777" s="15"/>
      <c r="AA1777" s="15"/>
      <c r="AB1777" s="15"/>
      <c r="AC1777" s="15"/>
      <c r="AD1777" s="15"/>
      <c r="AE1777" s="15"/>
      <c r="AT1777" s="265" t="s">
        <v>155</v>
      </c>
      <c r="AU1777" s="265" t="s">
        <v>142</v>
      </c>
      <c r="AV1777" s="15" t="s">
        <v>83</v>
      </c>
      <c r="AW1777" s="15" t="s">
        <v>35</v>
      </c>
      <c r="AX1777" s="15" t="s">
        <v>75</v>
      </c>
      <c r="AY1777" s="265" t="s">
        <v>141</v>
      </c>
    </row>
    <row r="1778" s="15" customFormat="1">
      <c r="A1778" s="15"/>
      <c r="B1778" s="256"/>
      <c r="C1778" s="257"/>
      <c r="D1778" s="235" t="s">
        <v>155</v>
      </c>
      <c r="E1778" s="258" t="s">
        <v>19</v>
      </c>
      <c r="F1778" s="259" t="s">
        <v>195</v>
      </c>
      <c r="G1778" s="257"/>
      <c r="H1778" s="258" t="s">
        <v>19</v>
      </c>
      <c r="I1778" s="260"/>
      <c r="J1778" s="257"/>
      <c r="K1778" s="257"/>
      <c r="L1778" s="261"/>
      <c r="M1778" s="262"/>
      <c r="N1778" s="263"/>
      <c r="O1778" s="263"/>
      <c r="P1778" s="263"/>
      <c r="Q1778" s="263"/>
      <c r="R1778" s="263"/>
      <c r="S1778" s="263"/>
      <c r="T1778" s="264"/>
      <c r="U1778" s="15"/>
      <c r="V1778" s="15"/>
      <c r="W1778" s="15"/>
      <c r="X1778" s="15"/>
      <c r="Y1778" s="15"/>
      <c r="Z1778" s="15"/>
      <c r="AA1778" s="15"/>
      <c r="AB1778" s="15"/>
      <c r="AC1778" s="15"/>
      <c r="AD1778" s="15"/>
      <c r="AE1778" s="15"/>
      <c r="AT1778" s="265" t="s">
        <v>155</v>
      </c>
      <c r="AU1778" s="265" t="s">
        <v>142</v>
      </c>
      <c r="AV1778" s="15" t="s">
        <v>83</v>
      </c>
      <c r="AW1778" s="15" t="s">
        <v>35</v>
      </c>
      <c r="AX1778" s="15" t="s">
        <v>75</v>
      </c>
      <c r="AY1778" s="265" t="s">
        <v>141</v>
      </c>
    </row>
    <row r="1779" s="13" customFormat="1">
      <c r="A1779" s="13"/>
      <c r="B1779" s="233"/>
      <c r="C1779" s="234"/>
      <c r="D1779" s="235" t="s">
        <v>155</v>
      </c>
      <c r="E1779" s="236" t="s">
        <v>19</v>
      </c>
      <c r="F1779" s="237" t="s">
        <v>2145</v>
      </c>
      <c r="G1779" s="234"/>
      <c r="H1779" s="238">
        <v>96.030000000000001</v>
      </c>
      <c r="I1779" s="239"/>
      <c r="J1779" s="234"/>
      <c r="K1779" s="234"/>
      <c r="L1779" s="240"/>
      <c r="M1779" s="241"/>
      <c r="N1779" s="242"/>
      <c r="O1779" s="242"/>
      <c r="P1779" s="242"/>
      <c r="Q1779" s="242"/>
      <c r="R1779" s="242"/>
      <c r="S1779" s="242"/>
      <c r="T1779" s="243"/>
      <c r="U1779" s="13"/>
      <c r="V1779" s="13"/>
      <c r="W1779" s="13"/>
      <c r="X1779" s="13"/>
      <c r="Y1779" s="13"/>
      <c r="Z1779" s="13"/>
      <c r="AA1779" s="13"/>
      <c r="AB1779" s="13"/>
      <c r="AC1779" s="13"/>
      <c r="AD1779" s="13"/>
      <c r="AE1779" s="13"/>
      <c r="AT1779" s="244" t="s">
        <v>155</v>
      </c>
      <c r="AU1779" s="244" t="s">
        <v>142</v>
      </c>
      <c r="AV1779" s="13" t="s">
        <v>94</v>
      </c>
      <c r="AW1779" s="13" t="s">
        <v>35</v>
      </c>
      <c r="AX1779" s="13" t="s">
        <v>75</v>
      </c>
      <c r="AY1779" s="244" t="s">
        <v>141</v>
      </c>
    </row>
    <row r="1780" s="15" customFormat="1">
      <c r="A1780" s="15"/>
      <c r="B1780" s="256"/>
      <c r="C1780" s="257"/>
      <c r="D1780" s="235" t="s">
        <v>155</v>
      </c>
      <c r="E1780" s="258" t="s">
        <v>19</v>
      </c>
      <c r="F1780" s="259" t="s">
        <v>2138</v>
      </c>
      <c r="G1780" s="257"/>
      <c r="H1780" s="258" t="s">
        <v>19</v>
      </c>
      <c r="I1780" s="260"/>
      <c r="J1780" s="257"/>
      <c r="K1780" s="257"/>
      <c r="L1780" s="261"/>
      <c r="M1780" s="262"/>
      <c r="N1780" s="263"/>
      <c r="O1780" s="263"/>
      <c r="P1780" s="263"/>
      <c r="Q1780" s="263"/>
      <c r="R1780" s="263"/>
      <c r="S1780" s="263"/>
      <c r="T1780" s="264"/>
      <c r="U1780" s="15"/>
      <c r="V1780" s="15"/>
      <c r="W1780" s="15"/>
      <c r="X1780" s="15"/>
      <c r="Y1780" s="15"/>
      <c r="Z1780" s="15"/>
      <c r="AA1780" s="15"/>
      <c r="AB1780" s="15"/>
      <c r="AC1780" s="15"/>
      <c r="AD1780" s="15"/>
      <c r="AE1780" s="15"/>
      <c r="AT1780" s="265" t="s">
        <v>155</v>
      </c>
      <c r="AU1780" s="265" t="s">
        <v>142</v>
      </c>
      <c r="AV1780" s="15" t="s">
        <v>83</v>
      </c>
      <c r="AW1780" s="15" t="s">
        <v>35</v>
      </c>
      <c r="AX1780" s="15" t="s">
        <v>75</v>
      </c>
      <c r="AY1780" s="265" t="s">
        <v>141</v>
      </c>
    </row>
    <row r="1781" s="13" customFormat="1">
      <c r="A1781" s="13"/>
      <c r="B1781" s="233"/>
      <c r="C1781" s="234"/>
      <c r="D1781" s="235" t="s">
        <v>155</v>
      </c>
      <c r="E1781" s="236" t="s">
        <v>19</v>
      </c>
      <c r="F1781" s="237" t="s">
        <v>933</v>
      </c>
      <c r="G1781" s="234"/>
      <c r="H1781" s="238">
        <v>-0.76000000000000001</v>
      </c>
      <c r="I1781" s="239"/>
      <c r="J1781" s="234"/>
      <c r="K1781" s="234"/>
      <c r="L1781" s="240"/>
      <c r="M1781" s="241"/>
      <c r="N1781" s="242"/>
      <c r="O1781" s="242"/>
      <c r="P1781" s="242"/>
      <c r="Q1781" s="242"/>
      <c r="R1781" s="242"/>
      <c r="S1781" s="242"/>
      <c r="T1781" s="243"/>
      <c r="U1781" s="13"/>
      <c r="V1781" s="13"/>
      <c r="W1781" s="13"/>
      <c r="X1781" s="13"/>
      <c r="Y1781" s="13"/>
      <c r="Z1781" s="13"/>
      <c r="AA1781" s="13"/>
      <c r="AB1781" s="13"/>
      <c r="AC1781" s="13"/>
      <c r="AD1781" s="13"/>
      <c r="AE1781" s="13"/>
      <c r="AT1781" s="244" t="s">
        <v>155</v>
      </c>
      <c r="AU1781" s="244" t="s">
        <v>142</v>
      </c>
      <c r="AV1781" s="13" t="s">
        <v>94</v>
      </c>
      <c r="AW1781" s="13" t="s">
        <v>35</v>
      </c>
      <c r="AX1781" s="13" t="s">
        <v>75</v>
      </c>
      <c r="AY1781" s="244" t="s">
        <v>141</v>
      </c>
    </row>
    <row r="1782" s="13" customFormat="1">
      <c r="A1782" s="13"/>
      <c r="B1782" s="233"/>
      <c r="C1782" s="234"/>
      <c r="D1782" s="235" t="s">
        <v>155</v>
      </c>
      <c r="E1782" s="236" t="s">
        <v>19</v>
      </c>
      <c r="F1782" s="237" t="s">
        <v>2146</v>
      </c>
      <c r="G1782" s="234"/>
      <c r="H1782" s="238">
        <v>-2.222</v>
      </c>
      <c r="I1782" s="239"/>
      <c r="J1782" s="234"/>
      <c r="K1782" s="234"/>
      <c r="L1782" s="240"/>
      <c r="M1782" s="241"/>
      <c r="N1782" s="242"/>
      <c r="O1782" s="242"/>
      <c r="P1782" s="242"/>
      <c r="Q1782" s="242"/>
      <c r="R1782" s="242"/>
      <c r="S1782" s="242"/>
      <c r="T1782" s="243"/>
      <c r="U1782" s="13"/>
      <c r="V1782" s="13"/>
      <c r="W1782" s="13"/>
      <c r="X1782" s="13"/>
      <c r="Y1782" s="13"/>
      <c r="Z1782" s="13"/>
      <c r="AA1782" s="13"/>
      <c r="AB1782" s="13"/>
      <c r="AC1782" s="13"/>
      <c r="AD1782" s="13"/>
      <c r="AE1782" s="13"/>
      <c r="AT1782" s="244" t="s">
        <v>155</v>
      </c>
      <c r="AU1782" s="244" t="s">
        <v>142</v>
      </c>
      <c r="AV1782" s="13" t="s">
        <v>94</v>
      </c>
      <c r="AW1782" s="13" t="s">
        <v>35</v>
      </c>
      <c r="AX1782" s="13" t="s">
        <v>75</v>
      </c>
      <c r="AY1782" s="244" t="s">
        <v>141</v>
      </c>
    </row>
    <row r="1783" s="13" customFormat="1">
      <c r="A1783" s="13"/>
      <c r="B1783" s="233"/>
      <c r="C1783" s="234"/>
      <c r="D1783" s="235" t="s">
        <v>155</v>
      </c>
      <c r="E1783" s="236" t="s">
        <v>19</v>
      </c>
      <c r="F1783" s="237" t="s">
        <v>983</v>
      </c>
      <c r="G1783" s="234"/>
      <c r="H1783" s="238">
        <v>-2.02</v>
      </c>
      <c r="I1783" s="239"/>
      <c r="J1783" s="234"/>
      <c r="K1783" s="234"/>
      <c r="L1783" s="240"/>
      <c r="M1783" s="241"/>
      <c r="N1783" s="242"/>
      <c r="O1783" s="242"/>
      <c r="P1783" s="242"/>
      <c r="Q1783" s="242"/>
      <c r="R1783" s="242"/>
      <c r="S1783" s="242"/>
      <c r="T1783" s="243"/>
      <c r="U1783" s="13"/>
      <c r="V1783" s="13"/>
      <c r="W1783" s="13"/>
      <c r="X1783" s="13"/>
      <c r="Y1783" s="13"/>
      <c r="Z1783" s="13"/>
      <c r="AA1783" s="13"/>
      <c r="AB1783" s="13"/>
      <c r="AC1783" s="13"/>
      <c r="AD1783" s="13"/>
      <c r="AE1783" s="13"/>
      <c r="AT1783" s="244" t="s">
        <v>155</v>
      </c>
      <c r="AU1783" s="244" t="s">
        <v>142</v>
      </c>
      <c r="AV1783" s="13" t="s">
        <v>94</v>
      </c>
      <c r="AW1783" s="13" t="s">
        <v>35</v>
      </c>
      <c r="AX1783" s="13" t="s">
        <v>75</v>
      </c>
      <c r="AY1783" s="244" t="s">
        <v>141</v>
      </c>
    </row>
    <row r="1784" s="16" customFormat="1">
      <c r="A1784" s="16"/>
      <c r="B1784" s="266"/>
      <c r="C1784" s="267"/>
      <c r="D1784" s="235" t="s">
        <v>155</v>
      </c>
      <c r="E1784" s="268" t="s">
        <v>19</v>
      </c>
      <c r="F1784" s="269" t="s">
        <v>190</v>
      </c>
      <c r="G1784" s="267"/>
      <c r="H1784" s="270">
        <v>91.028000000000006</v>
      </c>
      <c r="I1784" s="271"/>
      <c r="J1784" s="267"/>
      <c r="K1784" s="267"/>
      <c r="L1784" s="272"/>
      <c r="M1784" s="273"/>
      <c r="N1784" s="274"/>
      <c r="O1784" s="274"/>
      <c r="P1784" s="274"/>
      <c r="Q1784" s="274"/>
      <c r="R1784" s="274"/>
      <c r="S1784" s="274"/>
      <c r="T1784" s="275"/>
      <c r="U1784" s="16"/>
      <c r="V1784" s="16"/>
      <c r="W1784" s="16"/>
      <c r="X1784" s="16"/>
      <c r="Y1784" s="16"/>
      <c r="Z1784" s="16"/>
      <c r="AA1784" s="16"/>
      <c r="AB1784" s="16"/>
      <c r="AC1784" s="16"/>
      <c r="AD1784" s="16"/>
      <c r="AE1784" s="16"/>
      <c r="AT1784" s="276" t="s">
        <v>155</v>
      </c>
      <c r="AU1784" s="276" t="s">
        <v>142</v>
      </c>
      <c r="AV1784" s="16" t="s">
        <v>142</v>
      </c>
      <c r="AW1784" s="16" t="s">
        <v>35</v>
      </c>
      <c r="AX1784" s="16" t="s">
        <v>75</v>
      </c>
      <c r="AY1784" s="276" t="s">
        <v>141</v>
      </c>
    </row>
    <row r="1785" s="15" customFormat="1">
      <c r="A1785" s="15"/>
      <c r="B1785" s="256"/>
      <c r="C1785" s="257"/>
      <c r="D1785" s="235" t="s">
        <v>155</v>
      </c>
      <c r="E1785" s="258" t="s">
        <v>19</v>
      </c>
      <c r="F1785" s="259" t="s">
        <v>197</v>
      </c>
      <c r="G1785" s="257"/>
      <c r="H1785" s="258" t="s">
        <v>19</v>
      </c>
      <c r="I1785" s="260"/>
      <c r="J1785" s="257"/>
      <c r="K1785" s="257"/>
      <c r="L1785" s="261"/>
      <c r="M1785" s="262"/>
      <c r="N1785" s="263"/>
      <c r="O1785" s="263"/>
      <c r="P1785" s="263"/>
      <c r="Q1785" s="263"/>
      <c r="R1785" s="263"/>
      <c r="S1785" s="263"/>
      <c r="T1785" s="264"/>
      <c r="U1785" s="15"/>
      <c r="V1785" s="15"/>
      <c r="W1785" s="15"/>
      <c r="X1785" s="15"/>
      <c r="Y1785" s="15"/>
      <c r="Z1785" s="15"/>
      <c r="AA1785" s="15"/>
      <c r="AB1785" s="15"/>
      <c r="AC1785" s="15"/>
      <c r="AD1785" s="15"/>
      <c r="AE1785" s="15"/>
      <c r="AT1785" s="265" t="s">
        <v>155</v>
      </c>
      <c r="AU1785" s="265" t="s">
        <v>142</v>
      </c>
      <c r="AV1785" s="15" t="s">
        <v>83</v>
      </c>
      <c r="AW1785" s="15" t="s">
        <v>35</v>
      </c>
      <c r="AX1785" s="15" t="s">
        <v>75</v>
      </c>
      <c r="AY1785" s="265" t="s">
        <v>141</v>
      </c>
    </row>
    <row r="1786" s="13" customFormat="1">
      <c r="A1786" s="13"/>
      <c r="B1786" s="233"/>
      <c r="C1786" s="234"/>
      <c r="D1786" s="235" t="s">
        <v>155</v>
      </c>
      <c r="E1786" s="236" t="s">
        <v>19</v>
      </c>
      <c r="F1786" s="237" t="s">
        <v>2147</v>
      </c>
      <c r="G1786" s="234"/>
      <c r="H1786" s="238">
        <v>47.850000000000001</v>
      </c>
      <c r="I1786" s="239"/>
      <c r="J1786" s="234"/>
      <c r="K1786" s="234"/>
      <c r="L1786" s="240"/>
      <c r="M1786" s="241"/>
      <c r="N1786" s="242"/>
      <c r="O1786" s="242"/>
      <c r="P1786" s="242"/>
      <c r="Q1786" s="242"/>
      <c r="R1786" s="242"/>
      <c r="S1786" s="242"/>
      <c r="T1786" s="243"/>
      <c r="U1786" s="13"/>
      <c r="V1786" s="13"/>
      <c r="W1786" s="13"/>
      <c r="X1786" s="13"/>
      <c r="Y1786" s="13"/>
      <c r="Z1786" s="13"/>
      <c r="AA1786" s="13"/>
      <c r="AB1786" s="13"/>
      <c r="AC1786" s="13"/>
      <c r="AD1786" s="13"/>
      <c r="AE1786" s="13"/>
      <c r="AT1786" s="244" t="s">
        <v>155</v>
      </c>
      <c r="AU1786" s="244" t="s">
        <v>142</v>
      </c>
      <c r="AV1786" s="13" t="s">
        <v>94</v>
      </c>
      <c r="AW1786" s="13" t="s">
        <v>35</v>
      </c>
      <c r="AX1786" s="13" t="s">
        <v>75</v>
      </c>
      <c r="AY1786" s="244" t="s">
        <v>141</v>
      </c>
    </row>
    <row r="1787" s="15" customFormat="1">
      <c r="A1787" s="15"/>
      <c r="B1787" s="256"/>
      <c r="C1787" s="257"/>
      <c r="D1787" s="235" t="s">
        <v>155</v>
      </c>
      <c r="E1787" s="258" t="s">
        <v>19</v>
      </c>
      <c r="F1787" s="259" t="s">
        <v>2138</v>
      </c>
      <c r="G1787" s="257"/>
      <c r="H1787" s="258" t="s">
        <v>19</v>
      </c>
      <c r="I1787" s="260"/>
      <c r="J1787" s="257"/>
      <c r="K1787" s="257"/>
      <c r="L1787" s="261"/>
      <c r="M1787" s="262"/>
      <c r="N1787" s="263"/>
      <c r="O1787" s="263"/>
      <c r="P1787" s="263"/>
      <c r="Q1787" s="263"/>
      <c r="R1787" s="263"/>
      <c r="S1787" s="263"/>
      <c r="T1787" s="264"/>
      <c r="U1787" s="15"/>
      <c r="V1787" s="15"/>
      <c r="W1787" s="15"/>
      <c r="X1787" s="15"/>
      <c r="Y1787" s="15"/>
      <c r="Z1787" s="15"/>
      <c r="AA1787" s="15"/>
      <c r="AB1787" s="15"/>
      <c r="AC1787" s="15"/>
      <c r="AD1787" s="15"/>
      <c r="AE1787" s="15"/>
      <c r="AT1787" s="265" t="s">
        <v>155</v>
      </c>
      <c r="AU1787" s="265" t="s">
        <v>142</v>
      </c>
      <c r="AV1787" s="15" t="s">
        <v>83</v>
      </c>
      <c r="AW1787" s="15" t="s">
        <v>35</v>
      </c>
      <c r="AX1787" s="15" t="s">
        <v>75</v>
      </c>
      <c r="AY1787" s="265" t="s">
        <v>141</v>
      </c>
    </row>
    <row r="1788" s="13" customFormat="1">
      <c r="A1788" s="13"/>
      <c r="B1788" s="233"/>
      <c r="C1788" s="234"/>
      <c r="D1788" s="235" t="s">
        <v>155</v>
      </c>
      <c r="E1788" s="236" t="s">
        <v>19</v>
      </c>
      <c r="F1788" s="237" t="s">
        <v>935</v>
      </c>
      <c r="G1788" s="234"/>
      <c r="H1788" s="238">
        <v>-0.87</v>
      </c>
      <c r="I1788" s="239"/>
      <c r="J1788" s="234"/>
      <c r="K1788" s="234"/>
      <c r="L1788" s="240"/>
      <c r="M1788" s="241"/>
      <c r="N1788" s="242"/>
      <c r="O1788" s="242"/>
      <c r="P1788" s="242"/>
      <c r="Q1788" s="242"/>
      <c r="R1788" s="242"/>
      <c r="S1788" s="242"/>
      <c r="T1788" s="243"/>
      <c r="U1788" s="13"/>
      <c r="V1788" s="13"/>
      <c r="W1788" s="13"/>
      <c r="X1788" s="13"/>
      <c r="Y1788" s="13"/>
      <c r="Z1788" s="13"/>
      <c r="AA1788" s="13"/>
      <c r="AB1788" s="13"/>
      <c r="AC1788" s="13"/>
      <c r="AD1788" s="13"/>
      <c r="AE1788" s="13"/>
      <c r="AT1788" s="244" t="s">
        <v>155</v>
      </c>
      <c r="AU1788" s="244" t="s">
        <v>142</v>
      </c>
      <c r="AV1788" s="13" t="s">
        <v>94</v>
      </c>
      <c r="AW1788" s="13" t="s">
        <v>35</v>
      </c>
      <c r="AX1788" s="13" t="s">
        <v>75</v>
      </c>
      <c r="AY1788" s="244" t="s">
        <v>141</v>
      </c>
    </row>
    <row r="1789" s="13" customFormat="1">
      <c r="A1789" s="13"/>
      <c r="B1789" s="233"/>
      <c r="C1789" s="234"/>
      <c r="D1789" s="235" t="s">
        <v>155</v>
      </c>
      <c r="E1789" s="236" t="s">
        <v>19</v>
      </c>
      <c r="F1789" s="237" t="s">
        <v>2146</v>
      </c>
      <c r="G1789" s="234"/>
      <c r="H1789" s="238">
        <v>-2.222</v>
      </c>
      <c r="I1789" s="239"/>
      <c r="J1789" s="234"/>
      <c r="K1789" s="234"/>
      <c r="L1789" s="240"/>
      <c r="M1789" s="241"/>
      <c r="N1789" s="242"/>
      <c r="O1789" s="242"/>
      <c r="P1789" s="242"/>
      <c r="Q1789" s="242"/>
      <c r="R1789" s="242"/>
      <c r="S1789" s="242"/>
      <c r="T1789" s="243"/>
      <c r="U1789" s="13"/>
      <c r="V1789" s="13"/>
      <c r="W1789" s="13"/>
      <c r="X1789" s="13"/>
      <c r="Y1789" s="13"/>
      <c r="Z1789" s="13"/>
      <c r="AA1789" s="13"/>
      <c r="AB1789" s="13"/>
      <c r="AC1789" s="13"/>
      <c r="AD1789" s="13"/>
      <c r="AE1789" s="13"/>
      <c r="AT1789" s="244" t="s">
        <v>155</v>
      </c>
      <c r="AU1789" s="244" t="s">
        <v>142</v>
      </c>
      <c r="AV1789" s="13" t="s">
        <v>94</v>
      </c>
      <c r="AW1789" s="13" t="s">
        <v>35</v>
      </c>
      <c r="AX1789" s="13" t="s">
        <v>75</v>
      </c>
      <c r="AY1789" s="244" t="s">
        <v>141</v>
      </c>
    </row>
    <row r="1790" s="13" customFormat="1">
      <c r="A1790" s="13"/>
      <c r="B1790" s="233"/>
      <c r="C1790" s="234"/>
      <c r="D1790" s="235" t="s">
        <v>155</v>
      </c>
      <c r="E1790" s="236" t="s">
        <v>19</v>
      </c>
      <c r="F1790" s="237" t="s">
        <v>983</v>
      </c>
      <c r="G1790" s="234"/>
      <c r="H1790" s="238">
        <v>-2.02</v>
      </c>
      <c r="I1790" s="239"/>
      <c r="J1790" s="234"/>
      <c r="K1790" s="234"/>
      <c r="L1790" s="240"/>
      <c r="M1790" s="241"/>
      <c r="N1790" s="242"/>
      <c r="O1790" s="242"/>
      <c r="P1790" s="242"/>
      <c r="Q1790" s="242"/>
      <c r="R1790" s="242"/>
      <c r="S1790" s="242"/>
      <c r="T1790" s="243"/>
      <c r="U1790" s="13"/>
      <c r="V1790" s="13"/>
      <c r="W1790" s="13"/>
      <c r="X1790" s="13"/>
      <c r="Y1790" s="13"/>
      <c r="Z1790" s="13"/>
      <c r="AA1790" s="13"/>
      <c r="AB1790" s="13"/>
      <c r="AC1790" s="13"/>
      <c r="AD1790" s="13"/>
      <c r="AE1790" s="13"/>
      <c r="AT1790" s="244" t="s">
        <v>155</v>
      </c>
      <c r="AU1790" s="244" t="s">
        <v>142</v>
      </c>
      <c r="AV1790" s="13" t="s">
        <v>94</v>
      </c>
      <c r="AW1790" s="13" t="s">
        <v>35</v>
      </c>
      <c r="AX1790" s="13" t="s">
        <v>75</v>
      </c>
      <c r="AY1790" s="244" t="s">
        <v>141</v>
      </c>
    </row>
    <row r="1791" s="13" customFormat="1">
      <c r="A1791" s="13"/>
      <c r="B1791" s="233"/>
      <c r="C1791" s="234"/>
      <c r="D1791" s="235" t="s">
        <v>155</v>
      </c>
      <c r="E1791" s="236" t="s">
        <v>19</v>
      </c>
      <c r="F1791" s="237" t="s">
        <v>2144</v>
      </c>
      <c r="G1791" s="234"/>
      <c r="H1791" s="238">
        <v>-1.8180000000000001</v>
      </c>
      <c r="I1791" s="239"/>
      <c r="J1791" s="234"/>
      <c r="K1791" s="234"/>
      <c r="L1791" s="240"/>
      <c r="M1791" s="241"/>
      <c r="N1791" s="242"/>
      <c r="O1791" s="242"/>
      <c r="P1791" s="242"/>
      <c r="Q1791" s="242"/>
      <c r="R1791" s="242"/>
      <c r="S1791" s="242"/>
      <c r="T1791" s="243"/>
      <c r="U1791" s="13"/>
      <c r="V1791" s="13"/>
      <c r="W1791" s="13"/>
      <c r="X1791" s="13"/>
      <c r="Y1791" s="13"/>
      <c r="Z1791" s="13"/>
      <c r="AA1791" s="13"/>
      <c r="AB1791" s="13"/>
      <c r="AC1791" s="13"/>
      <c r="AD1791" s="13"/>
      <c r="AE1791" s="13"/>
      <c r="AT1791" s="244" t="s">
        <v>155</v>
      </c>
      <c r="AU1791" s="244" t="s">
        <v>142</v>
      </c>
      <c r="AV1791" s="13" t="s">
        <v>94</v>
      </c>
      <c r="AW1791" s="13" t="s">
        <v>35</v>
      </c>
      <c r="AX1791" s="13" t="s">
        <v>75</v>
      </c>
      <c r="AY1791" s="244" t="s">
        <v>141</v>
      </c>
    </row>
    <row r="1792" s="15" customFormat="1">
      <c r="A1792" s="15"/>
      <c r="B1792" s="256"/>
      <c r="C1792" s="257"/>
      <c r="D1792" s="235" t="s">
        <v>155</v>
      </c>
      <c r="E1792" s="258" t="s">
        <v>19</v>
      </c>
      <c r="F1792" s="259" t="s">
        <v>2148</v>
      </c>
      <c r="G1792" s="257"/>
      <c r="H1792" s="258" t="s">
        <v>19</v>
      </c>
      <c r="I1792" s="260"/>
      <c r="J1792" s="257"/>
      <c r="K1792" s="257"/>
      <c r="L1792" s="261"/>
      <c r="M1792" s="262"/>
      <c r="N1792" s="263"/>
      <c r="O1792" s="263"/>
      <c r="P1792" s="263"/>
      <c r="Q1792" s="263"/>
      <c r="R1792" s="263"/>
      <c r="S1792" s="263"/>
      <c r="T1792" s="264"/>
      <c r="U1792" s="15"/>
      <c r="V1792" s="15"/>
      <c r="W1792" s="15"/>
      <c r="X1792" s="15"/>
      <c r="Y1792" s="15"/>
      <c r="Z1792" s="15"/>
      <c r="AA1792" s="15"/>
      <c r="AB1792" s="15"/>
      <c r="AC1792" s="15"/>
      <c r="AD1792" s="15"/>
      <c r="AE1792" s="15"/>
      <c r="AT1792" s="265" t="s">
        <v>155</v>
      </c>
      <c r="AU1792" s="265" t="s">
        <v>142</v>
      </c>
      <c r="AV1792" s="15" t="s">
        <v>83</v>
      </c>
      <c r="AW1792" s="15" t="s">
        <v>35</v>
      </c>
      <c r="AX1792" s="15" t="s">
        <v>75</v>
      </c>
      <c r="AY1792" s="265" t="s">
        <v>141</v>
      </c>
    </row>
    <row r="1793" s="13" customFormat="1">
      <c r="A1793" s="13"/>
      <c r="B1793" s="233"/>
      <c r="C1793" s="234"/>
      <c r="D1793" s="235" t="s">
        <v>155</v>
      </c>
      <c r="E1793" s="236" t="s">
        <v>19</v>
      </c>
      <c r="F1793" s="237" t="s">
        <v>2149</v>
      </c>
      <c r="G1793" s="234"/>
      <c r="H1793" s="238">
        <v>-1.7549999999999999</v>
      </c>
      <c r="I1793" s="239"/>
      <c r="J1793" s="234"/>
      <c r="K1793" s="234"/>
      <c r="L1793" s="240"/>
      <c r="M1793" s="241"/>
      <c r="N1793" s="242"/>
      <c r="O1793" s="242"/>
      <c r="P1793" s="242"/>
      <c r="Q1793" s="242"/>
      <c r="R1793" s="242"/>
      <c r="S1793" s="242"/>
      <c r="T1793" s="243"/>
      <c r="U1793" s="13"/>
      <c r="V1793" s="13"/>
      <c r="W1793" s="13"/>
      <c r="X1793" s="13"/>
      <c r="Y1793" s="13"/>
      <c r="Z1793" s="13"/>
      <c r="AA1793" s="13"/>
      <c r="AB1793" s="13"/>
      <c r="AC1793" s="13"/>
      <c r="AD1793" s="13"/>
      <c r="AE1793" s="13"/>
      <c r="AT1793" s="244" t="s">
        <v>155</v>
      </c>
      <c r="AU1793" s="244" t="s">
        <v>142</v>
      </c>
      <c r="AV1793" s="13" t="s">
        <v>94</v>
      </c>
      <c r="AW1793" s="13" t="s">
        <v>35</v>
      </c>
      <c r="AX1793" s="13" t="s">
        <v>75</v>
      </c>
      <c r="AY1793" s="244" t="s">
        <v>141</v>
      </c>
    </row>
    <row r="1794" s="16" customFormat="1">
      <c r="A1794" s="16"/>
      <c r="B1794" s="266"/>
      <c r="C1794" s="267"/>
      <c r="D1794" s="235" t="s">
        <v>155</v>
      </c>
      <c r="E1794" s="268" t="s">
        <v>19</v>
      </c>
      <c r="F1794" s="269" t="s">
        <v>190</v>
      </c>
      <c r="G1794" s="267"/>
      <c r="H1794" s="270">
        <v>39.164999999999999</v>
      </c>
      <c r="I1794" s="271"/>
      <c r="J1794" s="267"/>
      <c r="K1794" s="267"/>
      <c r="L1794" s="272"/>
      <c r="M1794" s="273"/>
      <c r="N1794" s="274"/>
      <c r="O1794" s="274"/>
      <c r="P1794" s="274"/>
      <c r="Q1794" s="274"/>
      <c r="R1794" s="274"/>
      <c r="S1794" s="274"/>
      <c r="T1794" s="275"/>
      <c r="U1794" s="16"/>
      <c r="V1794" s="16"/>
      <c r="W1794" s="16"/>
      <c r="X1794" s="16"/>
      <c r="Y1794" s="16"/>
      <c r="Z1794" s="16"/>
      <c r="AA1794" s="16"/>
      <c r="AB1794" s="16"/>
      <c r="AC1794" s="16"/>
      <c r="AD1794" s="16"/>
      <c r="AE1794" s="16"/>
      <c r="AT1794" s="276" t="s">
        <v>155</v>
      </c>
      <c r="AU1794" s="276" t="s">
        <v>142</v>
      </c>
      <c r="AV1794" s="16" t="s">
        <v>142</v>
      </c>
      <c r="AW1794" s="16" t="s">
        <v>35</v>
      </c>
      <c r="AX1794" s="16" t="s">
        <v>75</v>
      </c>
      <c r="AY1794" s="276" t="s">
        <v>141</v>
      </c>
    </row>
    <row r="1795" s="15" customFormat="1">
      <c r="A1795" s="15"/>
      <c r="B1795" s="256"/>
      <c r="C1795" s="257"/>
      <c r="D1795" s="235" t="s">
        <v>155</v>
      </c>
      <c r="E1795" s="258" t="s">
        <v>19</v>
      </c>
      <c r="F1795" s="259" t="s">
        <v>199</v>
      </c>
      <c r="G1795" s="257"/>
      <c r="H1795" s="258" t="s">
        <v>19</v>
      </c>
      <c r="I1795" s="260"/>
      <c r="J1795" s="257"/>
      <c r="K1795" s="257"/>
      <c r="L1795" s="261"/>
      <c r="M1795" s="262"/>
      <c r="N1795" s="263"/>
      <c r="O1795" s="263"/>
      <c r="P1795" s="263"/>
      <c r="Q1795" s="263"/>
      <c r="R1795" s="263"/>
      <c r="S1795" s="263"/>
      <c r="T1795" s="264"/>
      <c r="U1795" s="15"/>
      <c r="V1795" s="15"/>
      <c r="W1795" s="15"/>
      <c r="X1795" s="15"/>
      <c r="Y1795" s="15"/>
      <c r="Z1795" s="15"/>
      <c r="AA1795" s="15"/>
      <c r="AB1795" s="15"/>
      <c r="AC1795" s="15"/>
      <c r="AD1795" s="15"/>
      <c r="AE1795" s="15"/>
      <c r="AT1795" s="265" t="s">
        <v>155</v>
      </c>
      <c r="AU1795" s="265" t="s">
        <v>142</v>
      </c>
      <c r="AV1795" s="15" t="s">
        <v>83</v>
      </c>
      <c r="AW1795" s="15" t="s">
        <v>35</v>
      </c>
      <c r="AX1795" s="15" t="s">
        <v>75</v>
      </c>
      <c r="AY1795" s="265" t="s">
        <v>141</v>
      </c>
    </row>
    <row r="1796" s="13" customFormat="1">
      <c r="A1796" s="13"/>
      <c r="B1796" s="233"/>
      <c r="C1796" s="234"/>
      <c r="D1796" s="235" t="s">
        <v>155</v>
      </c>
      <c r="E1796" s="236" t="s">
        <v>19</v>
      </c>
      <c r="F1796" s="237" t="s">
        <v>2150</v>
      </c>
      <c r="G1796" s="234"/>
      <c r="H1796" s="238">
        <v>46.200000000000003</v>
      </c>
      <c r="I1796" s="239"/>
      <c r="J1796" s="234"/>
      <c r="K1796" s="234"/>
      <c r="L1796" s="240"/>
      <c r="M1796" s="241"/>
      <c r="N1796" s="242"/>
      <c r="O1796" s="242"/>
      <c r="P1796" s="242"/>
      <c r="Q1796" s="242"/>
      <c r="R1796" s="242"/>
      <c r="S1796" s="242"/>
      <c r="T1796" s="243"/>
      <c r="U1796" s="13"/>
      <c r="V1796" s="13"/>
      <c r="W1796" s="13"/>
      <c r="X1796" s="13"/>
      <c r="Y1796" s="13"/>
      <c r="Z1796" s="13"/>
      <c r="AA1796" s="13"/>
      <c r="AB1796" s="13"/>
      <c r="AC1796" s="13"/>
      <c r="AD1796" s="13"/>
      <c r="AE1796" s="13"/>
      <c r="AT1796" s="244" t="s">
        <v>155</v>
      </c>
      <c r="AU1796" s="244" t="s">
        <v>142</v>
      </c>
      <c r="AV1796" s="13" t="s">
        <v>94</v>
      </c>
      <c r="AW1796" s="13" t="s">
        <v>35</v>
      </c>
      <c r="AX1796" s="13" t="s">
        <v>75</v>
      </c>
      <c r="AY1796" s="244" t="s">
        <v>141</v>
      </c>
    </row>
    <row r="1797" s="15" customFormat="1">
      <c r="A1797" s="15"/>
      <c r="B1797" s="256"/>
      <c r="C1797" s="257"/>
      <c r="D1797" s="235" t="s">
        <v>155</v>
      </c>
      <c r="E1797" s="258" t="s">
        <v>19</v>
      </c>
      <c r="F1797" s="259" t="s">
        <v>2042</v>
      </c>
      <c r="G1797" s="257"/>
      <c r="H1797" s="258" t="s">
        <v>19</v>
      </c>
      <c r="I1797" s="260"/>
      <c r="J1797" s="257"/>
      <c r="K1797" s="257"/>
      <c r="L1797" s="261"/>
      <c r="M1797" s="262"/>
      <c r="N1797" s="263"/>
      <c r="O1797" s="263"/>
      <c r="P1797" s="263"/>
      <c r="Q1797" s="263"/>
      <c r="R1797" s="263"/>
      <c r="S1797" s="263"/>
      <c r="T1797" s="264"/>
      <c r="U1797" s="15"/>
      <c r="V1797" s="15"/>
      <c r="W1797" s="15"/>
      <c r="X1797" s="15"/>
      <c r="Y1797" s="15"/>
      <c r="Z1797" s="15"/>
      <c r="AA1797" s="15"/>
      <c r="AB1797" s="15"/>
      <c r="AC1797" s="15"/>
      <c r="AD1797" s="15"/>
      <c r="AE1797" s="15"/>
      <c r="AT1797" s="265" t="s">
        <v>155</v>
      </c>
      <c r="AU1797" s="265" t="s">
        <v>142</v>
      </c>
      <c r="AV1797" s="15" t="s">
        <v>83</v>
      </c>
      <c r="AW1797" s="15" t="s">
        <v>35</v>
      </c>
      <c r="AX1797" s="15" t="s">
        <v>75</v>
      </c>
      <c r="AY1797" s="265" t="s">
        <v>141</v>
      </c>
    </row>
    <row r="1798" s="13" customFormat="1">
      <c r="A1798" s="13"/>
      <c r="B1798" s="233"/>
      <c r="C1798" s="234"/>
      <c r="D1798" s="235" t="s">
        <v>155</v>
      </c>
      <c r="E1798" s="236" t="s">
        <v>19</v>
      </c>
      <c r="F1798" s="237" t="s">
        <v>2151</v>
      </c>
      <c r="G1798" s="234"/>
      <c r="H1798" s="238">
        <v>-2.4239999999999999</v>
      </c>
      <c r="I1798" s="239"/>
      <c r="J1798" s="234"/>
      <c r="K1798" s="234"/>
      <c r="L1798" s="240"/>
      <c r="M1798" s="241"/>
      <c r="N1798" s="242"/>
      <c r="O1798" s="242"/>
      <c r="P1798" s="242"/>
      <c r="Q1798" s="242"/>
      <c r="R1798" s="242"/>
      <c r="S1798" s="242"/>
      <c r="T1798" s="243"/>
      <c r="U1798" s="13"/>
      <c r="V1798" s="13"/>
      <c r="W1798" s="13"/>
      <c r="X1798" s="13"/>
      <c r="Y1798" s="13"/>
      <c r="Z1798" s="13"/>
      <c r="AA1798" s="13"/>
      <c r="AB1798" s="13"/>
      <c r="AC1798" s="13"/>
      <c r="AD1798" s="13"/>
      <c r="AE1798" s="13"/>
      <c r="AT1798" s="244" t="s">
        <v>155</v>
      </c>
      <c r="AU1798" s="244" t="s">
        <v>142</v>
      </c>
      <c r="AV1798" s="13" t="s">
        <v>94</v>
      </c>
      <c r="AW1798" s="13" t="s">
        <v>35</v>
      </c>
      <c r="AX1798" s="13" t="s">
        <v>75</v>
      </c>
      <c r="AY1798" s="244" t="s">
        <v>141</v>
      </c>
    </row>
    <row r="1799" s="13" customFormat="1">
      <c r="A1799" s="13"/>
      <c r="B1799" s="233"/>
      <c r="C1799" s="234"/>
      <c r="D1799" s="235" t="s">
        <v>155</v>
      </c>
      <c r="E1799" s="236" t="s">
        <v>19</v>
      </c>
      <c r="F1799" s="237" t="s">
        <v>2152</v>
      </c>
      <c r="G1799" s="234"/>
      <c r="H1799" s="238">
        <v>-4.444</v>
      </c>
      <c r="I1799" s="239"/>
      <c r="J1799" s="234"/>
      <c r="K1799" s="234"/>
      <c r="L1799" s="240"/>
      <c r="M1799" s="241"/>
      <c r="N1799" s="242"/>
      <c r="O1799" s="242"/>
      <c r="P1799" s="242"/>
      <c r="Q1799" s="242"/>
      <c r="R1799" s="242"/>
      <c r="S1799" s="242"/>
      <c r="T1799" s="243"/>
      <c r="U1799" s="13"/>
      <c r="V1799" s="13"/>
      <c r="W1799" s="13"/>
      <c r="X1799" s="13"/>
      <c r="Y1799" s="13"/>
      <c r="Z1799" s="13"/>
      <c r="AA1799" s="13"/>
      <c r="AB1799" s="13"/>
      <c r="AC1799" s="13"/>
      <c r="AD1799" s="13"/>
      <c r="AE1799" s="13"/>
      <c r="AT1799" s="244" t="s">
        <v>155</v>
      </c>
      <c r="AU1799" s="244" t="s">
        <v>142</v>
      </c>
      <c r="AV1799" s="13" t="s">
        <v>94</v>
      </c>
      <c r="AW1799" s="13" t="s">
        <v>35</v>
      </c>
      <c r="AX1799" s="13" t="s">
        <v>75</v>
      </c>
      <c r="AY1799" s="244" t="s">
        <v>141</v>
      </c>
    </row>
    <row r="1800" s="16" customFormat="1">
      <c r="A1800" s="16"/>
      <c r="B1800" s="266"/>
      <c r="C1800" s="267"/>
      <c r="D1800" s="235" t="s">
        <v>155</v>
      </c>
      <c r="E1800" s="268" t="s">
        <v>19</v>
      </c>
      <c r="F1800" s="269" t="s">
        <v>190</v>
      </c>
      <c r="G1800" s="267"/>
      <c r="H1800" s="270">
        <v>39.332000000000001</v>
      </c>
      <c r="I1800" s="271"/>
      <c r="J1800" s="267"/>
      <c r="K1800" s="267"/>
      <c r="L1800" s="272"/>
      <c r="M1800" s="273"/>
      <c r="N1800" s="274"/>
      <c r="O1800" s="274"/>
      <c r="P1800" s="274"/>
      <c r="Q1800" s="274"/>
      <c r="R1800" s="274"/>
      <c r="S1800" s="274"/>
      <c r="T1800" s="275"/>
      <c r="U1800" s="16"/>
      <c r="V1800" s="16"/>
      <c r="W1800" s="16"/>
      <c r="X1800" s="16"/>
      <c r="Y1800" s="16"/>
      <c r="Z1800" s="16"/>
      <c r="AA1800" s="16"/>
      <c r="AB1800" s="16"/>
      <c r="AC1800" s="16"/>
      <c r="AD1800" s="16"/>
      <c r="AE1800" s="16"/>
      <c r="AT1800" s="276" t="s">
        <v>155</v>
      </c>
      <c r="AU1800" s="276" t="s">
        <v>142</v>
      </c>
      <c r="AV1800" s="16" t="s">
        <v>142</v>
      </c>
      <c r="AW1800" s="16" t="s">
        <v>35</v>
      </c>
      <c r="AX1800" s="16" t="s">
        <v>75</v>
      </c>
      <c r="AY1800" s="276" t="s">
        <v>141</v>
      </c>
    </row>
    <row r="1801" s="15" customFormat="1">
      <c r="A1801" s="15"/>
      <c r="B1801" s="256"/>
      <c r="C1801" s="257"/>
      <c r="D1801" s="235" t="s">
        <v>155</v>
      </c>
      <c r="E1801" s="258" t="s">
        <v>19</v>
      </c>
      <c r="F1801" s="259" t="s">
        <v>869</v>
      </c>
      <c r="G1801" s="257"/>
      <c r="H1801" s="258" t="s">
        <v>19</v>
      </c>
      <c r="I1801" s="260"/>
      <c r="J1801" s="257"/>
      <c r="K1801" s="257"/>
      <c r="L1801" s="261"/>
      <c r="M1801" s="262"/>
      <c r="N1801" s="263"/>
      <c r="O1801" s="263"/>
      <c r="P1801" s="263"/>
      <c r="Q1801" s="263"/>
      <c r="R1801" s="263"/>
      <c r="S1801" s="263"/>
      <c r="T1801" s="264"/>
      <c r="U1801" s="15"/>
      <c r="V1801" s="15"/>
      <c r="W1801" s="15"/>
      <c r="X1801" s="15"/>
      <c r="Y1801" s="15"/>
      <c r="Z1801" s="15"/>
      <c r="AA1801" s="15"/>
      <c r="AB1801" s="15"/>
      <c r="AC1801" s="15"/>
      <c r="AD1801" s="15"/>
      <c r="AE1801" s="15"/>
      <c r="AT1801" s="265" t="s">
        <v>155</v>
      </c>
      <c r="AU1801" s="265" t="s">
        <v>142</v>
      </c>
      <c r="AV1801" s="15" t="s">
        <v>83</v>
      </c>
      <c r="AW1801" s="15" t="s">
        <v>35</v>
      </c>
      <c r="AX1801" s="15" t="s">
        <v>75</v>
      </c>
      <c r="AY1801" s="265" t="s">
        <v>141</v>
      </c>
    </row>
    <row r="1802" s="13" customFormat="1">
      <c r="A1802" s="13"/>
      <c r="B1802" s="233"/>
      <c r="C1802" s="234"/>
      <c r="D1802" s="235" t="s">
        <v>155</v>
      </c>
      <c r="E1802" s="236" t="s">
        <v>19</v>
      </c>
      <c r="F1802" s="237" t="s">
        <v>2153</v>
      </c>
      <c r="G1802" s="234"/>
      <c r="H1802" s="238">
        <v>8.8200000000000003</v>
      </c>
      <c r="I1802" s="239"/>
      <c r="J1802" s="234"/>
      <c r="K1802" s="234"/>
      <c r="L1802" s="240"/>
      <c r="M1802" s="241"/>
      <c r="N1802" s="242"/>
      <c r="O1802" s="242"/>
      <c r="P1802" s="242"/>
      <c r="Q1802" s="242"/>
      <c r="R1802" s="242"/>
      <c r="S1802" s="242"/>
      <c r="T1802" s="243"/>
      <c r="U1802" s="13"/>
      <c r="V1802" s="13"/>
      <c r="W1802" s="13"/>
      <c r="X1802" s="13"/>
      <c r="Y1802" s="13"/>
      <c r="Z1802" s="13"/>
      <c r="AA1802" s="13"/>
      <c r="AB1802" s="13"/>
      <c r="AC1802" s="13"/>
      <c r="AD1802" s="13"/>
      <c r="AE1802" s="13"/>
      <c r="AT1802" s="244" t="s">
        <v>155</v>
      </c>
      <c r="AU1802" s="244" t="s">
        <v>142</v>
      </c>
      <c r="AV1802" s="13" t="s">
        <v>94</v>
      </c>
      <c r="AW1802" s="13" t="s">
        <v>35</v>
      </c>
      <c r="AX1802" s="13" t="s">
        <v>75</v>
      </c>
      <c r="AY1802" s="244" t="s">
        <v>141</v>
      </c>
    </row>
    <row r="1803" s="15" customFormat="1">
      <c r="A1803" s="15"/>
      <c r="B1803" s="256"/>
      <c r="C1803" s="257"/>
      <c r="D1803" s="235" t="s">
        <v>155</v>
      </c>
      <c r="E1803" s="258" t="s">
        <v>19</v>
      </c>
      <c r="F1803" s="259" t="s">
        <v>2042</v>
      </c>
      <c r="G1803" s="257"/>
      <c r="H1803" s="258" t="s">
        <v>19</v>
      </c>
      <c r="I1803" s="260"/>
      <c r="J1803" s="257"/>
      <c r="K1803" s="257"/>
      <c r="L1803" s="261"/>
      <c r="M1803" s="262"/>
      <c r="N1803" s="263"/>
      <c r="O1803" s="263"/>
      <c r="P1803" s="263"/>
      <c r="Q1803" s="263"/>
      <c r="R1803" s="263"/>
      <c r="S1803" s="263"/>
      <c r="T1803" s="264"/>
      <c r="U1803" s="15"/>
      <c r="V1803" s="15"/>
      <c r="W1803" s="15"/>
      <c r="X1803" s="15"/>
      <c r="Y1803" s="15"/>
      <c r="Z1803" s="15"/>
      <c r="AA1803" s="15"/>
      <c r="AB1803" s="15"/>
      <c r="AC1803" s="15"/>
      <c r="AD1803" s="15"/>
      <c r="AE1803" s="15"/>
      <c r="AT1803" s="265" t="s">
        <v>155</v>
      </c>
      <c r="AU1803" s="265" t="s">
        <v>142</v>
      </c>
      <c r="AV1803" s="15" t="s">
        <v>83</v>
      </c>
      <c r="AW1803" s="15" t="s">
        <v>35</v>
      </c>
      <c r="AX1803" s="15" t="s">
        <v>75</v>
      </c>
      <c r="AY1803" s="265" t="s">
        <v>141</v>
      </c>
    </row>
    <row r="1804" s="13" customFormat="1">
      <c r="A1804" s="13"/>
      <c r="B1804" s="233"/>
      <c r="C1804" s="234"/>
      <c r="D1804" s="235" t="s">
        <v>155</v>
      </c>
      <c r="E1804" s="236" t="s">
        <v>19</v>
      </c>
      <c r="F1804" s="237" t="s">
        <v>2154</v>
      </c>
      <c r="G1804" s="234"/>
      <c r="H1804" s="238">
        <v>-1.6160000000000001</v>
      </c>
      <c r="I1804" s="239"/>
      <c r="J1804" s="234"/>
      <c r="K1804" s="234"/>
      <c r="L1804" s="240"/>
      <c r="M1804" s="241"/>
      <c r="N1804" s="242"/>
      <c r="O1804" s="242"/>
      <c r="P1804" s="242"/>
      <c r="Q1804" s="242"/>
      <c r="R1804" s="242"/>
      <c r="S1804" s="242"/>
      <c r="T1804" s="243"/>
      <c r="U1804" s="13"/>
      <c r="V1804" s="13"/>
      <c r="W1804" s="13"/>
      <c r="X1804" s="13"/>
      <c r="Y1804" s="13"/>
      <c r="Z1804" s="13"/>
      <c r="AA1804" s="13"/>
      <c r="AB1804" s="13"/>
      <c r="AC1804" s="13"/>
      <c r="AD1804" s="13"/>
      <c r="AE1804" s="13"/>
      <c r="AT1804" s="244" t="s">
        <v>155</v>
      </c>
      <c r="AU1804" s="244" t="s">
        <v>142</v>
      </c>
      <c r="AV1804" s="13" t="s">
        <v>94</v>
      </c>
      <c r="AW1804" s="13" t="s">
        <v>35</v>
      </c>
      <c r="AX1804" s="13" t="s">
        <v>75</v>
      </c>
      <c r="AY1804" s="244" t="s">
        <v>141</v>
      </c>
    </row>
    <row r="1805" s="16" customFormat="1">
      <c r="A1805" s="16"/>
      <c r="B1805" s="266"/>
      <c r="C1805" s="267"/>
      <c r="D1805" s="235" t="s">
        <v>155</v>
      </c>
      <c r="E1805" s="268" t="s">
        <v>19</v>
      </c>
      <c r="F1805" s="269" t="s">
        <v>190</v>
      </c>
      <c r="G1805" s="267"/>
      <c r="H1805" s="270">
        <v>7.2039999999999997</v>
      </c>
      <c r="I1805" s="271"/>
      <c r="J1805" s="267"/>
      <c r="K1805" s="267"/>
      <c r="L1805" s="272"/>
      <c r="M1805" s="273"/>
      <c r="N1805" s="274"/>
      <c r="O1805" s="274"/>
      <c r="P1805" s="274"/>
      <c r="Q1805" s="274"/>
      <c r="R1805" s="274"/>
      <c r="S1805" s="274"/>
      <c r="T1805" s="275"/>
      <c r="U1805" s="16"/>
      <c r="V1805" s="16"/>
      <c r="W1805" s="16"/>
      <c r="X1805" s="16"/>
      <c r="Y1805" s="16"/>
      <c r="Z1805" s="16"/>
      <c r="AA1805" s="16"/>
      <c r="AB1805" s="16"/>
      <c r="AC1805" s="16"/>
      <c r="AD1805" s="16"/>
      <c r="AE1805" s="16"/>
      <c r="AT1805" s="276" t="s">
        <v>155</v>
      </c>
      <c r="AU1805" s="276" t="s">
        <v>142</v>
      </c>
      <c r="AV1805" s="16" t="s">
        <v>142</v>
      </c>
      <c r="AW1805" s="16" t="s">
        <v>35</v>
      </c>
      <c r="AX1805" s="16" t="s">
        <v>75</v>
      </c>
      <c r="AY1805" s="276" t="s">
        <v>141</v>
      </c>
    </row>
    <row r="1806" s="15" customFormat="1">
      <c r="A1806" s="15"/>
      <c r="B1806" s="256"/>
      <c r="C1806" s="257"/>
      <c r="D1806" s="235" t="s">
        <v>155</v>
      </c>
      <c r="E1806" s="258" t="s">
        <v>19</v>
      </c>
      <c r="F1806" s="259" t="s">
        <v>872</v>
      </c>
      <c r="G1806" s="257"/>
      <c r="H1806" s="258" t="s">
        <v>19</v>
      </c>
      <c r="I1806" s="260"/>
      <c r="J1806" s="257"/>
      <c r="K1806" s="257"/>
      <c r="L1806" s="261"/>
      <c r="M1806" s="262"/>
      <c r="N1806" s="263"/>
      <c r="O1806" s="263"/>
      <c r="P1806" s="263"/>
      <c r="Q1806" s="263"/>
      <c r="R1806" s="263"/>
      <c r="S1806" s="263"/>
      <c r="T1806" s="264"/>
      <c r="U1806" s="15"/>
      <c r="V1806" s="15"/>
      <c r="W1806" s="15"/>
      <c r="X1806" s="15"/>
      <c r="Y1806" s="15"/>
      <c r="Z1806" s="15"/>
      <c r="AA1806" s="15"/>
      <c r="AB1806" s="15"/>
      <c r="AC1806" s="15"/>
      <c r="AD1806" s="15"/>
      <c r="AE1806" s="15"/>
      <c r="AT1806" s="265" t="s">
        <v>155</v>
      </c>
      <c r="AU1806" s="265" t="s">
        <v>142</v>
      </c>
      <c r="AV1806" s="15" t="s">
        <v>83</v>
      </c>
      <c r="AW1806" s="15" t="s">
        <v>35</v>
      </c>
      <c r="AX1806" s="15" t="s">
        <v>75</v>
      </c>
      <c r="AY1806" s="265" t="s">
        <v>141</v>
      </c>
    </row>
    <row r="1807" s="13" customFormat="1">
      <c r="A1807" s="13"/>
      <c r="B1807" s="233"/>
      <c r="C1807" s="234"/>
      <c r="D1807" s="235" t="s">
        <v>155</v>
      </c>
      <c r="E1807" s="236" t="s">
        <v>19</v>
      </c>
      <c r="F1807" s="237" t="s">
        <v>2153</v>
      </c>
      <c r="G1807" s="234"/>
      <c r="H1807" s="238">
        <v>8.8200000000000003</v>
      </c>
      <c r="I1807" s="239"/>
      <c r="J1807" s="234"/>
      <c r="K1807" s="234"/>
      <c r="L1807" s="240"/>
      <c r="M1807" s="241"/>
      <c r="N1807" s="242"/>
      <c r="O1807" s="242"/>
      <c r="P1807" s="242"/>
      <c r="Q1807" s="242"/>
      <c r="R1807" s="242"/>
      <c r="S1807" s="242"/>
      <c r="T1807" s="243"/>
      <c r="U1807" s="13"/>
      <c r="V1807" s="13"/>
      <c r="W1807" s="13"/>
      <c r="X1807" s="13"/>
      <c r="Y1807" s="13"/>
      <c r="Z1807" s="13"/>
      <c r="AA1807" s="13"/>
      <c r="AB1807" s="13"/>
      <c r="AC1807" s="13"/>
      <c r="AD1807" s="13"/>
      <c r="AE1807" s="13"/>
      <c r="AT1807" s="244" t="s">
        <v>155</v>
      </c>
      <c r="AU1807" s="244" t="s">
        <v>142</v>
      </c>
      <c r="AV1807" s="13" t="s">
        <v>94</v>
      </c>
      <c r="AW1807" s="13" t="s">
        <v>35</v>
      </c>
      <c r="AX1807" s="13" t="s">
        <v>75</v>
      </c>
      <c r="AY1807" s="244" t="s">
        <v>141</v>
      </c>
    </row>
    <row r="1808" s="15" customFormat="1">
      <c r="A1808" s="15"/>
      <c r="B1808" s="256"/>
      <c r="C1808" s="257"/>
      <c r="D1808" s="235" t="s">
        <v>155</v>
      </c>
      <c r="E1808" s="258" t="s">
        <v>19</v>
      </c>
      <c r="F1808" s="259" t="s">
        <v>2042</v>
      </c>
      <c r="G1808" s="257"/>
      <c r="H1808" s="258" t="s">
        <v>19</v>
      </c>
      <c r="I1808" s="260"/>
      <c r="J1808" s="257"/>
      <c r="K1808" s="257"/>
      <c r="L1808" s="261"/>
      <c r="M1808" s="262"/>
      <c r="N1808" s="263"/>
      <c r="O1808" s="263"/>
      <c r="P1808" s="263"/>
      <c r="Q1808" s="263"/>
      <c r="R1808" s="263"/>
      <c r="S1808" s="263"/>
      <c r="T1808" s="264"/>
      <c r="U1808" s="15"/>
      <c r="V1808" s="15"/>
      <c r="W1808" s="15"/>
      <c r="X1808" s="15"/>
      <c r="Y1808" s="15"/>
      <c r="Z1808" s="15"/>
      <c r="AA1808" s="15"/>
      <c r="AB1808" s="15"/>
      <c r="AC1808" s="15"/>
      <c r="AD1808" s="15"/>
      <c r="AE1808" s="15"/>
      <c r="AT1808" s="265" t="s">
        <v>155</v>
      </c>
      <c r="AU1808" s="265" t="s">
        <v>142</v>
      </c>
      <c r="AV1808" s="15" t="s">
        <v>83</v>
      </c>
      <c r="AW1808" s="15" t="s">
        <v>35</v>
      </c>
      <c r="AX1808" s="15" t="s">
        <v>75</v>
      </c>
      <c r="AY1808" s="265" t="s">
        <v>141</v>
      </c>
    </row>
    <row r="1809" s="13" customFormat="1">
      <c r="A1809" s="13"/>
      <c r="B1809" s="233"/>
      <c r="C1809" s="234"/>
      <c r="D1809" s="235" t="s">
        <v>155</v>
      </c>
      <c r="E1809" s="236" t="s">
        <v>19</v>
      </c>
      <c r="F1809" s="237" t="s">
        <v>2154</v>
      </c>
      <c r="G1809" s="234"/>
      <c r="H1809" s="238">
        <v>-1.6160000000000001</v>
      </c>
      <c r="I1809" s="239"/>
      <c r="J1809" s="234"/>
      <c r="K1809" s="234"/>
      <c r="L1809" s="240"/>
      <c r="M1809" s="241"/>
      <c r="N1809" s="242"/>
      <c r="O1809" s="242"/>
      <c r="P1809" s="242"/>
      <c r="Q1809" s="242"/>
      <c r="R1809" s="242"/>
      <c r="S1809" s="242"/>
      <c r="T1809" s="243"/>
      <c r="U1809" s="13"/>
      <c r="V1809" s="13"/>
      <c r="W1809" s="13"/>
      <c r="X1809" s="13"/>
      <c r="Y1809" s="13"/>
      <c r="Z1809" s="13"/>
      <c r="AA1809" s="13"/>
      <c r="AB1809" s="13"/>
      <c r="AC1809" s="13"/>
      <c r="AD1809" s="13"/>
      <c r="AE1809" s="13"/>
      <c r="AT1809" s="244" t="s">
        <v>155</v>
      </c>
      <c r="AU1809" s="244" t="s">
        <v>142</v>
      </c>
      <c r="AV1809" s="13" t="s">
        <v>94</v>
      </c>
      <c r="AW1809" s="13" t="s">
        <v>35</v>
      </c>
      <c r="AX1809" s="13" t="s">
        <v>75</v>
      </c>
      <c r="AY1809" s="244" t="s">
        <v>141</v>
      </c>
    </row>
    <row r="1810" s="16" customFormat="1">
      <c r="A1810" s="16"/>
      <c r="B1810" s="266"/>
      <c r="C1810" s="267"/>
      <c r="D1810" s="235" t="s">
        <v>155</v>
      </c>
      <c r="E1810" s="268" t="s">
        <v>19</v>
      </c>
      <c r="F1810" s="269" t="s">
        <v>190</v>
      </c>
      <c r="G1810" s="267"/>
      <c r="H1810" s="270">
        <v>7.2039999999999997</v>
      </c>
      <c r="I1810" s="271"/>
      <c r="J1810" s="267"/>
      <c r="K1810" s="267"/>
      <c r="L1810" s="272"/>
      <c r="M1810" s="273"/>
      <c r="N1810" s="274"/>
      <c r="O1810" s="274"/>
      <c r="P1810" s="274"/>
      <c r="Q1810" s="274"/>
      <c r="R1810" s="274"/>
      <c r="S1810" s="274"/>
      <c r="T1810" s="275"/>
      <c r="U1810" s="16"/>
      <c r="V1810" s="16"/>
      <c r="W1810" s="16"/>
      <c r="X1810" s="16"/>
      <c r="Y1810" s="16"/>
      <c r="Z1810" s="16"/>
      <c r="AA1810" s="16"/>
      <c r="AB1810" s="16"/>
      <c r="AC1810" s="16"/>
      <c r="AD1810" s="16"/>
      <c r="AE1810" s="16"/>
      <c r="AT1810" s="276" t="s">
        <v>155</v>
      </c>
      <c r="AU1810" s="276" t="s">
        <v>142</v>
      </c>
      <c r="AV1810" s="16" t="s">
        <v>142</v>
      </c>
      <c r="AW1810" s="16" t="s">
        <v>35</v>
      </c>
      <c r="AX1810" s="16" t="s">
        <v>75</v>
      </c>
      <c r="AY1810" s="276" t="s">
        <v>141</v>
      </c>
    </row>
    <row r="1811" s="15" customFormat="1">
      <c r="A1811" s="15"/>
      <c r="B1811" s="256"/>
      <c r="C1811" s="257"/>
      <c r="D1811" s="235" t="s">
        <v>155</v>
      </c>
      <c r="E1811" s="258" t="s">
        <v>19</v>
      </c>
      <c r="F1811" s="259" t="s">
        <v>873</v>
      </c>
      <c r="G1811" s="257"/>
      <c r="H1811" s="258" t="s">
        <v>19</v>
      </c>
      <c r="I1811" s="260"/>
      <c r="J1811" s="257"/>
      <c r="K1811" s="257"/>
      <c r="L1811" s="261"/>
      <c r="M1811" s="262"/>
      <c r="N1811" s="263"/>
      <c r="O1811" s="263"/>
      <c r="P1811" s="263"/>
      <c r="Q1811" s="263"/>
      <c r="R1811" s="263"/>
      <c r="S1811" s="263"/>
      <c r="T1811" s="264"/>
      <c r="U1811" s="15"/>
      <c r="V1811" s="15"/>
      <c r="W1811" s="15"/>
      <c r="X1811" s="15"/>
      <c r="Y1811" s="15"/>
      <c r="Z1811" s="15"/>
      <c r="AA1811" s="15"/>
      <c r="AB1811" s="15"/>
      <c r="AC1811" s="15"/>
      <c r="AD1811" s="15"/>
      <c r="AE1811" s="15"/>
      <c r="AT1811" s="265" t="s">
        <v>155</v>
      </c>
      <c r="AU1811" s="265" t="s">
        <v>142</v>
      </c>
      <c r="AV1811" s="15" t="s">
        <v>83</v>
      </c>
      <c r="AW1811" s="15" t="s">
        <v>35</v>
      </c>
      <c r="AX1811" s="15" t="s">
        <v>75</v>
      </c>
      <c r="AY1811" s="265" t="s">
        <v>141</v>
      </c>
    </row>
    <row r="1812" s="13" customFormat="1">
      <c r="A1812" s="13"/>
      <c r="B1812" s="233"/>
      <c r="C1812" s="234"/>
      <c r="D1812" s="235" t="s">
        <v>155</v>
      </c>
      <c r="E1812" s="236" t="s">
        <v>19</v>
      </c>
      <c r="F1812" s="237" t="s">
        <v>2155</v>
      </c>
      <c r="G1812" s="234"/>
      <c r="H1812" s="238">
        <v>10.98</v>
      </c>
      <c r="I1812" s="239"/>
      <c r="J1812" s="234"/>
      <c r="K1812" s="234"/>
      <c r="L1812" s="240"/>
      <c r="M1812" s="241"/>
      <c r="N1812" s="242"/>
      <c r="O1812" s="242"/>
      <c r="P1812" s="242"/>
      <c r="Q1812" s="242"/>
      <c r="R1812" s="242"/>
      <c r="S1812" s="242"/>
      <c r="T1812" s="243"/>
      <c r="U1812" s="13"/>
      <c r="V1812" s="13"/>
      <c r="W1812" s="13"/>
      <c r="X1812" s="13"/>
      <c r="Y1812" s="13"/>
      <c r="Z1812" s="13"/>
      <c r="AA1812" s="13"/>
      <c r="AB1812" s="13"/>
      <c r="AC1812" s="13"/>
      <c r="AD1812" s="13"/>
      <c r="AE1812" s="13"/>
      <c r="AT1812" s="244" t="s">
        <v>155</v>
      </c>
      <c r="AU1812" s="244" t="s">
        <v>142</v>
      </c>
      <c r="AV1812" s="13" t="s">
        <v>94</v>
      </c>
      <c r="AW1812" s="13" t="s">
        <v>35</v>
      </c>
      <c r="AX1812" s="13" t="s">
        <v>75</v>
      </c>
      <c r="AY1812" s="244" t="s">
        <v>141</v>
      </c>
    </row>
    <row r="1813" s="15" customFormat="1">
      <c r="A1813" s="15"/>
      <c r="B1813" s="256"/>
      <c r="C1813" s="257"/>
      <c r="D1813" s="235" t="s">
        <v>155</v>
      </c>
      <c r="E1813" s="258" t="s">
        <v>19</v>
      </c>
      <c r="F1813" s="259" t="s">
        <v>2042</v>
      </c>
      <c r="G1813" s="257"/>
      <c r="H1813" s="258" t="s">
        <v>19</v>
      </c>
      <c r="I1813" s="260"/>
      <c r="J1813" s="257"/>
      <c r="K1813" s="257"/>
      <c r="L1813" s="261"/>
      <c r="M1813" s="262"/>
      <c r="N1813" s="263"/>
      <c r="O1813" s="263"/>
      <c r="P1813" s="263"/>
      <c r="Q1813" s="263"/>
      <c r="R1813" s="263"/>
      <c r="S1813" s="263"/>
      <c r="T1813" s="264"/>
      <c r="U1813" s="15"/>
      <c r="V1813" s="15"/>
      <c r="W1813" s="15"/>
      <c r="X1813" s="15"/>
      <c r="Y1813" s="15"/>
      <c r="Z1813" s="15"/>
      <c r="AA1813" s="15"/>
      <c r="AB1813" s="15"/>
      <c r="AC1813" s="15"/>
      <c r="AD1813" s="15"/>
      <c r="AE1813" s="15"/>
      <c r="AT1813" s="265" t="s">
        <v>155</v>
      </c>
      <c r="AU1813" s="265" t="s">
        <v>142</v>
      </c>
      <c r="AV1813" s="15" t="s">
        <v>83</v>
      </c>
      <c r="AW1813" s="15" t="s">
        <v>35</v>
      </c>
      <c r="AX1813" s="15" t="s">
        <v>75</v>
      </c>
      <c r="AY1813" s="265" t="s">
        <v>141</v>
      </c>
    </row>
    <row r="1814" s="13" customFormat="1">
      <c r="A1814" s="13"/>
      <c r="B1814" s="233"/>
      <c r="C1814" s="234"/>
      <c r="D1814" s="235" t="s">
        <v>155</v>
      </c>
      <c r="E1814" s="236" t="s">
        <v>19</v>
      </c>
      <c r="F1814" s="237" t="s">
        <v>2144</v>
      </c>
      <c r="G1814" s="234"/>
      <c r="H1814" s="238">
        <v>-1.8180000000000001</v>
      </c>
      <c r="I1814" s="239"/>
      <c r="J1814" s="234"/>
      <c r="K1814" s="234"/>
      <c r="L1814" s="240"/>
      <c r="M1814" s="241"/>
      <c r="N1814" s="242"/>
      <c r="O1814" s="242"/>
      <c r="P1814" s="242"/>
      <c r="Q1814" s="242"/>
      <c r="R1814" s="242"/>
      <c r="S1814" s="242"/>
      <c r="T1814" s="243"/>
      <c r="U1814" s="13"/>
      <c r="V1814" s="13"/>
      <c r="W1814" s="13"/>
      <c r="X1814" s="13"/>
      <c r="Y1814" s="13"/>
      <c r="Z1814" s="13"/>
      <c r="AA1814" s="13"/>
      <c r="AB1814" s="13"/>
      <c r="AC1814" s="13"/>
      <c r="AD1814" s="13"/>
      <c r="AE1814" s="13"/>
      <c r="AT1814" s="244" t="s">
        <v>155</v>
      </c>
      <c r="AU1814" s="244" t="s">
        <v>142</v>
      </c>
      <c r="AV1814" s="13" t="s">
        <v>94</v>
      </c>
      <c r="AW1814" s="13" t="s">
        <v>35</v>
      </c>
      <c r="AX1814" s="13" t="s">
        <v>75</v>
      </c>
      <c r="AY1814" s="244" t="s">
        <v>141</v>
      </c>
    </row>
    <row r="1815" s="13" customFormat="1">
      <c r="A1815" s="13"/>
      <c r="B1815" s="233"/>
      <c r="C1815" s="234"/>
      <c r="D1815" s="235" t="s">
        <v>155</v>
      </c>
      <c r="E1815" s="236" t="s">
        <v>19</v>
      </c>
      <c r="F1815" s="237" t="s">
        <v>2156</v>
      </c>
      <c r="G1815" s="234"/>
      <c r="H1815" s="238">
        <v>-4.8479999999999999</v>
      </c>
      <c r="I1815" s="239"/>
      <c r="J1815" s="234"/>
      <c r="K1815" s="234"/>
      <c r="L1815" s="240"/>
      <c r="M1815" s="241"/>
      <c r="N1815" s="242"/>
      <c r="O1815" s="242"/>
      <c r="P1815" s="242"/>
      <c r="Q1815" s="242"/>
      <c r="R1815" s="242"/>
      <c r="S1815" s="242"/>
      <c r="T1815" s="243"/>
      <c r="U1815" s="13"/>
      <c r="V1815" s="13"/>
      <c r="W1815" s="13"/>
      <c r="X1815" s="13"/>
      <c r="Y1815" s="13"/>
      <c r="Z1815" s="13"/>
      <c r="AA1815" s="13"/>
      <c r="AB1815" s="13"/>
      <c r="AC1815" s="13"/>
      <c r="AD1815" s="13"/>
      <c r="AE1815" s="13"/>
      <c r="AT1815" s="244" t="s">
        <v>155</v>
      </c>
      <c r="AU1815" s="244" t="s">
        <v>142</v>
      </c>
      <c r="AV1815" s="13" t="s">
        <v>94</v>
      </c>
      <c r="AW1815" s="13" t="s">
        <v>35</v>
      </c>
      <c r="AX1815" s="13" t="s">
        <v>75</v>
      </c>
      <c r="AY1815" s="244" t="s">
        <v>141</v>
      </c>
    </row>
    <row r="1816" s="16" customFormat="1">
      <c r="A1816" s="16"/>
      <c r="B1816" s="266"/>
      <c r="C1816" s="267"/>
      <c r="D1816" s="235" t="s">
        <v>155</v>
      </c>
      <c r="E1816" s="268" t="s">
        <v>19</v>
      </c>
      <c r="F1816" s="269" t="s">
        <v>190</v>
      </c>
      <c r="G1816" s="267"/>
      <c r="H1816" s="270">
        <v>4.3140000000000001</v>
      </c>
      <c r="I1816" s="271"/>
      <c r="J1816" s="267"/>
      <c r="K1816" s="267"/>
      <c r="L1816" s="272"/>
      <c r="M1816" s="273"/>
      <c r="N1816" s="274"/>
      <c r="O1816" s="274"/>
      <c r="P1816" s="274"/>
      <c r="Q1816" s="274"/>
      <c r="R1816" s="274"/>
      <c r="S1816" s="274"/>
      <c r="T1816" s="275"/>
      <c r="U1816" s="16"/>
      <c r="V1816" s="16"/>
      <c r="W1816" s="16"/>
      <c r="X1816" s="16"/>
      <c r="Y1816" s="16"/>
      <c r="Z1816" s="16"/>
      <c r="AA1816" s="16"/>
      <c r="AB1816" s="16"/>
      <c r="AC1816" s="16"/>
      <c r="AD1816" s="16"/>
      <c r="AE1816" s="16"/>
      <c r="AT1816" s="276" t="s">
        <v>155</v>
      </c>
      <c r="AU1816" s="276" t="s">
        <v>142</v>
      </c>
      <c r="AV1816" s="16" t="s">
        <v>142</v>
      </c>
      <c r="AW1816" s="16" t="s">
        <v>35</v>
      </c>
      <c r="AX1816" s="16" t="s">
        <v>75</v>
      </c>
      <c r="AY1816" s="276" t="s">
        <v>141</v>
      </c>
    </row>
    <row r="1817" s="15" customFormat="1">
      <c r="A1817" s="15"/>
      <c r="B1817" s="256"/>
      <c r="C1817" s="257"/>
      <c r="D1817" s="235" t="s">
        <v>155</v>
      </c>
      <c r="E1817" s="258" t="s">
        <v>19</v>
      </c>
      <c r="F1817" s="259" t="s">
        <v>876</v>
      </c>
      <c r="G1817" s="257"/>
      <c r="H1817" s="258" t="s">
        <v>19</v>
      </c>
      <c r="I1817" s="260"/>
      <c r="J1817" s="257"/>
      <c r="K1817" s="257"/>
      <c r="L1817" s="261"/>
      <c r="M1817" s="262"/>
      <c r="N1817" s="263"/>
      <c r="O1817" s="263"/>
      <c r="P1817" s="263"/>
      <c r="Q1817" s="263"/>
      <c r="R1817" s="263"/>
      <c r="S1817" s="263"/>
      <c r="T1817" s="264"/>
      <c r="U1817" s="15"/>
      <c r="V1817" s="15"/>
      <c r="W1817" s="15"/>
      <c r="X1817" s="15"/>
      <c r="Y1817" s="15"/>
      <c r="Z1817" s="15"/>
      <c r="AA1817" s="15"/>
      <c r="AB1817" s="15"/>
      <c r="AC1817" s="15"/>
      <c r="AD1817" s="15"/>
      <c r="AE1817" s="15"/>
      <c r="AT1817" s="265" t="s">
        <v>155</v>
      </c>
      <c r="AU1817" s="265" t="s">
        <v>142</v>
      </c>
      <c r="AV1817" s="15" t="s">
        <v>83</v>
      </c>
      <c r="AW1817" s="15" t="s">
        <v>35</v>
      </c>
      <c r="AX1817" s="15" t="s">
        <v>75</v>
      </c>
      <c r="AY1817" s="265" t="s">
        <v>141</v>
      </c>
    </row>
    <row r="1818" s="13" customFormat="1">
      <c r="A1818" s="13"/>
      <c r="B1818" s="233"/>
      <c r="C1818" s="234"/>
      <c r="D1818" s="235" t="s">
        <v>155</v>
      </c>
      <c r="E1818" s="236" t="s">
        <v>19</v>
      </c>
      <c r="F1818" s="237" t="s">
        <v>2157</v>
      </c>
      <c r="G1818" s="234"/>
      <c r="H1818" s="238">
        <v>10.08</v>
      </c>
      <c r="I1818" s="239"/>
      <c r="J1818" s="234"/>
      <c r="K1818" s="234"/>
      <c r="L1818" s="240"/>
      <c r="M1818" s="241"/>
      <c r="N1818" s="242"/>
      <c r="O1818" s="242"/>
      <c r="P1818" s="242"/>
      <c r="Q1818" s="242"/>
      <c r="R1818" s="242"/>
      <c r="S1818" s="242"/>
      <c r="T1818" s="243"/>
      <c r="U1818" s="13"/>
      <c r="V1818" s="13"/>
      <c r="W1818" s="13"/>
      <c r="X1818" s="13"/>
      <c r="Y1818" s="13"/>
      <c r="Z1818" s="13"/>
      <c r="AA1818" s="13"/>
      <c r="AB1818" s="13"/>
      <c r="AC1818" s="13"/>
      <c r="AD1818" s="13"/>
      <c r="AE1818" s="13"/>
      <c r="AT1818" s="244" t="s">
        <v>155</v>
      </c>
      <c r="AU1818" s="244" t="s">
        <v>142</v>
      </c>
      <c r="AV1818" s="13" t="s">
        <v>94</v>
      </c>
      <c r="AW1818" s="13" t="s">
        <v>35</v>
      </c>
      <c r="AX1818" s="13" t="s">
        <v>75</v>
      </c>
      <c r="AY1818" s="244" t="s">
        <v>141</v>
      </c>
    </row>
    <row r="1819" s="15" customFormat="1">
      <c r="A1819" s="15"/>
      <c r="B1819" s="256"/>
      <c r="C1819" s="257"/>
      <c r="D1819" s="235" t="s">
        <v>155</v>
      </c>
      <c r="E1819" s="258" t="s">
        <v>19</v>
      </c>
      <c r="F1819" s="259" t="s">
        <v>2042</v>
      </c>
      <c r="G1819" s="257"/>
      <c r="H1819" s="258" t="s">
        <v>19</v>
      </c>
      <c r="I1819" s="260"/>
      <c r="J1819" s="257"/>
      <c r="K1819" s="257"/>
      <c r="L1819" s="261"/>
      <c r="M1819" s="262"/>
      <c r="N1819" s="263"/>
      <c r="O1819" s="263"/>
      <c r="P1819" s="263"/>
      <c r="Q1819" s="263"/>
      <c r="R1819" s="263"/>
      <c r="S1819" s="263"/>
      <c r="T1819" s="264"/>
      <c r="U1819" s="15"/>
      <c r="V1819" s="15"/>
      <c r="W1819" s="15"/>
      <c r="X1819" s="15"/>
      <c r="Y1819" s="15"/>
      <c r="Z1819" s="15"/>
      <c r="AA1819" s="15"/>
      <c r="AB1819" s="15"/>
      <c r="AC1819" s="15"/>
      <c r="AD1819" s="15"/>
      <c r="AE1819" s="15"/>
      <c r="AT1819" s="265" t="s">
        <v>155</v>
      </c>
      <c r="AU1819" s="265" t="s">
        <v>142</v>
      </c>
      <c r="AV1819" s="15" t="s">
        <v>83</v>
      </c>
      <c r="AW1819" s="15" t="s">
        <v>35</v>
      </c>
      <c r="AX1819" s="15" t="s">
        <v>75</v>
      </c>
      <c r="AY1819" s="265" t="s">
        <v>141</v>
      </c>
    </row>
    <row r="1820" s="13" customFormat="1">
      <c r="A1820" s="13"/>
      <c r="B1820" s="233"/>
      <c r="C1820" s="234"/>
      <c r="D1820" s="235" t="s">
        <v>155</v>
      </c>
      <c r="E1820" s="236" t="s">
        <v>19</v>
      </c>
      <c r="F1820" s="237" t="s">
        <v>2154</v>
      </c>
      <c r="G1820" s="234"/>
      <c r="H1820" s="238">
        <v>-1.6160000000000001</v>
      </c>
      <c r="I1820" s="239"/>
      <c r="J1820" s="234"/>
      <c r="K1820" s="234"/>
      <c r="L1820" s="240"/>
      <c r="M1820" s="241"/>
      <c r="N1820" s="242"/>
      <c r="O1820" s="242"/>
      <c r="P1820" s="242"/>
      <c r="Q1820" s="242"/>
      <c r="R1820" s="242"/>
      <c r="S1820" s="242"/>
      <c r="T1820" s="243"/>
      <c r="U1820" s="13"/>
      <c r="V1820" s="13"/>
      <c r="W1820" s="13"/>
      <c r="X1820" s="13"/>
      <c r="Y1820" s="13"/>
      <c r="Z1820" s="13"/>
      <c r="AA1820" s="13"/>
      <c r="AB1820" s="13"/>
      <c r="AC1820" s="13"/>
      <c r="AD1820" s="13"/>
      <c r="AE1820" s="13"/>
      <c r="AT1820" s="244" t="s">
        <v>155</v>
      </c>
      <c r="AU1820" s="244" t="s">
        <v>142</v>
      </c>
      <c r="AV1820" s="13" t="s">
        <v>94</v>
      </c>
      <c r="AW1820" s="13" t="s">
        <v>35</v>
      </c>
      <c r="AX1820" s="13" t="s">
        <v>75</v>
      </c>
      <c r="AY1820" s="244" t="s">
        <v>141</v>
      </c>
    </row>
    <row r="1821" s="16" customFormat="1">
      <c r="A1821" s="16"/>
      <c r="B1821" s="266"/>
      <c r="C1821" s="267"/>
      <c r="D1821" s="235" t="s">
        <v>155</v>
      </c>
      <c r="E1821" s="268" t="s">
        <v>19</v>
      </c>
      <c r="F1821" s="269" t="s">
        <v>190</v>
      </c>
      <c r="G1821" s="267"/>
      <c r="H1821" s="270">
        <v>8.4640000000000004</v>
      </c>
      <c r="I1821" s="271"/>
      <c r="J1821" s="267"/>
      <c r="K1821" s="267"/>
      <c r="L1821" s="272"/>
      <c r="M1821" s="273"/>
      <c r="N1821" s="274"/>
      <c r="O1821" s="274"/>
      <c r="P1821" s="274"/>
      <c r="Q1821" s="274"/>
      <c r="R1821" s="274"/>
      <c r="S1821" s="274"/>
      <c r="T1821" s="275"/>
      <c r="U1821" s="16"/>
      <c r="V1821" s="16"/>
      <c r="W1821" s="16"/>
      <c r="X1821" s="16"/>
      <c r="Y1821" s="16"/>
      <c r="Z1821" s="16"/>
      <c r="AA1821" s="16"/>
      <c r="AB1821" s="16"/>
      <c r="AC1821" s="16"/>
      <c r="AD1821" s="16"/>
      <c r="AE1821" s="16"/>
      <c r="AT1821" s="276" t="s">
        <v>155</v>
      </c>
      <c r="AU1821" s="276" t="s">
        <v>142</v>
      </c>
      <c r="AV1821" s="16" t="s">
        <v>142</v>
      </c>
      <c r="AW1821" s="16" t="s">
        <v>35</v>
      </c>
      <c r="AX1821" s="16" t="s">
        <v>75</v>
      </c>
      <c r="AY1821" s="276" t="s">
        <v>141</v>
      </c>
    </row>
    <row r="1822" s="14" customFormat="1">
      <c r="A1822" s="14"/>
      <c r="B1822" s="245"/>
      <c r="C1822" s="246"/>
      <c r="D1822" s="235" t="s">
        <v>155</v>
      </c>
      <c r="E1822" s="247" t="s">
        <v>19</v>
      </c>
      <c r="F1822" s="248" t="s">
        <v>157</v>
      </c>
      <c r="G1822" s="246"/>
      <c r="H1822" s="249">
        <v>196.71100000000001</v>
      </c>
      <c r="I1822" s="250"/>
      <c r="J1822" s="246"/>
      <c r="K1822" s="246"/>
      <c r="L1822" s="251"/>
      <c r="M1822" s="252"/>
      <c r="N1822" s="253"/>
      <c r="O1822" s="253"/>
      <c r="P1822" s="253"/>
      <c r="Q1822" s="253"/>
      <c r="R1822" s="253"/>
      <c r="S1822" s="253"/>
      <c r="T1822" s="254"/>
      <c r="U1822" s="14"/>
      <c r="V1822" s="14"/>
      <c r="W1822" s="14"/>
      <c r="X1822" s="14"/>
      <c r="Y1822" s="14"/>
      <c r="Z1822" s="14"/>
      <c r="AA1822" s="14"/>
      <c r="AB1822" s="14"/>
      <c r="AC1822" s="14"/>
      <c r="AD1822" s="14"/>
      <c r="AE1822" s="14"/>
      <c r="AT1822" s="255" t="s">
        <v>155</v>
      </c>
      <c r="AU1822" s="255" t="s">
        <v>142</v>
      </c>
      <c r="AV1822" s="14" t="s">
        <v>151</v>
      </c>
      <c r="AW1822" s="14" t="s">
        <v>35</v>
      </c>
      <c r="AX1822" s="14" t="s">
        <v>75</v>
      </c>
      <c r="AY1822" s="255" t="s">
        <v>141</v>
      </c>
    </row>
    <row r="1823" s="15" customFormat="1">
      <c r="A1823" s="15"/>
      <c r="B1823" s="256"/>
      <c r="C1823" s="257"/>
      <c r="D1823" s="235" t="s">
        <v>155</v>
      </c>
      <c r="E1823" s="258" t="s">
        <v>19</v>
      </c>
      <c r="F1823" s="259" t="s">
        <v>187</v>
      </c>
      <c r="G1823" s="257"/>
      <c r="H1823" s="258" t="s">
        <v>19</v>
      </c>
      <c r="I1823" s="260"/>
      <c r="J1823" s="257"/>
      <c r="K1823" s="257"/>
      <c r="L1823" s="261"/>
      <c r="M1823" s="262"/>
      <c r="N1823" s="263"/>
      <c r="O1823" s="263"/>
      <c r="P1823" s="263"/>
      <c r="Q1823" s="263"/>
      <c r="R1823" s="263"/>
      <c r="S1823" s="263"/>
      <c r="T1823" s="264"/>
      <c r="U1823" s="15"/>
      <c r="V1823" s="15"/>
      <c r="W1823" s="15"/>
      <c r="X1823" s="15"/>
      <c r="Y1823" s="15"/>
      <c r="Z1823" s="15"/>
      <c r="AA1823" s="15"/>
      <c r="AB1823" s="15"/>
      <c r="AC1823" s="15"/>
      <c r="AD1823" s="15"/>
      <c r="AE1823" s="15"/>
      <c r="AT1823" s="265" t="s">
        <v>155</v>
      </c>
      <c r="AU1823" s="265" t="s">
        <v>142</v>
      </c>
      <c r="AV1823" s="15" t="s">
        <v>83</v>
      </c>
      <c r="AW1823" s="15" t="s">
        <v>35</v>
      </c>
      <c r="AX1823" s="15" t="s">
        <v>75</v>
      </c>
      <c r="AY1823" s="265" t="s">
        <v>141</v>
      </c>
    </row>
    <row r="1824" s="15" customFormat="1">
      <c r="A1824" s="15"/>
      <c r="B1824" s="256"/>
      <c r="C1824" s="257"/>
      <c r="D1824" s="235" t="s">
        <v>155</v>
      </c>
      <c r="E1824" s="258" t="s">
        <v>19</v>
      </c>
      <c r="F1824" s="259" t="s">
        <v>942</v>
      </c>
      <c r="G1824" s="257"/>
      <c r="H1824" s="258" t="s">
        <v>19</v>
      </c>
      <c r="I1824" s="260"/>
      <c r="J1824" s="257"/>
      <c r="K1824" s="257"/>
      <c r="L1824" s="261"/>
      <c r="M1824" s="262"/>
      <c r="N1824" s="263"/>
      <c r="O1824" s="263"/>
      <c r="P1824" s="263"/>
      <c r="Q1824" s="263"/>
      <c r="R1824" s="263"/>
      <c r="S1824" s="263"/>
      <c r="T1824" s="264"/>
      <c r="U1824" s="15"/>
      <c r="V1824" s="15"/>
      <c r="W1824" s="15"/>
      <c r="X1824" s="15"/>
      <c r="Y1824" s="15"/>
      <c r="Z1824" s="15"/>
      <c r="AA1824" s="15"/>
      <c r="AB1824" s="15"/>
      <c r="AC1824" s="15"/>
      <c r="AD1824" s="15"/>
      <c r="AE1824" s="15"/>
      <c r="AT1824" s="265" t="s">
        <v>155</v>
      </c>
      <c r="AU1824" s="265" t="s">
        <v>142</v>
      </c>
      <c r="AV1824" s="15" t="s">
        <v>83</v>
      </c>
      <c r="AW1824" s="15" t="s">
        <v>35</v>
      </c>
      <c r="AX1824" s="15" t="s">
        <v>75</v>
      </c>
      <c r="AY1824" s="265" t="s">
        <v>141</v>
      </c>
    </row>
    <row r="1825" s="13" customFormat="1">
      <c r="A1825" s="13"/>
      <c r="B1825" s="233"/>
      <c r="C1825" s="234"/>
      <c r="D1825" s="235" t="s">
        <v>155</v>
      </c>
      <c r="E1825" s="236" t="s">
        <v>19</v>
      </c>
      <c r="F1825" s="237" t="s">
        <v>2158</v>
      </c>
      <c r="G1825" s="234"/>
      <c r="H1825" s="238">
        <v>30.690000000000001</v>
      </c>
      <c r="I1825" s="239"/>
      <c r="J1825" s="234"/>
      <c r="K1825" s="234"/>
      <c r="L1825" s="240"/>
      <c r="M1825" s="241"/>
      <c r="N1825" s="242"/>
      <c r="O1825" s="242"/>
      <c r="P1825" s="242"/>
      <c r="Q1825" s="242"/>
      <c r="R1825" s="242"/>
      <c r="S1825" s="242"/>
      <c r="T1825" s="243"/>
      <c r="U1825" s="13"/>
      <c r="V1825" s="13"/>
      <c r="W1825" s="13"/>
      <c r="X1825" s="13"/>
      <c r="Y1825" s="13"/>
      <c r="Z1825" s="13"/>
      <c r="AA1825" s="13"/>
      <c r="AB1825" s="13"/>
      <c r="AC1825" s="13"/>
      <c r="AD1825" s="13"/>
      <c r="AE1825" s="13"/>
      <c r="AT1825" s="244" t="s">
        <v>155</v>
      </c>
      <c r="AU1825" s="244" t="s">
        <v>142</v>
      </c>
      <c r="AV1825" s="13" t="s">
        <v>94</v>
      </c>
      <c r="AW1825" s="13" t="s">
        <v>35</v>
      </c>
      <c r="AX1825" s="13" t="s">
        <v>75</v>
      </c>
      <c r="AY1825" s="244" t="s">
        <v>141</v>
      </c>
    </row>
    <row r="1826" s="15" customFormat="1">
      <c r="A1826" s="15"/>
      <c r="B1826" s="256"/>
      <c r="C1826" s="257"/>
      <c r="D1826" s="235" t="s">
        <v>155</v>
      </c>
      <c r="E1826" s="258" t="s">
        <v>19</v>
      </c>
      <c r="F1826" s="259" t="s">
        <v>2138</v>
      </c>
      <c r="G1826" s="257"/>
      <c r="H1826" s="258" t="s">
        <v>19</v>
      </c>
      <c r="I1826" s="260"/>
      <c r="J1826" s="257"/>
      <c r="K1826" s="257"/>
      <c r="L1826" s="261"/>
      <c r="M1826" s="262"/>
      <c r="N1826" s="263"/>
      <c r="O1826" s="263"/>
      <c r="P1826" s="263"/>
      <c r="Q1826" s="263"/>
      <c r="R1826" s="263"/>
      <c r="S1826" s="263"/>
      <c r="T1826" s="264"/>
      <c r="U1826" s="15"/>
      <c r="V1826" s="15"/>
      <c r="W1826" s="15"/>
      <c r="X1826" s="15"/>
      <c r="Y1826" s="15"/>
      <c r="Z1826" s="15"/>
      <c r="AA1826" s="15"/>
      <c r="AB1826" s="15"/>
      <c r="AC1826" s="15"/>
      <c r="AD1826" s="15"/>
      <c r="AE1826" s="15"/>
      <c r="AT1826" s="265" t="s">
        <v>155</v>
      </c>
      <c r="AU1826" s="265" t="s">
        <v>142</v>
      </c>
      <c r="AV1826" s="15" t="s">
        <v>83</v>
      </c>
      <c r="AW1826" s="15" t="s">
        <v>35</v>
      </c>
      <c r="AX1826" s="15" t="s">
        <v>75</v>
      </c>
      <c r="AY1826" s="265" t="s">
        <v>141</v>
      </c>
    </row>
    <row r="1827" s="13" customFormat="1">
      <c r="A1827" s="13"/>
      <c r="B1827" s="233"/>
      <c r="C1827" s="234"/>
      <c r="D1827" s="235" t="s">
        <v>155</v>
      </c>
      <c r="E1827" s="236" t="s">
        <v>19</v>
      </c>
      <c r="F1827" s="237" t="s">
        <v>945</v>
      </c>
      <c r="G1827" s="234"/>
      <c r="H1827" s="238">
        <v>-0.19</v>
      </c>
      <c r="I1827" s="239"/>
      <c r="J1827" s="234"/>
      <c r="K1827" s="234"/>
      <c r="L1827" s="240"/>
      <c r="M1827" s="241"/>
      <c r="N1827" s="242"/>
      <c r="O1827" s="242"/>
      <c r="P1827" s="242"/>
      <c r="Q1827" s="242"/>
      <c r="R1827" s="242"/>
      <c r="S1827" s="242"/>
      <c r="T1827" s="243"/>
      <c r="U1827" s="13"/>
      <c r="V1827" s="13"/>
      <c r="W1827" s="13"/>
      <c r="X1827" s="13"/>
      <c r="Y1827" s="13"/>
      <c r="Z1827" s="13"/>
      <c r="AA1827" s="13"/>
      <c r="AB1827" s="13"/>
      <c r="AC1827" s="13"/>
      <c r="AD1827" s="13"/>
      <c r="AE1827" s="13"/>
      <c r="AT1827" s="244" t="s">
        <v>155</v>
      </c>
      <c r="AU1827" s="244" t="s">
        <v>142</v>
      </c>
      <c r="AV1827" s="13" t="s">
        <v>94</v>
      </c>
      <c r="AW1827" s="13" t="s">
        <v>35</v>
      </c>
      <c r="AX1827" s="13" t="s">
        <v>75</v>
      </c>
      <c r="AY1827" s="244" t="s">
        <v>141</v>
      </c>
    </row>
    <row r="1828" s="13" customFormat="1">
      <c r="A1828" s="13"/>
      <c r="B1828" s="233"/>
      <c r="C1828" s="234"/>
      <c r="D1828" s="235" t="s">
        <v>155</v>
      </c>
      <c r="E1828" s="236" t="s">
        <v>19</v>
      </c>
      <c r="F1828" s="237" t="s">
        <v>2159</v>
      </c>
      <c r="G1828" s="234"/>
      <c r="H1828" s="238">
        <v>-0.34000000000000002</v>
      </c>
      <c r="I1828" s="239"/>
      <c r="J1828" s="234"/>
      <c r="K1828" s="234"/>
      <c r="L1828" s="240"/>
      <c r="M1828" s="241"/>
      <c r="N1828" s="242"/>
      <c r="O1828" s="242"/>
      <c r="P1828" s="242"/>
      <c r="Q1828" s="242"/>
      <c r="R1828" s="242"/>
      <c r="S1828" s="242"/>
      <c r="T1828" s="243"/>
      <c r="U1828" s="13"/>
      <c r="V1828" s="13"/>
      <c r="W1828" s="13"/>
      <c r="X1828" s="13"/>
      <c r="Y1828" s="13"/>
      <c r="Z1828" s="13"/>
      <c r="AA1828" s="13"/>
      <c r="AB1828" s="13"/>
      <c r="AC1828" s="13"/>
      <c r="AD1828" s="13"/>
      <c r="AE1828" s="13"/>
      <c r="AT1828" s="244" t="s">
        <v>155</v>
      </c>
      <c r="AU1828" s="244" t="s">
        <v>142</v>
      </c>
      <c r="AV1828" s="13" t="s">
        <v>94</v>
      </c>
      <c r="AW1828" s="13" t="s">
        <v>35</v>
      </c>
      <c r="AX1828" s="13" t="s">
        <v>75</v>
      </c>
      <c r="AY1828" s="244" t="s">
        <v>141</v>
      </c>
    </row>
    <row r="1829" s="13" customFormat="1">
      <c r="A1829" s="13"/>
      <c r="B1829" s="233"/>
      <c r="C1829" s="234"/>
      <c r="D1829" s="235" t="s">
        <v>155</v>
      </c>
      <c r="E1829" s="236" t="s">
        <v>19</v>
      </c>
      <c r="F1829" s="237" t="s">
        <v>2144</v>
      </c>
      <c r="G1829" s="234"/>
      <c r="H1829" s="238">
        <v>-1.8180000000000001</v>
      </c>
      <c r="I1829" s="239"/>
      <c r="J1829" s="234"/>
      <c r="K1829" s="234"/>
      <c r="L1829" s="240"/>
      <c r="M1829" s="241"/>
      <c r="N1829" s="242"/>
      <c r="O1829" s="242"/>
      <c r="P1829" s="242"/>
      <c r="Q1829" s="242"/>
      <c r="R1829" s="242"/>
      <c r="S1829" s="242"/>
      <c r="T1829" s="243"/>
      <c r="U1829" s="13"/>
      <c r="V1829" s="13"/>
      <c r="W1829" s="13"/>
      <c r="X1829" s="13"/>
      <c r="Y1829" s="13"/>
      <c r="Z1829" s="13"/>
      <c r="AA1829" s="13"/>
      <c r="AB1829" s="13"/>
      <c r="AC1829" s="13"/>
      <c r="AD1829" s="13"/>
      <c r="AE1829" s="13"/>
      <c r="AT1829" s="244" t="s">
        <v>155</v>
      </c>
      <c r="AU1829" s="244" t="s">
        <v>142</v>
      </c>
      <c r="AV1829" s="13" t="s">
        <v>94</v>
      </c>
      <c r="AW1829" s="13" t="s">
        <v>35</v>
      </c>
      <c r="AX1829" s="13" t="s">
        <v>75</v>
      </c>
      <c r="AY1829" s="244" t="s">
        <v>141</v>
      </c>
    </row>
    <row r="1830" s="16" customFormat="1">
      <c r="A1830" s="16"/>
      <c r="B1830" s="266"/>
      <c r="C1830" s="267"/>
      <c r="D1830" s="235" t="s">
        <v>155</v>
      </c>
      <c r="E1830" s="268" t="s">
        <v>19</v>
      </c>
      <c r="F1830" s="269" t="s">
        <v>190</v>
      </c>
      <c r="G1830" s="267"/>
      <c r="H1830" s="270">
        <v>28.341999999999999</v>
      </c>
      <c r="I1830" s="271"/>
      <c r="J1830" s="267"/>
      <c r="K1830" s="267"/>
      <c r="L1830" s="272"/>
      <c r="M1830" s="273"/>
      <c r="N1830" s="274"/>
      <c r="O1830" s="274"/>
      <c r="P1830" s="274"/>
      <c r="Q1830" s="274"/>
      <c r="R1830" s="274"/>
      <c r="S1830" s="274"/>
      <c r="T1830" s="275"/>
      <c r="U1830" s="16"/>
      <c r="V1830" s="16"/>
      <c r="W1830" s="16"/>
      <c r="X1830" s="16"/>
      <c r="Y1830" s="16"/>
      <c r="Z1830" s="16"/>
      <c r="AA1830" s="16"/>
      <c r="AB1830" s="16"/>
      <c r="AC1830" s="16"/>
      <c r="AD1830" s="16"/>
      <c r="AE1830" s="16"/>
      <c r="AT1830" s="276" t="s">
        <v>155</v>
      </c>
      <c r="AU1830" s="276" t="s">
        <v>142</v>
      </c>
      <c r="AV1830" s="16" t="s">
        <v>142</v>
      </c>
      <c r="AW1830" s="16" t="s">
        <v>35</v>
      </c>
      <c r="AX1830" s="16" t="s">
        <v>75</v>
      </c>
      <c r="AY1830" s="276" t="s">
        <v>141</v>
      </c>
    </row>
    <row r="1831" s="15" customFormat="1">
      <c r="A1831" s="15"/>
      <c r="B1831" s="256"/>
      <c r="C1831" s="257"/>
      <c r="D1831" s="235" t="s">
        <v>155</v>
      </c>
      <c r="E1831" s="258" t="s">
        <v>19</v>
      </c>
      <c r="F1831" s="259" t="s">
        <v>882</v>
      </c>
      <c r="G1831" s="257"/>
      <c r="H1831" s="258" t="s">
        <v>19</v>
      </c>
      <c r="I1831" s="260"/>
      <c r="J1831" s="257"/>
      <c r="K1831" s="257"/>
      <c r="L1831" s="261"/>
      <c r="M1831" s="262"/>
      <c r="N1831" s="263"/>
      <c r="O1831" s="263"/>
      <c r="P1831" s="263"/>
      <c r="Q1831" s="263"/>
      <c r="R1831" s="263"/>
      <c r="S1831" s="263"/>
      <c r="T1831" s="264"/>
      <c r="U1831" s="15"/>
      <c r="V1831" s="15"/>
      <c r="W1831" s="15"/>
      <c r="X1831" s="15"/>
      <c r="Y1831" s="15"/>
      <c r="Z1831" s="15"/>
      <c r="AA1831" s="15"/>
      <c r="AB1831" s="15"/>
      <c r="AC1831" s="15"/>
      <c r="AD1831" s="15"/>
      <c r="AE1831" s="15"/>
      <c r="AT1831" s="265" t="s">
        <v>155</v>
      </c>
      <c r="AU1831" s="265" t="s">
        <v>142</v>
      </c>
      <c r="AV1831" s="15" t="s">
        <v>83</v>
      </c>
      <c r="AW1831" s="15" t="s">
        <v>35</v>
      </c>
      <c r="AX1831" s="15" t="s">
        <v>75</v>
      </c>
      <c r="AY1831" s="265" t="s">
        <v>141</v>
      </c>
    </row>
    <row r="1832" s="13" customFormat="1">
      <c r="A1832" s="13"/>
      <c r="B1832" s="233"/>
      <c r="C1832" s="234"/>
      <c r="D1832" s="235" t="s">
        <v>155</v>
      </c>
      <c r="E1832" s="236" t="s">
        <v>19</v>
      </c>
      <c r="F1832" s="237" t="s">
        <v>2160</v>
      </c>
      <c r="G1832" s="234"/>
      <c r="H1832" s="238">
        <v>37.619999999999997</v>
      </c>
      <c r="I1832" s="239"/>
      <c r="J1832" s="234"/>
      <c r="K1832" s="234"/>
      <c r="L1832" s="240"/>
      <c r="M1832" s="241"/>
      <c r="N1832" s="242"/>
      <c r="O1832" s="242"/>
      <c r="P1832" s="242"/>
      <c r="Q1832" s="242"/>
      <c r="R1832" s="242"/>
      <c r="S1832" s="242"/>
      <c r="T1832" s="243"/>
      <c r="U1832" s="13"/>
      <c r="V1832" s="13"/>
      <c r="W1832" s="13"/>
      <c r="X1832" s="13"/>
      <c r="Y1832" s="13"/>
      <c r="Z1832" s="13"/>
      <c r="AA1832" s="13"/>
      <c r="AB1832" s="13"/>
      <c r="AC1832" s="13"/>
      <c r="AD1832" s="13"/>
      <c r="AE1832" s="13"/>
      <c r="AT1832" s="244" t="s">
        <v>155</v>
      </c>
      <c r="AU1832" s="244" t="s">
        <v>142</v>
      </c>
      <c r="AV1832" s="13" t="s">
        <v>94</v>
      </c>
      <c r="AW1832" s="13" t="s">
        <v>35</v>
      </c>
      <c r="AX1832" s="13" t="s">
        <v>75</v>
      </c>
      <c r="AY1832" s="244" t="s">
        <v>141</v>
      </c>
    </row>
    <row r="1833" s="15" customFormat="1">
      <c r="A1833" s="15"/>
      <c r="B1833" s="256"/>
      <c r="C1833" s="257"/>
      <c r="D1833" s="235" t="s">
        <v>155</v>
      </c>
      <c r="E1833" s="258" t="s">
        <v>19</v>
      </c>
      <c r="F1833" s="259" t="s">
        <v>2138</v>
      </c>
      <c r="G1833" s="257"/>
      <c r="H1833" s="258" t="s">
        <v>19</v>
      </c>
      <c r="I1833" s="260"/>
      <c r="J1833" s="257"/>
      <c r="K1833" s="257"/>
      <c r="L1833" s="261"/>
      <c r="M1833" s="262"/>
      <c r="N1833" s="263"/>
      <c r="O1833" s="263"/>
      <c r="P1833" s="263"/>
      <c r="Q1833" s="263"/>
      <c r="R1833" s="263"/>
      <c r="S1833" s="263"/>
      <c r="T1833" s="264"/>
      <c r="U1833" s="15"/>
      <c r="V1833" s="15"/>
      <c r="W1833" s="15"/>
      <c r="X1833" s="15"/>
      <c r="Y1833" s="15"/>
      <c r="Z1833" s="15"/>
      <c r="AA1833" s="15"/>
      <c r="AB1833" s="15"/>
      <c r="AC1833" s="15"/>
      <c r="AD1833" s="15"/>
      <c r="AE1833" s="15"/>
      <c r="AT1833" s="265" t="s">
        <v>155</v>
      </c>
      <c r="AU1833" s="265" t="s">
        <v>142</v>
      </c>
      <c r="AV1833" s="15" t="s">
        <v>83</v>
      </c>
      <c r="AW1833" s="15" t="s">
        <v>35</v>
      </c>
      <c r="AX1833" s="15" t="s">
        <v>75</v>
      </c>
      <c r="AY1833" s="265" t="s">
        <v>141</v>
      </c>
    </row>
    <row r="1834" s="13" customFormat="1">
      <c r="A1834" s="13"/>
      <c r="B1834" s="233"/>
      <c r="C1834" s="234"/>
      <c r="D1834" s="235" t="s">
        <v>155</v>
      </c>
      <c r="E1834" s="236" t="s">
        <v>19</v>
      </c>
      <c r="F1834" s="237" t="s">
        <v>945</v>
      </c>
      <c r="G1834" s="234"/>
      <c r="H1834" s="238">
        <v>-0.19</v>
      </c>
      <c r="I1834" s="239"/>
      <c r="J1834" s="234"/>
      <c r="K1834" s="234"/>
      <c r="L1834" s="240"/>
      <c r="M1834" s="241"/>
      <c r="N1834" s="242"/>
      <c r="O1834" s="242"/>
      <c r="P1834" s="242"/>
      <c r="Q1834" s="242"/>
      <c r="R1834" s="242"/>
      <c r="S1834" s="242"/>
      <c r="T1834" s="243"/>
      <c r="U1834" s="13"/>
      <c r="V1834" s="13"/>
      <c r="W1834" s="13"/>
      <c r="X1834" s="13"/>
      <c r="Y1834" s="13"/>
      <c r="Z1834" s="13"/>
      <c r="AA1834" s="13"/>
      <c r="AB1834" s="13"/>
      <c r="AC1834" s="13"/>
      <c r="AD1834" s="13"/>
      <c r="AE1834" s="13"/>
      <c r="AT1834" s="244" t="s">
        <v>155</v>
      </c>
      <c r="AU1834" s="244" t="s">
        <v>142</v>
      </c>
      <c r="AV1834" s="13" t="s">
        <v>94</v>
      </c>
      <c r="AW1834" s="13" t="s">
        <v>35</v>
      </c>
      <c r="AX1834" s="13" t="s">
        <v>75</v>
      </c>
      <c r="AY1834" s="244" t="s">
        <v>141</v>
      </c>
    </row>
    <row r="1835" s="13" customFormat="1">
      <c r="A1835" s="13"/>
      <c r="B1835" s="233"/>
      <c r="C1835" s="234"/>
      <c r="D1835" s="235" t="s">
        <v>155</v>
      </c>
      <c r="E1835" s="236" t="s">
        <v>19</v>
      </c>
      <c r="F1835" s="237" t="s">
        <v>2144</v>
      </c>
      <c r="G1835" s="234"/>
      <c r="H1835" s="238">
        <v>-1.8180000000000001</v>
      </c>
      <c r="I1835" s="239"/>
      <c r="J1835" s="234"/>
      <c r="K1835" s="234"/>
      <c r="L1835" s="240"/>
      <c r="M1835" s="241"/>
      <c r="N1835" s="242"/>
      <c r="O1835" s="242"/>
      <c r="P1835" s="242"/>
      <c r="Q1835" s="242"/>
      <c r="R1835" s="242"/>
      <c r="S1835" s="242"/>
      <c r="T1835" s="243"/>
      <c r="U1835" s="13"/>
      <c r="V1835" s="13"/>
      <c r="W1835" s="13"/>
      <c r="X1835" s="13"/>
      <c r="Y1835" s="13"/>
      <c r="Z1835" s="13"/>
      <c r="AA1835" s="13"/>
      <c r="AB1835" s="13"/>
      <c r="AC1835" s="13"/>
      <c r="AD1835" s="13"/>
      <c r="AE1835" s="13"/>
      <c r="AT1835" s="244" t="s">
        <v>155</v>
      </c>
      <c r="AU1835" s="244" t="s">
        <v>142</v>
      </c>
      <c r="AV1835" s="13" t="s">
        <v>94</v>
      </c>
      <c r="AW1835" s="13" t="s">
        <v>35</v>
      </c>
      <c r="AX1835" s="13" t="s">
        <v>75</v>
      </c>
      <c r="AY1835" s="244" t="s">
        <v>141</v>
      </c>
    </row>
    <row r="1836" s="16" customFormat="1">
      <c r="A1836" s="16"/>
      <c r="B1836" s="266"/>
      <c r="C1836" s="267"/>
      <c r="D1836" s="235" t="s">
        <v>155</v>
      </c>
      <c r="E1836" s="268" t="s">
        <v>19</v>
      </c>
      <c r="F1836" s="269" t="s">
        <v>190</v>
      </c>
      <c r="G1836" s="267"/>
      <c r="H1836" s="270">
        <v>35.612000000000002</v>
      </c>
      <c r="I1836" s="271"/>
      <c r="J1836" s="267"/>
      <c r="K1836" s="267"/>
      <c r="L1836" s="272"/>
      <c r="M1836" s="273"/>
      <c r="N1836" s="274"/>
      <c r="O1836" s="274"/>
      <c r="P1836" s="274"/>
      <c r="Q1836" s="274"/>
      <c r="R1836" s="274"/>
      <c r="S1836" s="274"/>
      <c r="T1836" s="275"/>
      <c r="U1836" s="16"/>
      <c r="V1836" s="16"/>
      <c r="W1836" s="16"/>
      <c r="X1836" s="16"/>
      <c r="Y1836" s="16"/>
      <c r="Z1836" s="16"/>
      <c r="AA1836" s="16"/>
      <c r="AB1836" s="16"/>
      <c r="AC1836" s="16"/>
      <c r="AD1836" s="16"/>
      <c r="AE1836" s="16"/>
      <c r="AT1836" s="276" t="s">
        <v>155</v>
      </c>
      <c r="AU1836" s="276" t="s">
        <v>142</v>
      </c>
      <c r="AV1836" s="16" t="s">
        <v>142</v>
      </c>
      <c r="AW1836" s="16" t="s">
        <v>35</v>
      </c>
      <c r="AX1836" s="16" t="s">
        <v>75</v>
      </c>
      <c r="AY1836" s="276" t="s">
        <v>141</v>
      </c>
    </row>
    <row r="1837" s="15" customFormat="1">
      <c r="A1837" s="15"/>
      <c r="B1837" s="256"/>
      <c r="C1837" s="257"/>
      <c r="D1837" s="235" t="s">
        <v>155</v>
      </c>
      <c r="E1837" s="258" t="s">
        <v>19</v>
      </c>
      <c r="F1837" s="259" t="s">
        <v>947</v>
      </c>
      <c r="G1837" s="257"/>
      <c r="H1837" s="258" t="s">
        <v>19</v>
      </c>
      <c r="I1837" s="260"/>
      <c r="J1837" s="257"/>
      <c r="K1837" s="257"/>
      <c r="L1837" s="261"/>
      <c r="M1837" s="262"/>
      <c r="N1837" s="263"/>
      <c r="O1837" s="263"/>
      <c r="P1837" s="263"/>
      <c r="Q1837" s="263"/>
      <c r="R1837" s="263"/>
      <c r="S1837" s="263"/>
      <c r="T1837" s="264"/>
      <c r="U1837" s="15"/>
      <c r="V1837" s="15"/>
      <c r="W1837" s="15"/>
      <c r="X1837" s="15"/>
      <c r="Y1837" s="15"/>
      <c r="Z1837" s="15"/>
      <c r="AA1837" s="15"/>
      <c r="AB1837" s="15"/>
      <c r="AC1837" s="15"/>
      <c r="AD1837" s="15"/>
      <c r="AE1837" s="15"/>
      <c r="AT1837" s="265" t="s">
        <v>155</v>
      </c>
      <c r="AU1837" s="265" t="s">
        <v>142</v>
      </c>
      <c r="AV1837" s="15" t="s">
        <v>83</v>
      </c>
      <c r="AW1837" s="15" t="s">
        <v>35</v>
      </c>
      <c r="AX1837" s="15" t="s">
        <v>75</v>
      </c>
      <c r="AY1837" s="265" t="s">
        <v>141</v>
      </c>
    </row>
    <row r="1838" s="13" customFormat="1">
      <c r="A1838" s="13"/>
      <c r="B1838" s="233"/>
      <c r="C1838" s="234"/>
      <c r="D1838" s="235" t="s">
        <v>155</v>
      </c>
      <c r="E1838" s="236" t="s">
        <v>19</v>
      </c>
      <c r="F1838" s="237" t="s">
        <v>2161</v>
      </c>
      <c r="G1838" s="234"/>
      <c r="H1838" s="238">
        <v>28.710000000000001</v>
      </c>
      <c r="I1838" s="239"/>
      <c r="J1838" s="234"/>
      <c r="K1838" s="234"/>
      <c r="L1838" s="240"/>
      <c r="M1838" s="241"/>
      <c r="N1838" s="242"/>
      <c r="O1838" s="242"/>
      <c r="P1838" s="242"/>
      <c r="Q1838" s="242"/>
      <c r="R1838" s="242"/>
      <c r="S1838" s="242"/>
      <c r="T1838" s="243"/>
      <c r="U1838" s="13"/>
      <c r="V1838" s="13"/>
      <c r="W1838" s="13"/>
      <c r="X1838" s="13"/>
      <c r="Y1838" s="13"/>
      <c r="Z1838" s="13"/>
      <c r="AA1838" s="13"/>
      <c r="AB1838" s="13"/>
      <c r="AC1838" s="13"/>
      <c r="AD1838" s="13"/>
      <c r="AE1838" s="13"/>
      <c r="AT1838" s="244" t="s">
        <v>155</v>
      </c>
      <c r="AU1838" s="244" t="s">
        <v>142</v>
      </c>
      <c r="AV1838" s="13" t="s">
        <v>94</v>
      </c>
      <c r="AW1838" s="13" t="s">
        <v>35</v>
      </c>
      <c r="AX1838" s="13" t="s">
        <v>75</v>
      </c>
      <c r="AY1838" s="244" t="s">
        <v>141</v>
      </c>
    </row>
    <row r="1839" s="15" customFormat="1">
      <c r="A1839" s="15"/>
      <c r="B1839" s="256"/>
      <c r="C1839" s="257"/>
      <c r="D1839" s="235" t="s">
        <v>155</v>
      </c>
      <c r="E1839" s="258" t="s">
        <v>19</v>
      </c>
      <c r="F1839" s="259" t="s">
        <v>2138</v>
      </c>
      <c r="G1839" s="257"/>
      <c r="H1839" s="258" t="s">
        <v>19</v>
      </c>
      <c r="I1839" s="260"/>
      <c r="J1839" s="257"/>
      <c r="K1839" s="257"/>
      <c r="L1839" s="261"/>
      <c r="M1839" s="262"/>
      <c r="N1839" s="263"/>
      <c r="O1839" s="263"/>
      <c r="P1839" s="263"/>
      <c r="Q1839" s="263"/>
      <c r="R1839" s="263"/>
      <c r="S1839" s="263"/>
      <c r="T1839" s="264"/>
      <c r="U1839" s="15"/>
      <c r="V1839" s="15"/>
      <c r="W1839" s="15"/>
      <c r="X1839" s="15"/>
      <c r="Y1839" s="15"/>
      <c r="Z1839" s="15"/>
      <c r="AA1839" s="15"/>
      <c r="AB1839" s="15"/>
      <c r="AC1839" s="15"/>
      <c r="AD1839" s="15"/>
      <c r="AE1839" s="15"/>
      <c r="AT1839" s="265" t="s">
        <v>155</v>
      </c>
      <c r="AU1839" s="265" t="s">
        <v>142</v>
      </c>
      <c r="AV1839" s="15" t="s">
        <v>83</v>
      </c>
      <c r="AW1839" s="15" t="s">
        <v>35</v>
      </c>
      <c r="AX1839" s="15" t="s">
        <v>75</v>
      </c>
      <c r="AY1839" s="265" t="s">
        <v>141</v>
      </c>
    </row>
    <row r="1840" s="13" customFormat="1">
      <c r="A1840" s="13"/>
      <c r="B1840" s="233"/>
      <c r="C1840" s="234"/>
      <c r="D1840" s="235" t="s">
        <v>155</v>
      </c>
      <c r="E1840" s="236" t="s">
        <v>19</v>
      </c>
      <c r="F1840" s="237" t="s">
        <v>2162</v>
      </c>
      <c r="G1840" s="234"/>
      <c r="H1840" s="238">
        <v>0.79500000000000004</v>
      </c>
      <c r="I1840" s="239"/>
      <c r="J1840" s="234"/>
      <c r="K1840" s="234"/>
      <c r="L1840" s="240"/>
      <c r="M1840" s="241"/>
      <c r="N1840" s="242"/>
      <c r="O1840" s="242"/>
      <c r="P1840" s="242"/>
      <c r="Q1840" s="242"/>
      <c r="R1840" s="242"/>
      <c r="S1840" s="242"/>
      <c r="T1840" s="243"/>
      <c r="U1840" s="13"/>
      <c r="V1840" s="13"/>
      <c r="W1840" s="13"/>
      <c r="X1840" s="13"/>
      <c r="Y1840" s="13"/>
      <c r="Z1840" s="13"/>
      <c r="AA1840" s="13"/>
      <c r="AB1840" s="13"/>
      <c r="AC1840" s="13"/>
      <c r="AD1840" s="13"/>
      <c r="AE1840" s="13"/>
      <c r="AT1840" s="244" t="s">
        <v>155</v>
      </c>
      <c r="AU1840" s="244" t="s">
        <v>142</v>
      </c>
      <c r="AV1840" s="13" t="s">
        <v>94</v>
      </c>
      <c r="AW1840" s="13" t="s">
        <v>35</v>
      </c>
      <c r="AX1840" s="13" t="s">
        <v>75</v>
      </c>
      <c r="AY1840" s="244" t="s">
        <v>141</v>
      </c>
    </row>
    <row r="1841" s="13" customFormat="1">
      <c r="A1841" s="13"/>
      <c r="B1841" s="233"/>
      <c r="C1841" s="234"/>
      <c r="D1841" s="235" t="s">
        <v>155</v>
      </c>
      <c r="E1841" s="236" t="s">
        <v>19</v>
      </c>
      <c r="F1841" s="237" t="s">
        <v>2144</v>
      </c>
      <c r="G1841" s="234"/>
      <c r="H1841" s="238">
        <v>-1.8180000000000001</v>
      </c>
      <c r="I1841" s="239"/>
      <c r="J1841" s="234"/>
      <c r="K1841" s="234"/>
      <c r="L1841" s="240"/>
      <c r="M1841" s="241"/>
      <c r="N1841" s="242"/>
      <c r="O1841" s="242"/>
      <c r="P1841" s="242"/>
      <c r="Q1841" s="242"/>
      <c r="R1841" s="242"/>
      <c r="S1841" s="242"/>
      <c r="T1841" s="243"/>
      <c r="U1841" s="13"/>
      <c r="V1841" s="13"/>
      <c r="W1841" s="13"/>
      <c r="X1841" s="13"/>
      <c r="Y1841" s="13"/>
      <c r="Z1841" s="13"/>
      <c r="AA1841" s="13"/>
      <c r="AB1841" s="13"/>
      <c r="AC1841" s="13"/>
      <c r="AD1841" s="13"/>
      <c r="AE1841" s="13"/>
      <c r="AT1841" s="244" t="s">
        <v>155</v>
      </c>
      <c r="AU1841" s="244" t="s">
        <v>142</v>
      </c>
      <c r="AV1841" s="13" t="s">
        <v>94</v>
      </c>
      <c r="AW1841" s="13" t="s">
        <v>35</v>
      </c>
      <c r="AX1841" s="13" t="s">
        <v>75</v>
      </c>
      <c r="AY1841" s="244" t="s">
        <v>141</v>
      </c>
    </row>
    <row r="1842" s="13" customFormat="1">
      <c r="A1842" s="13"/>
      <c r="B1842" s="233"/>
      <c r="C1842" s="234"/>
      <c r="D1842" s="235" t="s">
        <v>155</v>
      </c>
      <c r="E1842" s="236" t="s">
        <v>19</v>
      </c>
      <c r="F1842" s="237" t="s">
        <v>2163</v>
      </c>
      <c r="G1842" s="234"/>
      <c r="H1842" s="238">
        <v>-1.4139999999999999</v>
      </c>
      <c r="I1842" s="239"/>
      <c r="J1842" s="234"/>
      <c r="K1842" s="234"/>
      <c r="L1842" s="240"/>
      <c r="M1842" s="241"/>
      <c r="N1842" s="242"/>
      <c r="O1842" s="242"/>
      <c r="P1842" s="242"/>
      <c r="Q1842" s="242"/>
      <c r="R1842" s="242"/>
      <c r="S1842" s="242"/>
      <c r="T1842" s="243"/>
      <c r="U1842" s="13"/>
      <c r="V1842" s="13"/>
      <c r="W1842" s="13"/>
      <c r="X1842" s="13"/>
      <c r="Y1842" s="13"/>
      <c r="Z1842" s="13"/>
      <c r="AA1842" s="13"/>
      <c r="AB1842" s="13"/>
      <c r="AC1842" s="13"/>
      <c r="AD1842" s="13"/>
      <c r="AE1842" s="13"/>
      <c r="AT1842" s="244" t="s">
        <v>155</v>
      </c>
      <c r="AU1842" s="244" t="s">
        <v>142</v>
      </c>
      <c r="AV1842" s="13" t="s">
        <v>94</v>
      </c>
      <c r="AW1842" s="13" t="s">
        <v>35</v>
      </c>
      <c r="AX1842" s="13" t="s">
        <v>75</v>
      </c>
      <c r="AY1842" s="244" t="s">
        <v>141</v>
      </c>
    </row>
    <row r="1843" s="16" customFormat="1">
      <c r="A1843" s="16"/>
      <c r="B1843" s="266"/>
      <c r="C1843" s="267"/>
      <c r="D1843" s="235" t="s">
        <v>155</v>
      </c>
      <c r="E1843" s="268" t="s">
        <v>19</v>
      </c>
      <c r="F1843" s="269" t="s">
        <v>190</v>
      </c>
      <c r="G1843" s="267"/>
      <c r="H1843" s="270">
        <v>26.273</v>
      </c>
      <c r="I1843" s="271"/>
      <c r="J1843" s="267"/>
      <c r="K1843" s="267"/>
      <c r="L1843" s="272"/>
      <c r="M1843" s="273"/>
      <c r="N1843" s="274"/>
      <c r="O1843" s="274"/>
      <c r="P1843" s="274"/>
      <c r="Q1843" s="274"/>
      <c r="R1843" s="274"/>
      <c r="S1843" s="274"/>
      <c r="T1843" s="275"/>
      <c r="U1843" s="16"/>
      <c r="V1843" s="16"/>
      <c r="W1843" s="16"/>
      <c r="X1843" s="16"/>
      <c r="Y1843" s="16"/>
      <c r="Z1843" s="16"/>
      <c r="AA1843" s="16"/>
      <c r="AB1843" s="16"/>
      <c r="AC1843" s="16"/>
      <c r="AD1843" s="16"/>
      <c r="AE1843" s="16"/>
      <c r="AT1843" s="276" t="s">
        <v>155</v>
      </c>
      <c r="AU1843" s="276" t="s">
        <v>142</v>
      </c>
      <c r="AV1843" s="16" t="s">
        <v>142</v>
      </c>
      <c r="AW1843" s="16" t="s">
        <v>35</v>
      </c>
      <c r="AX1843" s="16" t="s">
        <v>75</v>
      </c>
      <c r="AY1843" s="276" t="s">
        <v>141</v>
      </c>
    </row>
    <row r="1844" s="15" customFormat="1">
      <c r="A1844" s="15"/>
      <c r="B1844" s="256"/>
      <c r="C1844" s="257"/>
      <c r="D1844" s="235" t="s">
        <v>155</v>
      </c>
      <c r="E1844" s="258" t="s">
        <v>19</v>
      </c>
      <c r="F1844" s="259" t="s">
        <v>951</v>
      </c>
      <c r="G1844" s="257"/>
      <c r="H1844" s="258" t="s">
        <v>19</v>
      </c>
      <c r="I1844" s="260"/>
      <c r="J1844" s="257"/>
      <c r="K1844" s="257"/>
      <c r="L1844" s="261"/>
      <c r="M1844" s="262"/>
      <c r="N1844" s="263"/>
      <c r="O1844" s="263"/>
      <c r="P1844" s="263"/>
      <c r="Q1844" s="263"/>
      <c r="R1844" s="263"/>
      <c r="S1844" s="263"/>
      <c r="T1844" s="264"/>
      <c r="U1844" s="15"/>
      <c r="V1844" s="15"/>
      <c r="W1844" s="15"/>
      <c r="X1844" s="15"/>
      <c r="Y1844" s="15"/>
      <c r="Z1844" s="15"/>
      <c r="AA1844" s="15"/>
      <c r="AB1844" s="15"/>
      <c r="AC1844" s="15"/>
      <c r="AD1844" s="15"/>
      <c r="AE1844" s="15"/>
      <c r="AT1844" s="265" t="s">
        <v>155</v>
      </c>
      <c r="AU1844" s="265" t="s">
        <v>142</v>
      </c>
      <c r="AV1844" s="15" t="s">
        <v>83</v>
      </c>
      <c r="AW1844" s="15" t="s">
        <v>35</v>
      </c>
      <c r="AX1844" s="15" t="s">
        <v>75</v>
      </c>
      <c r="AY1844" s="265" t="s">
        <v>141</v>
      </c>
    </row>
    <row r="1845" s="13" customFormat="1">
      <c r="A1845" s="13"/>
      <c r="B1845" s="233"/>
      <c r="C1845" s="234"/>
      <c r="D1845" s="235" t="s">
        <v>155</v>
      </c>
      <c r="E1845" s="236" t="s">
        <v>19</v>
      </c>
      <c r="F1845" s="237" t="s">
        <v>2164</v>
      </c>
      <c r="G1845" s="234"/>
      <c r="H1845" s="238">
        <v>12.300000000000001</v>
      </c>
      <c r="I1845" s="239"/>
      <c r="J1845" s="234"/>
      <c r="K1845" s="234"/>
      <c r="L1845" s="240"/>
      <c r="M1845" s="241"/>
      <c r="N1845" s="242"/>
      <c r="O1845" s="242"/>
      <c r="P1845" s="242"/>
      <c r="Q1845" s="242"/>
      <c r="R1845" s="242"/>
      <c r="S1845" s="242"/>
      <c r="T1845" s="243"/>
      <c r="U1845" s="13"/>
      <c r="V1845" s="13"/>
      <c r="W1845" s="13"/>
      <c r="X1845" s="13"/>
      <c r="Y1845" s="13"/>
      <c r="Z1845" s="13"/>
      <c r="AA1845" s="13"/>
      <c r="AB1845" s="13"/>
      <c r="AC1845" s="13"/>
      <c r="AD1845" s="13"/>
      <c r="AE1845" s="13"/>
      <c r="AT1845" s="244" t="s">
        <v>155</v>
      </c>
      <c r="AU1845" s="244" t="s">
        <v>142</v>
      </c>
      <c r="AV1845" s="13" t="s">
        <v>94</v>
      </c>
      <c r="AW1845" s="13" t="s">
        <v>35</v>
      </c>
      <c r="AX1845" s="13" t="s">
        <v>75</v>
      </c>
      <c r="AY1845" s="244" t="s">
        <v>141</v>
      </c>
    </row>
    <row r="1846" s="15" customFormat="1">
      <c r="A1846" s="15"/>
      <c r="B1846" s="256"/>
      <c r="C1846" s="257"/>
      <c r="D1846" s="235" t="s">
        <v>155</v>
      </c>
      <c r="E1846" s="258" t="s">
        <v>19</v>
      </c>
      <c r="F1846" s="259" t="s">
        <v>2042</v>
      </c>
      <c r="G1846" s="257"/>
      <c r="H1846" s="258" t="s">
        <v>19</v>
      </c>
      <c r="I1846" s="260"/>
      <c r="J1846" s="257"/>
      <c r="K1846" s="257"/>
      <c r="L1846" s="261"/>
      <c r="M1846" s="262"/>
      <c r="N1846" s="263"/>
      <c r="O1846" s="263"/>
      <c r="P1846" s="263"/>
      <c r="Q1846" s="263"/>
      <c r="R1846" s="263"/>
      <c r="S1846" s="263"/>
      <c r="T1846" s="264"/>
      <c r="U1846" s="15"/>
      <c r="V1846" s="15"/>
      <c r="W1846" s="15"/>
      <c r="X1846" s="15"/>
      <c r="Y1846" s="15"/>
      <c r="Z1846" s="15"/>
      <c r="AA1846" s="15"/>
      <c r="AB1846" s="15"/>
      <c r="AC1846" s="15"/>
      <c r="AD1846" s="15"/>
      <c r="AE1846" s="15"/>
      <c r="AT1846" s="265" t="s">
        <v>155</v>
      </c>
      <c r="AU1846" s="265" t="s">
        <v>142</v>
      </c>
      <c r="AV1846" s="15" t="s">
        <v>83</v>
      </c>
      <c r="AW1846" s="15" t="s">
        <v>35</v>
      </c>
      <c r="AX1846" s="15" t="s">
        <v>75</v>
      </c>
      <c r="AY1846" s="265" t="s">
        <v>141</v>
      </c>
    </row>
    <row r="1847" s="13" customFormat="1">
      <c r="A1847" s="13"/>
      <c r="B1847" s="233"/>
      <c r="C1847" s="234"/>
      <c r="D1847" s="235" t="s">
        <v>155</v>
      </c>
      <c r="E1847" s="236" t="s">
        <v>19</v>
      </c>
      <c r="F1847" s="237" t="s">
        <v>2163</v>
      </c>
      <c r="G1847" s="234"/>
      <c r="H1847" s="238">
        <v>-1.4139999999999999</v>
      </c>
      <c r="I1847" s="239"/>
      <c r="J1847" s="234"/>
      <c r="K1847" s="234"/>
      <c r="L1847" s="240"/>
      <c r="M1847" s="241"/>
      <c r="N1847" s="242"/>
      <c r="O1847" s="242"/>
      <c r="P1847" s="242"/>
      <c r="Q1847" s="242"/>
      <c r="R1847" s="242"/>
      <c r="S1847" s="242"/>
      <c r="T1847" s="243"/>
      <c r="U1847" s="13"/>
      <c r="V1847" s="13"/>
      <c r="W1847" s="13"/>
      <c r="X1847" s="13"/>
      <c r="Y1847" s="13"/>
      <c r="Z1847" s="13"/>
      <c r="AA1847" s="13"/>
      <c r="AB1847" s="13"/>
      <c r="AC1847" s="13"/>
      <c r="AD1847" s="13"/>
      <c r="AE1847" s="13"/>
      <c r="AT1847" s="244" t="s">
        <v>155</v>
      </c>
      <c r="AU1847" s="244" t="s">
        <v>142</v>
      </c>
      <c r="AV1847" s="13" t="s">
        <v>94</v>
      </c>
      <c r="AW1847" s="13" t="s">
        <v>35</v>
      </c>
      <c r="AX1847" s="13" t="s">
        <v>75</v>
      </c>
      <c r="AY1847" s="244" t="s">
        <v>141</v>
      </c>
    </row>
    <row r="1848" s="16" customFormat="1">
      <c r="A1848" s="16"/>
      <c r="B1848" s="266"/>
      <c r="C1848" s="267"/>
      <c r="D1848" s="235" t="s">
        <v>155</v>
      </c>
      <c r="E1848" s="268" t="s">
        <v>19</v>
      </c>
      <c r="F1848" s="269" t="s">
        <v>190</v>
      </c>
      <c r="G1848" s="267"/>
      <c r="H1848" s="270">
        <v>10.885999999999999</v>
      </c>
      <c r="I1848" s="271"/>
      <c r="J1848" s="267"/>
      <c r="K1848" s="267"/>
      <c r="L1848" s="272"/>
      <c r="M1848" s="273"/>
      <c r="N1848" s="274"/>
      <c r="O1848" s="274"/>
      <c r="P1848" s="274"/>
      <c r="Q1848" s="274"/>
      <c r="R1848" s="274"/>
      <c r="S1848" s="274"/>
      <c r="T1848" s="275"/>
      <c r="U1848" s="16"/>
      <c r="V1848" s="16"/>
      <c r="W1848" s="16"/>
      <c r="X1848" s="16"/>
      <c r="Y1848" s="16"/>
      <c r="Z1848" s="16"/>
      <c r="AA1848" s="16"/>
      <c r="AB1848" s="16"/>
      <c r="AC1848" s="16"/>
      <c r="AD1848" s="16"/>
      <c r="AE1848" s="16"/>
      <c r="AT1848" s="276" t="s">
        <v>155</v>
      </c>
      <c r="AU1848" s="276" t="s">
        <v>142</v>
      </c>
      <c r="AV1848" s="16" t="s">
        <v>142</v>
      </c>
      <c r="AW1848" s="16" t="s">
        <v>35</v>
      </c>
      <c r="AX1848" s="16" t="s">
        <v>75</v>
      </c>
      <c r="AY1848" s="276" t="s">
        <v>141</v>
      </c>
    </row>
    <row r="1849" s="15" customFormat="1">
      <c r="A1849" s="15"/>
      <c r="B1849" s="256"/>
      <c r="C1849" s="257"/>
      <c r="D1849" s="235" t="s">
        <v>155</v>
      </c>
      <c r="E1849" s="258" t="s">
        <v>19</v>
      </c>
      <c r="F1849" s="259" t="s">
        <v>953</v>
      </c>
      <c r="G1849" s="257"/>
      <c r="H1849" s="258" t="s">
        <v>19</v>
      </c>
      <c r="I1849" s="260"/>
      <c r="J1849" s="257"/>
      <c r="K1849" s="257"/>
      <c r="L1849" s="261"/>
      <c r="M1849" s="262"/>
      <c r="N1849" s="263"/>
      <c r="O1849" s="263"/>
      <c r="P1849" s="263"/>
      <c r="Q1849" s="263"/>
      <c r="R1849" s="263"/>
      <c r="S1849" s="263"/>
      <c r="T1849" s="264"/>
      <c r="U1849" s="15"/>
      <c r="V1849" s="15"/>
      <c r="W1849" s="15"/>
      <c r="X1849" s="15"/>
      <c r="Y1849" s="15"/>
      <c r="Z1849" s="15"/>
      <c r="AA1849" s="15"/>
      <c r="AB1849" s="15"/>
      <c r="AC1849" s="15"/>
      <c r="AD1849" s="15"/>
      <c r="AE1849" s="15"/>
      <c r="AT1849" s="265" t="s">
        <v>155</v>
      </c>
      <c r="AU1849" s="265" t="s">
        <v>142</v>
      </c>
      <c r="AV1849" s="15" t="s">
        <v>83</v>
      </c>
      <c r="AW1849" s="15" t="s">
        <v>35</v>
      </c>
      <c r="AX1849" s="15" t="s">
        <v>75</v>
      </c>
      <c r="AY1849" s="265" t="s">
        <v>141</v>
      </c>
    </row>
    <row r="1850" s="13" customFormat="1">
      <c r="A1850" s="13"/>
      <c r="B1850" s="233"/>
      <c r="C1850" s="234"/>
      <c r="D1850" s="235" t="s">
        <v>155</v>
      </c>
      <c r="E1850" s="236" t="s">
        <v>19</v>
      </c>
      <c r="F1850" s="237" t="s">
        <v>2165</v>
      </c>
      <c r="G1850" s="234"/>
      <c r="H1850" s="238">
        <v>62.039999999999999</v>
      </c>
      <c r="I1850" s="239"/>
      <c r="J1850" s="234"/>
      <c r="K1850" s="234"/>
      <c r="L1850" s="240"/>
      <c r="M1850" s="241"/>
      <c r="N1850" s="242"/>
      <c r="O1850" s="242"/>
      <c r="P1850" s="242"/>
      <c r="Q1850" s="242"/>
      <c r="R1850" s="242"/>
      <c r="S1850" s="242"/>
      <c r="T1850" s="243"/>
      <c r="U1850" s="13"/>
      <c r="V1850" s="13"/>
      <c r="W1850" s="13"/>
      <c r="X1850" s="13"/>
      <c r="Y1850" s="13"/>
      <c r="Z1850" s="13"/>
      <c r="AA1850" s="13"/>
      <c r="AB1850" s="13"/>
      <c r="AC1850" s="13"/>
      <c r="AD1850" s="13"/>
      <c r="AE1850" s="13"/>
      <c r="AT1850" s="244" t="s">
        <v>155</v>
      </c>
      <c r="AU1850" s="244" t="s">
        <v>142</v>
      </c>
      <c r="AV1850" s="13" t="s">
        <v>94</v>
      </c>
      <c r="AW1850" s="13" t="s">
        <v>35</v>
      </c>
      <c r="AX1850" s="13" t="s">
        <v>75</v>
      </c>
      <c r="AY1850" s="244" t="s">
        <v>141</v>
      </c>
    </row>
    <row r="1851" s="15" customFormat="1">
      <c r="A1851" s="15"/>
      <c r="B1851" s="256"/>
      <c r="C1851" s="257"/>
      <c r="D1851" s="235" t="s">
        <v>155</v>
      </c>
      <c r="E1851" s="258" t="s">
        <v>19</v>
      </c>
      <c r="F1851" s="259" t="s">
        <v>2138</v>
      </c>
      <c r="G1851" s="257"/>
      <c r="H1851" s="258" t="s">
        <v>19</v>
      </c>
      <c r="I1851" s="260"/>
      <c r="J1851" s="257"/>
      <c r="K1851" s="257"/>
      <c r="L1851" s="261"/>
      <c r="M1851" s="262"/>
      <c r="N1851" s="263"/>
      <c r="O1851" s="263"/>
      <c r="P1851" s="263"/>
      <c r="Q1851" s="263"/>
      <c r="R1851" s="263"/>
      <c r="S1851" s="263"/>
      <c r="T1851" s="264"/>
      <c r="U1851" s="15"/>
      <c r="V1851" s="15"/>
      <c r="W1851" s="15"/>
      <c r="X1851" s="15"/>
      <c r="Y1851" s="15"/>
      <c r="Z1851" s="15"/>
      <c r="AA1851" s="15"/>
      <c r="AB1851" s="15"/>
      <c r="AC1851" s="15"/>
      <c r="AD1851" s="15"/>
      <c r="AE1851" s="15"/>
      <c r="AT1851" s="265" t="s">
        <v>155</v>
      </c>
      <c r="AU1851" s="265" t="s">
        <v>142</v>
      </c>
      <c r="AV1851" s="15" t="s">
        <v>83</v>
      </c>
      <c r="AW1851" s="15" t="s">
        <v>35</v>
      </c>
      <c r="AX1851" s="15" t="s">
        <v>75</v>
      </c>
      <c r="AY1851" s="265" t="s">
        <v>141</v>
      </c>
    </row>
    <row r="1852" s="13" customFormat="1">
      <c r="A1852" s="13"/>
      <c r="B1852" s="233"/>
      <c r="C1852" s="234"/>
      <c r="D1852" s="235" t="s">
        <v>155</v>
      </c>
      <c r="E1852" s="236" t="s">
        <v>19</v>
      </c>
      <c r="F1852" s="237" t="s">
        <v>962</v>
      </c>
      <c r="G1852" s="234"/>
      <c r="H1852" s="238">
        <v>-0.38</v>
      </c>
      <c r="I1852" s="239"/>
      <c r="J1852" s="234"/>
      <c r="K1852" s="234"/>
      <c r="L1852" s="240"/>
      <c r="M1852" s="241"/>
      <c r="N1852" s="242"/>
      <c r="O1852" s="242"/>
      <c r="P1852" s="242"/>
      <c r="Q1852" s="242"/>
      <c r="R1852" s="242"/>
      <c r="S1852" s="242"/>
      <c r="T1852" s="243"/>
      <c r="U1852" s="13"/>
      <c r="V1852" s="13"/>
      <c r="W1852" s="13"/>
      <c r="X1852" s="13"/>
      <c r="Y1852" s="13"/>
      <c r="Z1852" s="13"/>
      <c r="AA1852" s="13"/>
      <c r="AB1852" s="13"/>
      <c r="AC1852" s="13"/>
      <c r="AD1852" s="13"/>
      <c r="AE1852" s="13"/>
      <c r="AT1852" s="244" t="s">
        <v>155</v>
      </c>
      <c r="AU1852" s="244" t="s">
        <v>142</v>
      </c>
      <c r="AV1852" s="13" t="s">
        <v>94</v>
      </c>
      <c r="AW1852" s="13" t="s">
        <v>35</v>
      </c>
      <c r="AX1852" s="13" t="s">
        <v>75</v>
      </c>
      <c r="AY1852" s="244" t="s">
        <v>141</v>
      </c>
    </row>
    <row r="1853" s="13" customFormat="1">
      <c r="A1853" s="13"/>
      <c r="B1853" s="233"/>
      <c r="C1853" s="234"/>
      <c r="D1853" s="235" t="s">
        <v>155</v>
      </c>
      <c r="E1853" s="236" t="s">
        <v>19</v>
      </c>
      <c r="F1853" s="237" t="s">
        <v>2166</v>
      </c>
      <c r="G1853" s="234"/>
      <c r="H1853" s="238">
        <v>-2.0939999999999999</v>
      </c>
      <c r="I1853" s="239"/>
      <c r="J1853" s="234"/>
      <c r="K1853" s="234"/>
      <c r="L1853" s="240"/>
      <c r="M1853" s="241"/>
      <c r="N1853" s="242"/>
      <c r="O1853" s="242"/>
      <c r="P1853" s="242"/>
      <c r="Q1853" s="242"/>
      <c r="R1853" s="242"/>
      <c r="S1853" s="242"/>
      <c r="T1853" s="243"/>
      <c r="U1853" s="13"/>
      <c r="V1853" s="13"/>
      <c r="W1853" s="13"/>
      <c r="X1853" s="13"/>
      <c r="Y1853" s="13"/>
      <c r="Z1853" s="13"/>
      <c r="AA1853" s="13"/>
      <c r="AB1853" s="13"/>
      <c r="AC1853" s="13"/>
      <c r="AD1853" s="13"/>
      <c r="AE1853" s="13"/>
      <c r="AT1853" s="244" t="s">
        <v>155</v>
      </c>
      <c r="AU1853" s="244" t="s">
        <v>142</v>
      </c>
      <c r="AV1853" s="13" t="s">
        <v>94</v>
      </c>
      <c r="AW1853" s="13" t="s">
        <v>35</v>
      </c>
      <c r="AX1853" s="13" t="s">
        <v>75</v>
      </c>
      <c r="AY1853" s="244" t="s">
        <v>141</v>
      </c>
    </row>
    <row r="1854" s="13" customFormat="1">
      <c r="A1854" s="13"/>
      <c r="B1854" s="233"/>
      <c r="C1854" s="234"/>
      <c r="D1854" s="235" t="s">
        <v>155</v>
      </c>
      <c r="E1854" s="236" t="s">
        <v>19</v>
      </c>
      <c r="F1854" s="237" t="s">
        <v>2167</v>
      </c>
      <c r="G1854" s="234"/>
      <c r="H1854" s="238">
        <v>-3.2320000000000002</v>
      </c>
      <c r="I1854" s="239"/>
      <c r="J1854" s="234"/>
      <c r="K1854" s="234"/>
      <c r="L1854" s="240"/>
      <c r="M1854" s="241"/>
      <c r="N1854" s="242"/>
      <c r="O1854" s="242"/>
      <c r="P1854" s="242"/>
      <c r="Q1854" s="242"/>
      <c r="R1854" s="242"/>
      <c r="S1854" s="242"/>
      <c r="T1854" s="243"/>
      <c r="U1854" s="13"/>
      <c r="V1854" s="13"/>
      <c r="W1854" s="13"/>
      <c r="X1854" s="13"/>
      <c r="Y1854" s="13"/>
      <c r="Z1854" s="13"/>
      <c r="AA1854" s="13"/>
      <c r="AB1854" s="13"/>
      <c r="AC1854" s="13"/>
      <c r="AD1854" s="13"/>
      <c r="AE1854" s="13"/>
      <c r="AT1854" s="244" t="s">
        <v>155</v>
      </c>
      <c r="AU1854" s="244" t="s">
        <v>142</v>
      </c>
      <c r="AV1854" s="13" t="s">
        <v>94</v>
      </c>
      <c r="AW1854" s="13" t="s">
        <v>35</v>
      </c>
      <c r="AX1854" s="13" t="s">
        <v>75</v>
      </c>
      <c r="AY1854" s="244" t="s">
        <v>141</v>
      </c>
    </row>
    <row r="1855" s="16" customFormat="1">
      <c r="A1855" s="16"/>
      <c r="B1855" s="266"/>
      <c r="C1855" s="267"/>
      <c r="D1855" s="235" t="s">
        <v>155</v>
      </c>
      <c r="E1855" s="268" t="s">
        <v>19</v>
      </c>
      <c r="F1855" s="269" t="s">
        <v>190</v>
      </c>
      <c r="G1855" s="267"/>
      <c r="H1855" s="270">
        <v>56.334000000000003</v>
      </c>
      <c r="I1855" s="271"/>
      <c r="J1855" s="267"/>
      <c r="K1855" s="267"/>
      <c r="L1855" s="272"/>
      <c r="M1855" s="273"/>
      <c r="N1855" s="274"/>
      <c r="O1855" s="274"/>
      <c r="P1855" s="274"/>
      <c r="Q1855" s="274"/>
      <c r="R1855" s="274"/>
      <c r="S1855" s="274"/>
      <c r="T1855" s="275"/>
      <c r="U1855" s="16"/>
      <c r="V1855" s="16"/>
      <c r="W1855" s="16"/>
      <c r="X1855" s="16"/>
      <c r="Y1855" s="16"/>
      <c r="Z1855" s="16"/>
      <c r="AA1855" s="16"/>
      <c r="AB1855" s="16"/>
      <c r="AC1855" s="16"/>
      <c r="AD1855" s="16"/>
      <c r="AE1855" s="16"/>
      <c r="AT1855" s="276" t="s">
        <v>155</v>
      </c>
      <c r="AU1855" s="276" t="s">
        <v>142</v>
      </c>
      <c r="AV1855" s="16" t="s">
        <v>142</v>
      </c>
      <c r="AW1855" s="16" t="s">
        <v>35</v>
      </c>
      <c r="AX1855" s="16" t="s">
        <v>75</v>
      </c>
      <c r="AY1855" s="276" t="s">
        <v>141</v>
      </c>
    </row>
    <row r="1856" s="15" customFormat="1">
      <c r="A1856" s="15"/>
      <c r="B1856" s="256"/>
      <c r="C1856" s="257"/>
      <c r="D1856" s="235" t="s">
        <v>155</v>
      </c>
      <c r="E1856" s="258" t="s">
        <v>19</v>
      </c>
      <c r="F1856" s="259" t="s">
        <v>957</v>
      </c>
      <c r="G1856" s="257"/>
      <c r="H1856" s="258" t="s">
        <v>19</v>
      </c>
      <c r="I1856" s="260"/>
      <c r="J1856" s="257"/>
      <c r="K1856" s="257"/>
      <c r="L1856" s="261"/>
      <c r="M1856" s="262"/>
      <c r="N1856" s="263"/>
      <c r="O1856" s="263"/>
      <c r="P1856" s="263"/>
      <c r="Q1856" s="263"/>
      <c r="R1856" s="263"/>
      <c r="S1856" s="263"/>
      <c r="T1856" s="264"/>
      <c r="U1856" s="15"/>
      <c r="V1856" s="15"/>
      <c r="W1856" s="15"/>
      <c r="X1856" s="15"/>
      <c r="Y1856" s="15"/>
      <c r="Z1856" s="15"/>
      <c r="AA1856" s="15"/>
      <c r="AB1856" s="15"/>
      <c r="AC1856" s="15"/>
      <c r="AD1856" s="15"/>
      <c r="AE1856" s="15"/>
      <c r="AT1856" s="265" t="s">
        <v>155</v>
      </c>
      <c r="AU1856" s="265" t="s">
        <v>142</v>
      </c>
      <c r="AV1856" s="15" t="s">
        <v>83</v>
      </c>
      <c r="AW1856" s="15" t="s">
        <v>35</v>
      </c>
      <c r="AX1856" s="15" t="s">
        <v>75</v>
      </c>
      <c r="AY1856" s="265" t="s">
        <v>141</v>
      </c>
    </row>
    <row r="1857" s="13" customFormat="1">
      <c r="A1857" s="13"/>
      <c r="B1857" s="233"/>
      <c r="C1857" s="234"/>
      <c r="D1857" s="235" t="s">
        <v>155</v>
      </c>
      <c r="E1857" s="236" t="s">
        <v>19</v>
      </c>
      <c r="F1857" s="237" t="s">
        <v>2168</v>
      </c>
      <c r="G1857" s="234"/>
      <c r="H1857" s="238">
        <v>13.035</v>
      </c>
      <c r="I1857" s="239"/>
      <c r="J1857" s="234"/>
      <c r="K1857" s="234"/>
      <c r="L1857" s="240"/>
      <c r="M1857" s="241"/>
      <c r="N1857" s="242"/>
      <c r="O1857" s="242"/>
      <c r="P1857" s="242"/>
      <c r="Q1857" s="242"/>
      <c r="R1857" s="242"/>
      <c r="S1857" s="242"/>
      <c r="T1857" s="243"/>
      <c r="U1857" s="13"/>
      <c r="V1857" s="13"/>
      <c r="W1857" s="13"/>
      <c r="X1857" s="13"/>
      <c r="Y1857" s="13"/>
      <c r="Z1857" s="13"/>
      <c r="AA1857" s="13"/>
      <c r="AB1857" s="13"/>
      <c r="AC1857" s="13"/>
      <c r="AD1857" s="13"/>
      <c r="AE1857" s="13"/>
      <c r="AT1857" s="244" t="s">
        <v>155</v>
      </c>
      <c r="AU1857" s="244" t="s">
        <v>142</v>
      </c>
      <c r="AV1857" s="13" t="s">
        <v>94</v>
      </c>
      <c r="AW1857" s="13" t="s">
        <v>35</v>
      </c>
      <c r="AX1857" s="13" t="s">
        <v>75</v>
      </c>
      <c r="AY1857" s="244" t="s">
        <v>141</v>
      </c>
    </row>
    <row r="1858" s="15" customFormat="1">
      <c r="A1858" s="15"/>
      <c r="B1858" s="256"/>
      <c r="C1858" s="257"/>
      <c r="D1858" s="235" t="s">
        <v>155</v>
      </c>
      <c r="E1858" s="258" t="s">
        <v>19</v>
      </c>
      <c r="F1858" s="259" t="s">
        <v>2042</v>
      </c>
      <c r="G1858" s="257"/>
      <c r="H1858" s="258" t="s">
        <v>19</v>
      </c>
      <c r="I1858" s="260"/>
      <c r="J1858" s="257"/>
      <c r="K1858" s="257"/>
      <c r="L1858" s="261"/>
      <c r="M1858" s="262"/>
      <c r="N1858" s="263"/>
      <c r="O1858" s="263"/>
      <c r="P1858" s="263"/>
      <c r="Q1858" s="263"/>
      <c r="R1858" s="263"/>
      <c r="S1858" s="263"/>
      <c r="T1858" s="264"/>
      <c r="U1858" s="15"/>
      <c r="V1858" s="15"/>
      <c r="W1858" s="15"/>
      <c r="X1858" s="15"/>
      <c r="Y1858" s="15"/>
      <c r="Z1858" s="15"/>
      <c r="AA1858" s="15"/>
      <c r="AB1858" s="15"/>
      <c r="AC1858" s="15"/>
      <c r="AD1858" s="15"/>
      <c r="AE1858" s="15"/>
      <c r="AT1858" s="265" t="s">
        <v>155</v>
      </c>
      <c r="AU1858" s="265" t="s">
        <v>142</v>
      </c>
      <c r="AV1858" s="15" t="s">
        <v>83</v>
      </c>
      <c r="AW1858" s="15" t="s">
        <v>35</v>
      </c>
      <c r="AX1858" s="15" t="s">
        <v>75</v>
      </c>
      <c r="AY1858" s="265" t="s">
        <v>141</v>
      </c>
    </row>
    <row r="1859" s="13" customFormat="1">
      <c r="A1859" s="13"/>
      <c r="B1859" s="233"/>
      <c r="C1859" s="234"/>
      <c r="D1859" s="235" t="s">
        <v>155</v>
      </c>
      <c r="E1859" s="236" t="s">
        <v>19</v>
      </c>
      <c r="F1859" s="237" t="s">
        <v>2154</v>
      </c>
      <c r="G1859" s="234"/>
      <c r="H1859" s="238">
        <v>-1.6160000000000001</v>
      </c>
      <c r="I1859" s="239"/>
      <c r="J1859" s="234"/>
      <c r="K1859" s="234"/>
      <c r="L1859" s="240"/>
      <c r="M1859" s="241"/>
      <c r="N1859" s="242"/>
      <c r="O1859" s="242"/>
      <c r="P1859" s="242"/>
      <c r="Q1859" s="242"/>
      <c r="R1859" s="242"/>
      <c r="S1859" s="242"/>
      <c r="T1859" s="243"/>
      <c r="U1859" s="13"/>
      <c r="V1859" s="13"/>
      <c r="W1859" s="13"/>
      <c r="X1859" s="13"/>
      <c r="Y1859" s="13"/>
      <c r="Z1859" s="13"/>
      <c r="AA1859" s="13"/>
      <c r="AB1859" s="13"/>
      <c r="AC1859" s="13"/>
      <c r="AD1859" s="13"/>
      <c r="AE1859" s="13"/>
      <c r="AT1859" s="244" t="s">
        <v>155</v>
      </c>
      <c r="AU1859" s="244" t="s">
        <v>142</v>
      </c>
      <c r="AV1859" s="13" t="s">
        <v>94</v>
      </c>
      <c r="AW1859" s="13" t="s">
        <v>35</v>
      </c>
      <c r="AX1859" s="13" t="s">
        <v>75</v>
      </c>
      <c r="AY1859" s="244" t="s">
        <v>141</v>
      </c>
    </row>
    <row r="1860" s="16" customFormat="1">
      <c r="A1860" s="16"/>
      <c r="B1860" s="266"/>
      <c r="C1860" s="267"/>
      <c r="D1860" s="235" t="s">
        <v>155</v>
      </c>
      <c r="E1860" s="268" t="s">
        <v>19</v>
      </c>
      <c r="F1860" s="269" t="s">
        <v>190</v>
      </c>
      <c r="G1860" s="267"/>
      <c r="H1860" s="270">
        <v>11.419000000000001</v>
      </c>
      <c r="I1860" s="271"/>
      <c r="J1860" s="267"/>
      <c r="K1860" s="267"/>
      <c r="L1860" s="272"/>
      <c r="M1860" s="273"/>
      <c r="N1860" s="274"/>
      <c r="O1860" s="274"/>
      <c r="P1860" s="274"/>
      <c r="Q1860" s="274"/>
      <c r="R1860" s="274"/>
      <c r="S1860" s="274"/>
      <c r="T1860" s="275"/>
      <c r="U1860" s="16"/>
      <c r="V1860" s="16"/>
      <c r="W1860" s="16"/>
      <c r="X1860" s="16"/>
      <c r="Y1860" s="16"/>
      <c r="Z1860" s="16"/>
      <c r="AA1860" s="16"/>
      <c r="AB1860" s="16"/>
      <c r="AC1860" s="16"/>
      <c r="AD1860" s="16"/>
      <c r="AE1860" s="16"/>
      <c r="AT1860" s="276" t="s">
        <v>155</v>
      </c>
      <c r="AU1860" s="276" t="s">
        <v>142</v>
      </c>
      <c r="AV1860" s="16" t="s">
        <v>142</v>
      </c>
      <c r="AW1860" s="16" t="s">
        <v>35</v>
      </c>
      <c r="AX1860" s="16" t="s">
        <v>75</v>
      </c>
      <c r="AY1860" s="276" t="s">
        <v>141</v>
      </c>
    </row>
    <row r="1861" s="15" customFormat="1">
      <c r="A1861" s="15"/>
      <c r="B1861" s="256"/>
      <c r="C1861" s="257"/>
      <c r="D1861" s="235" t="s">
        <v>155</v>
      </c>
      <c r="E1861" s="258" t="s">
        <v>19</v>
      </c>
      <c r="F1861" s="259" t="s">
        <v>428</v>
      </c>
      <c r="G1861" s="257"/>
      <c r="H1861" s="258" t="s">
        <v>19</v>
      </c>
      <c r="I1861" s="260"/>
      <c r="J1861" s="257"/>
      <c r="K1861" s="257"/>
      <c r="L1861" s="261"/>
      <c r="M1861" s="262"/>
      <c r="N1861" s="263"/>
      <c r="O1861" s="263"/>
      <c r="P1861" s="263"/>
      <c r="Q1861" s="263"/>
      <c r="R1861" s="263"/>
      <c r="S1861" s="263"/>
      <c r="T1861" s="264"/>
      <c r="U1861" s="15"/>
      <c r="V1861" s="15"/>
      <c r="W1861" s="15"/>
      <c r="X1861" s="15"/>
      <c r="Y1861" s="15"/>
      <c r="Z1861" s="15"/>
      <c r="AA1861" s="15"/>
      <c r="AB1861" s="15"/>
      <c r="AC1861" s="15"/>
      <c r="AD1861" s="15"/>
      <c r="AE1861" s="15"/>
      <c r="AT1861" s="265" t="s">
        <v>155</v>
      </c>
      <c r="AU1861" s="265" t="s">
        <v>142</v>
      </c>
      <c r="AV1861" s="15" t="s">
        <v>83</v>
      </c>
      <c r="AW1861" s="15" t="s">
        <v>35</v>
      </c>
      <c r="AX1861" s="15" t="s">
        <v>75</v>
      </c>
      <c r="AY1861" s="265" t="s">
        <v>141</v>
      </c>
    </row>
    <row r="1862" s="13" customFormat="1">
      <c r="A1862" s="13"/>
      <c r="B1862" s="233"/>
      <c r="C1862" s="234"/>
      <c r="D1862" s="235" t="s">
        <v>155</v>
      </c>
      <c r="E1862" s="236" t="s">
        <v>19</v>
      </c>
      <c r="F1862" s="237" t="s">
        <v>2168</v>
      </c>
      <c r="G1862" s="234"/>
      <c r="H1862" s="238">
        <v>13.035</v>
      </c>
      <c r="I1862" s="239"/>
      <c r="J1862" s="234"/>
      <c r="K1862" s="234"/>
      <c r="L1862" s="240"/>
      <c r="M1862" s="241"/>
      <c r="N1862" s="242"/>
      <c r="O1862" s="242"/>
      <c r="P1862" s="242"/>
      <c r="Q1862" s="242"/>
      <c r="R1862" s="242"/>
      <c r="S1862" s="242"/>
      <c r="T1862" s="243"/>
      <c r="U1862" s="13"/>
      <c r="V1862" s="13"/>
      <c r="W1862" s="13"/>
      <c r="X1862" s="13"/>
      <c r="Y1862" s="13"/>
      <c r="Z1862" s="13"/>
      <c r="AA1862" s="13"/>
      <c r="AB1862" s="13"/>
      <c r="AC1862" s="13"/>
      <c r="AD1862" s="13"/>
      <c r="AE1862" s="13"/>
      <c r="AT1862" s="244" t="s">
        <v>155</v>
      </c>
      <c r="AU1862" s="244" t="s">
        <v>142</v>
      </c>
      <c r="AV1862" s="13" t="s">
        <v>94</v>
      </c>
      <c r="AW1862" s="13" t="s">
        <v>35</v>
      </c>
      <c r="AX1862" s="13" t="s">
        <v>75</v>
      </c>
      <c r="AY1862" s="244" t="s">
        <v>141</v>
      </c>
    </row>
    <row r="1863" s="15" customFormat="1">
      <c r="A1863" s="15"/>
      <c r="B1863" s="256"/>
      <c r="C1863" s="257"/>
      <c r="D1863" s="235" t="s">
        <v>155</v>
      </c>
      <c r="E1863" s="258" t="s">
        <v>19</v>
      </c>
      <c r="F1863" s="259" t="s">
        <v>2042</v>
      </c>
      <c r="G1863" s="257"/>
      <c r="H1863" s="258" t="s">
        <v>19</v>
      </c>
      <c r="I1863" s="260"/>
      <c r="J1863" s="257"/>
      <c r="K1863" s="257"/>
      <c r="L1863" s="261"/>
      <c r="M1863" s="262"/>
      <c r="N1863" s="263"/>
      <c r="O1863" s="263"/>
      <c r="P1863" s="263"/>
      <c r="Q1863" s="263"/>
      <c r="R1863" s="263"/>
      <c r="S1863" s="263"/>
      <c r="T1863" s="264"/>
      <c r="U1863" s="15"/>
      <c r="V1863" s="15"/>
      <c r="W1863" s="15"/>
      <c r="X1863" s="15"/>
      <c r="Y1863" s="15"/>
      <c r="Z1863" s="15"/>
      <c r="AA1863" s="15"/>
      <c r="AB1863" s="15"/>
      <c r="AC1863" s="15"/>
      <c r="AD1863" s="15"/>
      <c r="AE1863" s="15"/>
      <c r="AT1863" s="265" t="s">
        <v>155</v>
      </c>
      <c r="AU1863" s="265" t="s">
        <v>142</v>
      </c>
      <c r="AV1863" s="15" t="s">
        <v>83</v>
      </c>
      <c r="AW1863" s="15" t="s">
        <v>35</v>
      </c>
      <c r="AX1863" s="15" t="s">
        <v>75</v>
      </c>
      <c r="AY1863" s="265" t="s">
        <v>141</v>
      </c>
    </row>
    <row r="1864" s="13" customFormat="1">
      <c r="A1864" s="13"/>
      <c r="B1864" s="233"/>
      <c r="C1864" s="234"/>
      <c r="D1864" s="235" t="s">
        <v>155</v>
      </c>
      <c r="E1864" s="236" t="s">
        <v>19</v>
      </c>
      <c r="F1864" s="237" t="s">
        <v>2154</v>
      </c>
      <c r="G1864" s="234"/>
      <c r="H1864" s="238">
        <v>-1.6160000000000001</v>
      </c>
      <c r="I1864" s="239"/>
      <c r="J1864" s="234"/>
      <c r="K1864" s="234"/>
      <c r="L1864" s="240"/>
      <c r="M1864" s="241"/>
      <c r="N1864" s="242"/>
      <c r="O1864" s="242"/>
      <c r="P1864" s="242"/>
      <c r="Q1864" s="242"/>
      <c r="R1864" s="242"/>
      <c r="S1864" s="242"/>
      <c r="T1864" s="243"/>
      <c r="U1864" s="13"/>
      <c r="V1864" s="13"/>
      <c r="W1864" s="13"/>
      <c r="X1864" s="13"/>
      <c r="Y1864" s="13"/>
      <c r="Z1864" s="13"/>
      <c r="AA1864" s="13"/>
      <c r="AB1864" s="13"/>
      <c r="AC1864" s="13"/>
      <c r="AD1864" s="13"/>
      <c r="AE1864" s="13"/>
      <c r="AT1864" s="244" t="s">
        <v>155</v>
      </c>
      <c r="AU1864" s="244" t="s">
        <v>142</v>
      </c>
      <c r="AV1864" s="13" t="s">
        <v>94</v>
      </c>
      <c r="AW1864" s="13" t="s">
        <v>35</v>
      </c>
      <c r="AX1864" s="13" t="s">
        <v>75</v>
      </c>
      <c r="AY1864" s="244" t="s">
        <v>141</v>
      </c>
    </row>
    <row r="1865" s="16" customFormat="1">
      <c r="A1865" s="16"/>
      <c r="B1865" s="266"/>
      <c r="C1865" s="267"/>
      <c r="D1865" s="235" t="s">
        <v>155</v>
      </c>
      <c r="E1865" s="268" t="s">
        <v>19</v>
      </c>
      <c r="F1865" s="269" t="s">
        <v>190</v>
      </c>
      <c r="G1865" s="267"/>
      <c r="H1865" s="270">
        <v>11.419000000000001</v>
      </c>
      <c r="I1865" s="271"/>
      <c r="J1865" s="267"/>
      <c r="K1865" s="267"/>
      <c r="L1865" s="272"/>
      <c r="M1865" s="273"/>
      <c r="N1865" s="274"/>
      <c r="O1865" s="274"/>
      <c r="P1865" s="274"/>
      <c r="Q1865" s="274"/>
      <c r="R1865" s="274"/>
      <c r="S1865" s="274"/>
      <c r="T1865" s="275"/>
      <c r="U1865" s="16"/>
      <c r="V1865" s="16"/>
      <c r="W1865" s="16"/>
      <c r="X1865" s="16"/>
      <c r="Y1865" s="16"/>
      <c r="Z1865" s="16"/>
      <c r="AA1865" s="16"/>
      <c r="AB1865" s="16"/>
      <c r="AC1865" s="16"/>
      <c r="AD1865" s="16"/>
      <c r="AE1865" s="16"/>
      <c r="AT1865" s="276" t="s">
        <v>155</v>
      </c>
      <c r="AU1865" s="276" t="s">
        <v>142</v>
      </c>
      <c r="AV1865" s="16" t="s">
        <v>142</v>
      </c>
      <c r="AW1865" s="16" t="s">
        <v>35</v>
      </c>
      <c r="AX1865" s="16" t="s">
        <v>75</v>
      </c>
      <c r="AY1865" s="276" t="s">
        <v>141</v>
      </c>
    </row>
    <row r="1866" s="15" customFormat="1">
      <c r="A1866" s="15"/>
      <c r="B1866" s="256"/>
      <c r="C1866" s="257"/>
      <c r="D1866" s="235" t="s">
        <v>155</v>
      </c>
      <c r="E1866" s="258" t="s">
        <v>19</v>
      </c>
      <c r="F1866" s="259" t="s">
        <v>960</v>
      </c>
      <c r="G1866" s="257"/>
      <c r="H1866" s="258" t="s">
        <v>19</v>
      </c>
      <c r="I1866" s="260"/>
      <c r="J1866" s="257"/>
      <c r="K1866" s="257"/>
      <c r="L1866" s="261"/>
      <c r="M1866" s="262"/>
      <c r="N1866" s="263"/>
      <c r="O1866" s="263"/>
      <c r="P1866" s="263"/>
      <c r="Q1866" s="263"/>
      <c r="R1866" s="263"/>
      <c r="S1866" s="263"/>
      <c r="T1866" s="264"/>
      <c r="U1866" s="15"/>
      <c r="V1866" s="15"/>
      <c r="W1866" s="15"/>
      <c r="X1866" s="15"/>
      <c r="Y1866" s="15"/>
      <c r="Z1866" s="15"/>
      <c r="AA1866" s="15"/>
      <c r="AB1866" s="15"/>
      <c r="AC1866" s="15"/>
      <c r="AD1866" s="15"/>
      <c r="AE1866" s="15"/>
      <c r="AT1866" s="265" t="s">
        <v>155</v>
      </c>
      <c r="AU1866" s="265" t="s">
        <v>142</v>
      </c>
      <c r="AV1866" s="15" t="s">
        <v>83</v>
      </c>
      <c r="AW1866" s="15" t="s">
        <v>35</v>
      </c>
      <c r="AX1866" s="15" t="s">
        <v>75</v>
      </c>
      <c r="AY1866" s="265" t="s">
        <v>141</v>
      </c>
    </row>
    <row r="1867" s="13" customFormat="1">
      <c r="A1867" s="13"/>
      <c r="B1867" s="233"/>
      <c r="C1867" s="234"/>
      <c r="D1867" s="235" t="s">
        <v>155</v>
      </c>
      <c r="E1867" s="236" t="s">
        <v>19</v>
      </c>
      <c r="F1867" s="237" t="s">
        <v>2169</v>
      </c>
      <c r="G1867" s="234"/>
      <c r="H1867" s="238">
        <v>71.280000000000001</v>
      </c>
      <c r="I1867" s="239"/>
      <c r="J1867" s="234"/>
      <c r="K1867" s="234"/>
      <c r="L1867" s="240"/>
      <c r="M1867" s="241"/>
      <c r="N1867" s="242"/>
      <c r="O1867" s="242"/>
      <c r="P1867" s="242"/>
      <c r="Q1867" s="242"/>
      <c r="R1867" s="242"/>
      <c r="S1867" s="242"/>
      <c r="T1867" s="243"/>
      <c r="U1867" s="13"/>
      <c r="V1867" s="13"/>
      <c r="W1867" s="13"/>
      <c r="X1867" s="13"/>
      <c r="Y1867" s="13"/>
      <c r="Z1867" s="13"/>
      <c r="AA1867" s="13"/>
      <c r="AB1867" s="13"/>
      <c r="AC1867" s="13"/>
      <c r="AD1867" s="13"/>
      <c r="AE1867" s="13"/>
      <c r="AT1867" s="244" t="s">
        <v>155</v>
      </c>
      <c r="AU1867" s="244" t="s">
        <v>142</v>
      </c>
      <c r="AV1867" s="13" t="s">
        <v>94</v>
      </c>
      <c r="AW1867" s="13" t="s">
        <v>35</v>
      </c>
      <c r="AX1867" s="13" t="s">
        <v>75</v>
      </c>
      <c r="AY1867" s="244" t="s">
        <v>141</v>
      </c>
    </row>
    <row r="1868" s="13" customFormat="1">
      <c r="A1868" s="13"/>
      <c r="B1868" s="233"/>
      <c r="C1868" s="234"/>
      <c r="D1868" s="235" t="s">
        <v>155</v>
      </c>
      <c r="E1868" s="236" t="s">
        <v>19</v>
      </c>
      <c r="F1868" s="237" t="s">
        <v>2170</v>
      </c>
      <c r="G1868" s="234"/>
      <c r="H1868" s="238">
        <v>18.48</v>
      </c>
      <c r="I1868" s="239"/>
      <c r="J1868" s="234"/>
      <c r="K1868" s="234"/>
      <c r="L1868" s="240"/>
      <c r="M1868" s="241"/>
      <c r="N1868" s="242"/>
      <c r="O1868" s="242"/>
      <c r="P1868" s="242"/>
      <c r="Q1868" s="242"/>
      <c r="R1868" s="242"/>
      <c r="S1868" s="242"/>
      <c r="T1868" s="243"/>
      <c r="U1868" s="13"/>
      <c r="V1868" s="13"/>
      <c r="W1868" s="13"/>
      <c r="X1868" s="13"/>
      <c r="Y1868" s="13"/>
      <c r="Z1868" s="13"/>
      <c r="AA1868" s="13"/>
      <c r="AB1868" s="13"/>
      <c r="AC1868" s="13"/>
      <c r="AD1868" s="13"/>
      <c r="AE1868" s="13"/>
      <c r="AT1868" s="244" t="s">
        <v>155</v>
      </c>
      <c r="AU1868" s="244" t="s">
        <v>142</v>
      </c>
      <c r="AV1868" s="13" t="s">
        <v>94</v>
      </c>
      <c r="AW1868" s="13" t="s">
        <v>35</v>
      </c>
      <c r="AX1868" s="13" t="s">
        <v>75</v>
      </c>
      <c r="AY1868" s="244" t="s">
        <v>141</v>
      </c>
    </row>
    <row r="1869" s="15" customFormat="1">
      <c r="A1869" s="15"/>
      <c r="B1869" s="256"/>
      <c r="C1869" s="257"/>
      <c r="D1869" s="235" t="s">
        <v>155</v>
      </c>
      <c r="E1869" s="258" t="s">
        <v>19</v>
      </c>
      <c r="F1869" s="259" t="s">
        <v>2138</v>
      </c>
      <c r="G1869" s="257"/>
      <c r="H1869" s="258" t="s">
        <v>19</v>
      </c>
      <c r="I1869" s="260"/>
      <c r="J1869" s="257"/>
      <c r="K1869" s="257"/>
      <c r="L1869" s="261"/>
      <c r="M1869" s="262"/>
      <c r="N1869" s="263"/>
      <c r="O1869" s="263"/>
      <c r="P1869" s="263"/>
      <c r="Q1869" s="263"/>
      <c r="R1869" s="263"/>
      <c r="S1869" s="263"/>
      <c r="T1869" s="264"/>
      <c r="U1869" s="15"/>
      <c r="V1869" s="15"/>
      <c r="W1869" s="15"/>
      <c r="X1869" s="15"/>
      <c r="Y1869" s="15"/>
      <c r="Z1869" s="15"/>
      <c r="AA1869" s="15"/>
      <c r="AB1869" s="15"/>
      <c r="AC1869" s="15"/>
      <c r="AD1869" s="15"/>
      <c r="AE1869" s="15"/>
      <c r="AT1869" s="265" t="s">
        <v>155</v>
      </c>
      <c r="AU1869" s="265" t="s">
        <v>142</v>
      </c>
      <c r="AV1869" s="15" t="s">
        <v>83</v>
      </c>
      <c r="AW1869" s="15" t="s">
        <v>35</v>
      </c>
      <c r="AX1869" s="15" t="s">
        <v>75</v>
      </c>
      <c r="AY1869" s="265" t="s">
        <v>141</v>
      </c>
    </row>
    <row r="1870" s="13" customFormat="1">
      <c r="A1870" s="13"/>
      <c r="B1870" s="233"/>
      <c r="C1870" s="234"/>
      <c r="D1870" s="235" t="s">
        <v>155</v>
      </c>
      <c r="E1870" s="236" t="s">
        <v>19</v>
      </c>
      <c r="F1870" s="237" t="s">
        <v>962</v>
      </c>
      <c r="G1870" s="234"/>
      <c r="H1870" s="238">
        <v>-0.38</v>
      </c>
      <c r="I1870" s="239"/>
      <c r="J1870" s="234"/>
      <c r="K1870" s="234"/>
      <c r="L1870" s="240"/>
      <c r="M1870" s="241"/>
      <c r="N1870" s="242"/>
      <c r="O1870" s="242"/>
      <c r="P1870" s="242"/>
      <c r="Q1870" s="242"/>
      <c r="R1870" s="242"/>
      <c r="S1870" s="242"/>
      <c r="T1870" s="243"/>
      <c r="U1870" s="13"/>
      <c r="V1870" s="13"/>
      <c r="W1870" s="13"/>
      <c r="X1870" s="13"/>
      <c r="Y1870" s="13"/>
      <c r="Z1870" s="13"/>
      <c r="AA1870" s="13"/>
      <c r="AB1870" s="13"/>
      <c r="AC1870" s="13"/>
      <c r="AD1870" s="13"/>
      <c r="AE1870" s="13"/>
      <c r="AT1870" s="244" t="s">
        <v>155</v>
      </c>
      <c r="AU1870" s="244" t="s">
        <v>142</v>
      </c>
      <c r="AV1870" s="13" t="s">
        <v>94</v>
      </c>
      <c r="AW1870" s="13" t="s">
        <v>35</v>
      </c>
      <c r="AX1870" s="13" t="s">
        <v>75</v>
      </c>
      <c r="AY1870" s="244" t="s">
        <v>141</v>
      </c>
    </row>
    <row r="1871" s="13" customFormat="1">
      <c r="A1871" s="13"/>
      <c r="B1871" s="233"/>
      <c r="C1871" s="234"/>
      <c r="D1871" s="235" t="s">
        <v>155</v>
      </c>
      <c r="E1871" s="236" t="s">
        <v>19</v>
      </c>
      <c r="F1871" s="237" t="s">
        <v>2171</v>
      </c>
      <c r="G1871" s="234"/>
      <c r="H1871" s="238">
        <v>-3.6360000000000001</v>
      </c>
      <c r="I1871" s="239"/>
      <c r="J1871" s="234"/>
      <c r="K1871" s="234"/>
      <c r="L1871" s="240"/>
      <c r="M1871" s="241"/>
      <c r="N1871" s="242"/>
      <c r="O1871" s="242"/>
      <c r="P1871" s="242"/>
      <c r="Q1871" s="242"/>
      <c r="R1871" s="242"/>
      <c r="S1871" s="242"/>
      <c r="T1871" s="243"/>
      <c r="U1871" s="13"/>
      <c r="V1871" s="13"/>
      <c r="W1871" s="13"/>
      <c r="X1871" s="13"/>
      <c r="Y1871" s="13"/>
      <c r="Z1871" s="13"/>
      <c r="AA1871" s="13"/>
      <c r="AB1871" s="13"/>
      <c r="AC1871" s="13"/>
      <c r="AD1871" s="13"/>
      <c r="AE1871" s="13"/>
      <c r="AT1871" s="244" t="s">
        <v>155</v>
      </c>
      <c r="AU1871" s="244" t="s">
        <v>142</v>
      </c>
      <c r="AV1871" s="13" t="s">
        <v>94</v>
      </c>
      <c r="AW1871" s="13" t="s">
        <v>35</v>
      </c>
      <c r="AX1871" s="13" t="s">
        <v>75</v>
      </c>
      <c r="AY1871" s="244" t="s">
        <v>141</v>
      </c>
    </row>
    <row r="1872" s="16" customFormat="1">
      <c r="A1872" s="16"/>
      <c r="B1872" s="266"/>
      <c r="C1872" s="267"/>
      <c r="D1872" s="235" t="s">
        <v>155</v>
      </c>
      <c r="E1872" s="268" t="s">
        <v>19</v>
      </c>
      <c r="F1872" s="269" t="s">
        <v>190</v>
      </c>
      <c r="G1872" s="267"/>
      <c r="H1872" s="270">
        <v>85.744</v>
      </c>
      <c r="I1872" s="271"/>
      <c r="J1872" s="267"/>
      <c r="K1872" s="267"/>
      <c r="L1872" s="272"/>
      <c r="M1872" s="273"/>
      <c r="N1872" s="274"/>
      <c r="O1872" s="274"/>
      <c r="P1872" s="274"/>
      <c r="Q1872" s="274"/>
      <c r="R1872" s="274"/>
      <c r="S1872" s="274"/>
      <c r="T1872" s="275"/>
      <c r="U1872" s="16"/>
      <c r="V1872" s="16"/>
      <c r="W1872" s="16"/>
      <c r="X1872" s="16"/>
      <c r="Y1872" s="16"/>
      <c r="Z1872" s="16"/>
      <c r="AA1872" s="16"/>
      <c r="AB1872" s="16"/>
      <c r="AC1872" s="16"/>
      <c r="AD1872" s="16"/>
      <c r="AE1872" s="16"/>
      <c r="AT1872" s="276" t="s">
        <v>155</v>
      </c>
      <c r="AU1872" s="276" t="s">
        <v>142</v>
      </c>
      <c r="AV1872" s="16" t="s">
        <v>142</v>
      </c>
      <c r="AW1872" s="16" t="s">
        <v>35</v>
      </c>
      <c r="AX1872" s="16" t="s">
        <v>75</v>
      </c>
      <c r="AY1872" s="276" t="s">
        <v>141</v>
      </c>
    </row>
    <row r="1873" s="15" customFormat="1">
      <c r="A1873" s="15"/>
      <c r="B1873" s="256"/>
      <c r="C1873" s="257"/>
      <c r="D1873" s="235" t="s">
        <v>155</v>
      </c>
      <c r="E1873" s="258" t="s">
        <v>19</v>
      </c>
      <c r="F1873" s="259" t="s">
        <v>963</v>
      </c>
      <c r="G1873" s="257"/>
      <c r="H1873" s="258" t="s">
        <v>19</v>
      </c>
      <c r="I1873" s="260"/>
      <c r="J1873" s="257"/>
      <c r="K1873" s="257"/>
      <c r="L1873" s="261"/>
      <c r="M1873" s="262"/>
      <c r="N1873" s="263"/>
      <c r="O1873" s="263"/>
      <c r="P1873" s="263"/>
      <c r="Q1873" s="263"/>
      <c r="R1873" s="263"/>
      <c r="S1873" s="263"/>
      <c r="T1873" s="264"/>
      <c r="U1873" s="15"/>
      <c r="V1873" s="15"/>
      <c r="W1873" s="15"/>
      <c r="X1873" s="15"/>
      <c r="Y1873" s="15"/>
      <c r="Z1873" s="15"/>
      <c r="AA1873" s="15"/>
      <c r="AB1873" s="15"/>
      <c r="AC1873" s="15"/>
      <c r="AD1873" s="15"/>
      <c r="AE1873" s="15"/>
      <c r="AT1873" s="265" t="s">
        <v>155</v>
      </c>
      <c r="AU1873" s="265" t="s">
        <v>142</v>
      </c>
      <c r="AV1873" s="15" t="s">
        <v>83</v>
      </c>
      <c r="AW1873" s="15" t="s">
        <v>35</v>
      </c>
      <c r="AX1873" s="15" t="s">
        <v>75</v>
      </c>
      <c r="AY1873" s="265" t="s">
        <v>141</v>
      </c>
    </row>
    <row r="1874" s="13" customFormat="1">
      <c r="A1874" s="13"/>
      <c r="B1874" s="233"/>
      <c r="C1874" s="234"/>
      <c r="D1874" s="235" t="s">
        <v>155</v>
      </c>
      <c r="E1874" s="236" t="s">
        <v>19</v>
      </c>
      <c r="F1874" s="237" t="s">
        <v>2172</v>
      </c>
      <c r="G1874" s="234"/>
      <c r="H1874" s="238">
        <v>60.719999999999999</v>
      </c>
      <c r="I1874" s="239"/>
      <c r="J1874" s="234"/>
      <c r="K1874" s="234"/>
      <c r="L1874" s="240"/>
      <c r="M1874" s="241"/>
      <c r="N1874" s="242"/>
      <c r="O1874" s="242"/>
      <c r="P1874" s="242"/>
      <c r="Q1874" s="242"/>
      <c r="R1874" s="242"/>
      <c r="S1874" s="242"/>
      <c r="T1874" s="243"/>
      <c r="U1874" s="13"/>
      <c r="V1874" s="13"/>
      <c r="W1874" s="13"/>
      <c r="X1874" s="13"/>
      <c r="Y1874" s="13"/>
      <c r="Z1874" s="13"/>
      <c r="AA1874" s="13"/>
      <c r="AB1874" s="13"/>
      <c r="AC1874" s="13"/>
      <c r="AD1874" s="13"/>
      <c r="AE1874" s="13"/>
      <c r="AT1874" s="244" t="s">
        <v>155</v>
      </c>
      <c r="AU1874" s="244" t="s">
        <v>142</v>
      </c>
      <c r="AV1874" s="13" t="s">
        <v>94</v>
      </c>
      <c r="AW1874" s="13" t="s">
        <v>35</v>
      </c>
      <c r="AX1874" s="13" t="s">
        <v>75</v>
      </c>
      <c r="AY1874" s="244" t="s">
        <v>141</v>
      </c>
    </row>
    <row r="1875" s="15" customFormat="1">
      <c r="A1875" s="15"/>
      <c r="B1875" s="256"/>
      <c r="C1875" s="257"/>
      <c r="D1875" s="235" t="s">
        <v>155</v>
      </c>
      <c r="E1875" s="258" t="s">
        <v>19</v>
      </c>
      <c r="F1875" s="259" t="s">
        <v>2138</v>
      </c>
      <c r="G1875" s="257"/>
      <c r="H1875" s="258" t="s">
        <v>19</v>
      </c>
      <c r="I1875" s="260"/>
      <c r="J1875" s="257"/>
      <c r="K1875" s="257"/>
      <c r="L1875" s="261"/>
      <c r="M1875" s="262"/>
      <c r="N1875" s="263"/>
      <c r="O1875" s="263"/>
      <c r="P1875" s="263"/>
      <c r="Q1875" s="263"/>
      <c r="R1875" s="263"/>
      <c r="S1875" s="263"/>
      <c r="T1875" s="264"/>
      <c r="U1875" s="15"/>
      <c r="V1875" s="15"/>
      <c r="W1875" s="15"/>
      <c r="X1875" s="15"/>
      <c r="Y1875" s="15"/>
      <c r="Z1875" s="15"/>
      <c r="AA1875" s="15"/>
      <c r="AB1875" s="15"/>
      <c r="AC1875" s="15"/>
      <c r="AD1875" s="15"/>
      <c r="AE1875" s="15"/>
      <c r="AT1875" s="265" t="s">
        <v>155</v>
      </c>
      <c r="AU1875" s="265" t="s">
        <v>142</v>
      </c>
      <c r="AV1875" s="15" t="s">
        <v>83</v>
      </c>
      <c r="AW1875" s="15" t="s">
        <v>35</v>
      </c>
      <c r="AX1875" s="15" t="s">
        <v>75</v>
      </c>
      <c r="AY1875" s="265" t="s">
        <v>141</v>
      </c>
    </row>
    <row r="1876" s="13" customFormat="1">
      <c r="A1876" s="13"/>
      <c r="B1876" s="233"/>
      <c r="C1876" s="234"/>
      <c r="D1876" s="235" t="s">
        <v>155</v>
      </c>
      <c r="E1876" s="236" t="s">
        <v>19</v>
      </c>
      <c r="F1876" s="237" t="s">
        <v>945</v>
      </c>
      <c r="G1876" s="234"/>
      <c r="H1876" s="238">
        <v>-0.19</v>
      </c>
      <c r="I1876" s="239"/>
      <c r="J1876" s="234"/>
      <c r="K1876" s="234"/>
      <c r="L1876" s="240"/>
      <c r="M1876" s="241"/>
      <c r="N1876" s="242"/>
      <c r="O1876" s="242"/>
      <c r="P1876" s="242"/>
      <c r="Q1876" s="242"/>
      <c r="R1876" s="242"/>
      <c r="S1876" s="242"/>
      <c r="T1876" s="243"/>
      <c r="U1876" s="13"/>
      <c r="V1876" s="13"/>
      <c r="W1876" s="13"/>
      <c r="X1876" s="13"/>
      <c r="Y1876" s="13"/>
      <c r="Z1876" s="13"/>
      <c r="AA1876" s="13"/>
      <c r="AB1876" s="13"/>
      <c r="AC1876" s="13"/>
      <c r="AD1876" s="13"/>
      <c r="AE1876" s="13"/>
      <c r="AT1876" s="244" t="s">
        <v>155</v>
      </c>
      <c r="AU1876" s="244" t="s">
        <v>142</v>
      </c>
      <c r="AV1876" s="13" t="s">
        <v>94</v>
      </c>
      <c r="AW1876" s="13" t="s">
        <v>35</v>
      </c>
      <c r="AX1876" s="13" t="s">
        <v>75</v>
      </c>
      <c r="AY1876" s="244" t="s">
        <v>141</v>
      </c>
    </row>
    <row r="1877" s="13" customFormat="1">
      <c r="A1877" s="13"/>
      <c r="B1877" s="233"/>
      <c r="C1877" s="234"/>
      <c r="D1877" s="235" t="s">
        <v>155</v>
      </c>
      <c r="E1877" s="236" t="s">
        <v>19</v>
      </c>
      <c r="F1877" s="237" t="s">
        <v>2144</v>
      </c>
      <c r="G1877" s="234"/>
      <c r="H1877" s="238">
        <v>-1.8180000000000001</v>
      </c>
      <c r="I1877" s="239"/>
      <c r="J1877" s="234"/>
      <c r="K1877" s="234"/>
      <c r="L1877" s="240"/>
      <c r="M1877" s="241"/>
      <c r="N1877" s="242"/>
      <c r="O1877" s="242"/>
      <c r="P1877" s="242"/>
      <c r="Q1877" s="242"/>
      <c r="R1877" s="242"/>
      <c r="S1877" s="242"/>
      <c r="T1877" s="243"/>
      <c r="U1877" s="13"/>
      <c r="V1877" s="13"/>
      <c r="W1877" s="13"/>
      <c r="X1877" s="13"/>
      <c r="Y1877" s="13"/>
      <c r="Z1877" s="13"/>
      <c r="AA1877" s="13"/>
      <c r="AB1877" s="13"/>
      <c r="AC1877" s="13"/>
      <c r="AD1877" s="13"/>
      <c r="AE1877" s="13"/>
      <c r="AT1877" s="244" t="s">
        <v>155</v>
      </c>
      <c r="AU1877" s="244" t="s">
        <v>142</v>
      </c>
      <c r="AV1877" s="13" t="s">
        <v>94</v>
      </c>
      <c r="AW1877" s="13" t="s">
        <v>35</v>
      </c>
      <c r="AX1877" s="13" t="s">
        <v>75</v>
      </c>
      <c r="AY1877" s="244" t="s">
        <v>141</v>
      </c>
    </row>
    <row r="1878" s="16" customFormat="1">
      <c r="A1878" s="16"/>
      <c r="B1878" s="266"/>
      <c r="C1878" s="267"/>
      <c r="D1878" s="235" t="s">
        <v>155</v>
      </c>
      <c r="E1878" s="268" t="s">
        <v>19</v>
      </c>
      <c r="F1878" s="269" t="s">
        <v>190</v>
      </c>
      <c r="G1878" s="267"/>
      <c r="H1878" s="270">
        <v>58.712000000000003</v>
      </c>
      <c r="I1878" s="271"/>
      <c r="J1878" s="267"/>
      <c r="K1878" s="267"/>
      <c r="L1878" s="272"/>
      <c r="M1878" s="273"/>
      <c r="N1878" s="274"/>
      <c r="O1878" s="274"/>
      <c r="P1878" s="274"/>
      <c r="Q1878" s="274"/>
      <c r="R1878" s="274"/>
      <c r="S1878" s="274"/>
      <c r="T1878" s="275"/>
      <c r="U1878" s="16"/>
      <c r="V1878" s="16"/>
      <c r="W1878" s="16"/>
      <c r="X1878" s="16"/>
      <c r="Y1878" s="16"/>
      <c r="Z1878" s="16"/>
      <c r="AA1878" s="16"/>
      <c r="AB1878" s="16"/>
      <c r="AC1878" s="16"/>
      <c r="AD1878" s="16"/>
      <c r="AE1878" s="16"/>
      <c r="AT1878" s="276" t="s">
        <v>155</v>
      </c>
      <c r="AU1878" s="276" t="s">
        <v>142</v>
      </c>
      <c r="AV1878" s="16" t="s">
        <v>142</v>
      </c>
      <c r="AW1878" s="16" t="s">
        <v>35</v>
      </c>
      <c r="AX1878" s="16" t="s">
        <v>75</v>
      </c>
      <c r="AY1878" s="276" t="s">
        <v>141</v>
      </c>
    </row>
    <row r="1879" s="14" customFormat="1">
      <c r="A1879" s="14"/>
      <c r="B1879" s="245"/>
      <c r="C1879" s="246"/>
      <c r="D1879" s="235" t="s">
        <v>155</v>
      </c>
      <c r="E1879" s="247" t="s">
        <v>19</v>
      </c>
      <c r="F1879" s="248" t="s">
        <v>157</v>
      </c>
      <c r="G1879" s="246"/>
      <c r="H1879" s="249">
        <v>324.74099999999999</v>
      </c>
      <c r="I1879" s="250"/>
      <c r="J1879" s="246"/>
      <c r="K1879" s="246"/>
      <c r="L1879" s="251"/>
      <c r="M1879" s="252"/>
      <c r="N1879" s="253"/>
      <c r="O1879" s="253"/>
      <c r="P1879" s="253"/>
      <c r="Q1879" s="253"/>
      <c r="R1879" s="253"/>
      <c r="S1879" s="253"/>
      <c r="T1879" s="254"/>
      <c r="U1879" s="14"/>
      <c r="V1879" s="14"/>
      <c r="W1879" s="14"/>
      <c r="X1879" s="14"/>
      <c r="Y1879" s="14"/>
      <c r="Z1879" s="14"/>
      <c r="AA1879" s="14"/>
      <c r="AB1879" s="14"/>
      <c r="AC1879" s="14"/>
      <c r="AD1879" s="14"/>
      <c r="AE1879" s="14"/>
      <c r="AT1879" s="255" t="s">
        <v>155</v>
      </c>
      <c r="AU1879" s="255" t="s">
        <v>142</v>
      </c>
      <c r="AV1879" s="14" t="s">
        <v>151</v>
      </c>
      <c r="AW1879" s="14" t="s">
        <v>35</v>
      </c>
      <c r="AX1879" s="14" t="s">
        <v>75</v>
      </c>
      <c r="AY1879" s="255" t="s">
        <v>141</v>
      </c>
    </row>
    <row r="1880" s="13" customFormat="1">
      <c r="A1880" s="13"/>
      <c r="B1880" s="233"/>
      <c r="C1880" s="234"/>
      <c r="D1880" s="235" t="s">
        <v>155</v>
      </c>
      <c r="E1880" s="236" t="s">
        <v>19</v>
      </c>
      <c r="F1880" s="237" t="s">
        <v>2173</v>
      </c>
      <c r="G1880" s="234"/>
      <c r="H1880" s="238">
        <v>615.56700000000001</v>
      </c>
      <c r="I1880" s="239"/>
      <c r="J1880" s="234"/>
      <c r="K1880" s="234"/>
      <c r="L1880" s="240"/>
      <c r="M1880" s="241"/>
      <c r="N1880" s="242"/>
      <c r="O1880" s="242"/>
      <c r="P1880" s="242"/>
      <c r="Q1880" s="242"/>
      <c r="R1880" s="242"/>
      <c r="S1880" s="242"/>
      <c r="T1880" s="243"/>
      <c r="U1880" s="13"/>
      <c r="V1880" s="13"/>
      <c r="W1880" s="13"/>
      <c r="X1880" s="13"/>
      <c r="Y1880" s="13"/>
      <c r="Z1880" s="13"/>
      <c r="AA1880" s="13"/>
      <c r="AB1880" s="13"/>
      <c r="AC1880" s="13"/>
      <c r="AD1880" s="13"/>
      <c r="AE1880" s="13"/>
      <c r="AT1880" s="244" t="s">
        <v>155</v>
      </c>
      <c r="AU1880" s="244" t="s">
        <v>142</v>
      </c>
      <c r="AV1880" s="13" t="s">
        <v>94</v>
      </c>
      <c r="AW1880" s="13" t="s">
        <v>35</v>
      </c>
      <c r="AX1880" s="13" t="s">
        <v>75</v>
      </c>
      <c r="AY1880" s="244" t="s">
        <v>141</v>
      </c>
    </row>
    <row r="1881" s="14" customFormat="1">
      <c r="A1881" s="14"/>
      <c r="B1881" s="245"/>
      <c r="C1881" s="246"/>
      <c r="D1881" s="235" t="s">
        <v>155</v>
      </c>
      <c r="E1881" s="247" t="s">
        <v>19</v>
      </c>
      <c r="F1881" s="248" t="s">
        <v>157</v>
      </c>
      <c r="G1881" s="246"/>
      <c r="H1881" s="249">
        <v>615.56700000000001</v>
      </c>
      <c r="I1881" s="250"/>
      <c r="J1881" s="246"/>
      <c r="K1881" s="246"/>
      <c r="L1881" s="251"/>
      <c r="M1881" s="252"/>
      <c r="N1881" s="253"/>
      <c r="O1881" s="253"/>
      <c r="P1881" s="253"/>
      <c r="Q1881" s="253"/>
      <c r="R1881" s="253"/>
      <c r="S1881" s="253"/>
      <c r="T1881" s="254"/>
      <c r="U1881" s="14"/>
      <c r="V1881" s="14"/>
      <c r="W1881" s="14"/>
      <c r="X1881" s="14"/>
      <c r="Y1881" s="14"/>
      <c r="Z1881" s="14"/>
      <c r="AA1881" s="14"/>
      <c r="AB1881" s="14"/>
      <c r="AC1881" s="14"/>
      <c r="AD1881" s="14"/>
      <c r="AE1881" s="14"/>
      <c r="AT1881" s="255" t="s">
        <v>155</v>
      </c>
      <c r="AU1881" s="255" t="s">
        <v>142</v>
      </c>
      <c r="AV1881" s="14" t="s">
        <v>151</v>
      </c>
      <c r="AW1881" s="14" t="s">
        <v>35</v>
      </c>
      <c r="AX1881" s="14" t="s">
        <v>83</v>
      </c>
      <c r="AY1881" s="255" t="s">
        <v>141</v>
      </c>
    </row>
    <row r="1882" s="2" customFormat="1" ht="16.5" customHeight="1">
      <c r="A1882" s="41"/>
      <c r="B1882" s="42"/>
      <c r="C1882" s="215" t="s">
        <v>2174</v>
      </c>
      <c r="D1882" s="215" t="s">
        <v>146</v>
      </c>
      <c r="E1882" s="216" t="s">
        <v>2175</v>
      </c>
      <c r="F1882" s="217" t="s">
        <v>2176</v>
      </c>
      <c r="G1882" s="218" t="s">
        <v>259</v>
      </c>
      <c r="H1882" s="219">
        <v>189.74000000000001</v>
      </c>
      <c r="I1882" s="220"/>
      <c r="J1882" s="221">
        <f>ROUND(I1882*H1882,2)</f>
        <v>0</v>
      </c>
      <c r="K1882" s="217" t="s">
        <v>150</v>
      </c>
      <c r="L1882" s="47"/>
      <c r="M1882" s="222" t="s">
        <v>19</v>
      </c>
      <c r="N1882" s="223" t="s">
        <v>47</v>
      </c>
      <c r="O1882" s="87"/>
      <c r="P1882" s="224">
        <f>O1882*H1882</f>
        <v>0</v>
      </c>
      <c r="Q1882" s="224">
        <v>0</v>
      </c>
      <c r="R1882" s="224">
        <f>Q1882*H1882</f>
        <v>0</v>
      </c>
      <c r="S1882" s="224">
        <v>3.0000000000000001E-05</v>
      </c>
      <c r="T1882" s="225">
        <f>S1882*H1882</f>
        <v>0.0056922000000000006</v>
      </c>
      <c r="U1882" s="41"/>
      <c r="V1882" s="41"/>
      <c r="W1882" s="41"/>
      <c r="X1882" s="41"/>
      <c r="Y1882" s="41"/>
      <c r="Z1882" s="41"/>
      <c r="AA1882" s="41"/>
      <c r="AB1882" s="41"/>
      <c r="AC1882" s="41"/>
      <c r="AD1882" s="41"/>
      <c r="AE1882" s="41"/>
      <c r="AR1882" s="226" t="s">
        <v>260</v>
      </c>
      <c r="AT1882" s="226" t="s">
        <v>146</v>
      </c>
      <c r="AU1882" s="226" t="s">
        <v>142</v>
      </c>
      <c r="AY1882" s="20" t="s">
        <v>141</v>
      </c>
      <c r="BE1882" s="227">
        <f>IF(N1882="základní",J1882,0)</f>
        <v>0</v>
      </c>
      <c r="BF1882" s="227">
        <f>IF(N1882="snížená",J1882,0)</f>
        <v>0</v>
      </c>
      <c r="BG1882" s="227">
        <f>IF(N1882="zákl. přenesená",J1882,0)</f>
        <v>0</v>
      </c>
      <c r="BH1882" s="227">
        <f>IF(N1882="sníž. přenesená",J1882,0)</f>
        <v>0</v>
      </c>
      <c r="BI1882" s="227">
        <f>IF(N1882="nulová",J1882,0)</f>
        <v>0</v>
      </c>
      <c r="BJ1882" s="20" t="s">
        <v>94</v>
      </c>
      <c r="BK1882" s="227">
        <f>ROUND(I1882*H1882,2)</f>
        <v>0</v>
      </c>
      <c r="BL1882" s="20" t="s">
        <v>260</v>
      </c>
      <c r="BM1882" s="226" t="s">
        <v>2177</v>
      </c>
    </row>
    <row r="1883" s="2" customFormat="1">
      <c r="A1883" s="41"/>
      <c r="B1883" s="42"/>
      <c r="C1883" s="43"/>
      <c r="D1883" s="228" t="s">
        <v>153</v>
      </c>
      <c r="E1883" s="43"/>
      <c r="F1883" s="229" t="s">
        <v>2178</v>
      </c>
      <c r="G1883" s="43"/>
      <c r="H1883" s="43"/>
      <c r="I1883" s="230"/>
      <c r="J1883" s="43"/>
      <c r="K1883" s="43"/>
      <c r="L1883" s="47"/>
      <c r="M1883" s="231"/>
      <c r="N1883" s="232"/>
      <c r="O1883" s="87"/>
      <c r="P1883" s="87"/>
      <c r="Q1883" s="87"/>
      <c r="R1883" s="87"/>
      <c r="S1883" s="87"/>
      <c r="T1883" s="88"/>
      <c r="U1883" s="41"/>
      <c r="V1883" s="41"/>
      <c r="W1883" s="41"/>
      <c r="X1883" s="41"/>
      <c r="Y1883" s="41"/>
      <c r="Z1883" s="41"/>
      <c r="AA1883" s="41"/>
      <c r="AB1883" s="41"/>
      <c r="AC1883" s="41"/>
      <c r="AD1883" s="41"/>
      <c r="AE1883" s="41"/>
      <c r="AT1883" s="20" t="s">
        <v>153</v>
      </c>
      <c r="AU1883" s="20" t="s">
        <v>142</v>
      </c>
    </row>
    <row r="1884" s="15" customFormat="1">
      <c r="A1884" s="15"/>
      <c r="B1884" s="256"/>
      <c r="C1884" s="257"/>
      <c r="D1884" s="235" t="s">
        <v>155</v>
      </c>
      <c r="E1884" s="258" t="s">
        <v>19</v>
      </c>
      <c r="F1884" s="259" t="s">
        <v>789</v>
      </c>
      <c r="G1884" s="257"/>
      <c r="H1884" s="258" t="s">
        <v>19</v>
      </c>
      <c r="I1884" s="260"/>
      <c r="J1884" s="257"/>
      <c r="K1884" s="257"/>
      <c r="L1884" s="261"/>
      <c r="M1884" s="262"/>
      <c r="N1884" s="263"/>
      <c r="O1884" s="263"/>
      <c r="P1884" s="263"/>
      <c r="Q1884" s="263"/>
      <c r="R1884" s="263"/>
      <c r="S1884" s="263"/>
      <c r="T1884" s="264"/>
      <c r="U1884" s="15"/>
      <c r="V1884" s="15"/>
      <c r="W1884" s="15"/>
      <c r="X1884" s="15"/>
      <c r="Y1884" s="15"/>
      <c r="Z1884" s="15"/>
      <c r="AA1884" s="15"/>
      <c r="AB1884" s="15"/>
      <c r="AC1884" s="15"/>
      <c r="AD1884" s="15"/>
      <c r="AE1884" s="15"/>
      <c r="AT1884" s="265" t="s">
        <v>155</v>
      </c>
      <c r="AU1884" s="265" t="s">
        <v>142</v>
      </c>
      <c r="AV1884" s="15" t="s">
        <v>83</v>
      </c>
      <c r="AW1884" s="15" t="s">
        <v>35</v>
      </c>
      <c r="AX1884" s="15" t="s">
        <v>75</v>
      </c>
      <c r="AY1884" s="265" t="s">
        <v>141</v>
      </c>
    </row>
    <row r="1885" s="15" customFormat="1">
      <c r="A1885" s="15"/>
      <c r="B1885" s="256"/>
      <c r="C1885" s="257"/>
      <c r="D1885" s="235" t="s">
        <v>155</v>
      </c>
      <c r="E1885" s="258" t="s">
        <v>19</v>
      </c>
      <c r="F1885" s="259" t="s">
        <v>734</v>
      </c>
      <c r="G1885" s="257"/>
      <c r="H1885" s="258" t="s">
        <v>19</v>
      </c>
      <c r="I1885" s="260"/>
      <c r="J1885" s="257"/>
      <c r="K1885" s="257"/>
      <c r="L1885" s="261"/>
      <c r="M1885" s="262"/>
      <c r="N1885" s="263"/>
      <c r="O1885" s="263"/>
      <c r="P1885" s="263"/>
      <c r="Q1885" s="263"/>
      <c r="R1885" s="263"/>
      <c r="S1885" s="263"/>
      <c r="T1885" s="264"/>
      <c r="U1885" s="15"/>
      <c r="V1885" s="15"/>
      <c r="W1885" s="15"/>
      <c r="X1885" s="15"/>
      <c r="Y1885" s="15"/>
      <c r="Z1885" s="15"/>
      <c r="AA1885" s="15"/>
      <c r="AB1885" s="15"/>
      <c r="AC1885" s="15"/>
      <c r="AD1885" s="15"/>
      <c r="AE1885" s="15"/>
      <c r="AT1885" s="265" t="s">
        <v>155</v>
      </c>
      <c r="AU1885" s="265" t="s">
        <v>142</v>
      </c>
      <c r="AV1885" s="15" t="s">
        <v>83</v>
      </c>
      <c r="AW1885" s="15" t="s">
        <v>35</v>
      </c>
      <c r="AX1885" s="15" t="s">
        <v>75</v>
      </c>
      <c r="AY1885" s="265" t="s">
        <v>141</v>
      </c>
    </row>
    <row r="1886" s="15" customFormat="1">
      <c r="A1886" s="15"/>
      <c r="B1886" s="256"/>
      <c r="C1886" s="257"/>
      <c r="D1886" s="235" t="s">
        <v>155</v>
      </c>
      <c r="E1886" s="258" t="s">
        <v>19</v>
      </c>
      <c r="F1886" s="259" t="s">
        <v>183</v>
      </c>
      <c r="G1886" s="257"/>
      <c r="H1886" s="258" t="s">
        <v>19</v>
      </c>
      <c r="I1886" s="260"/>
      <c r="J1886" s="257"/>
      <c r="K1886" s="257"/>
      <c r="L1886" s="261"/>
      <c r="M1886" s="262"/>
      <c r="N1886" s="263"/>
      <c r="O1886" s="263"/>
      <c r="P1886" s="263"/>
      <c r="Q1886" s="263"/>
      <c r="R1886" s="263"/>
      <c r="S1886" s="263"/>
      <c r="T1886" s="264"/>
      <c r="U1886" s="15"/>
      <c r="V1886" s="15"/>
      <c r="W1886" s="15"/>
      <c r="X1886" s="15"/>
      <c r="Y1886" s="15"/>
      <c r="Z1886" s="15"/>
      <c r="AA1886" s="15"/>
      <c r="AB1886" s="15"/>
      <c r="AC1886" s="15"/>
      <c r="AD1886" s="15"/>
      <c r="AE1886" s="15"/>
      <c r="AT1886" s="265" t="s">
        <v>155</v>
      </c>
      <c r="AU1886" s="265" t="s">
        <v>142</v>
      </c>
      <c r="AV1886" s="15" t="s">
        <v>83</v>
      </c>
      <c r="AW1886" s="15" t="s">
        <v>35</v>
      </c>
      <c r="AX1886" s="15" t="s">
        <v>75</v>
      </c>
      <c r="AY1886" s="265" t="s">
        <v>141</v>
      </c>
    </row>
    <row r="1887" s="13" customFormat="1">
      <c r="A1887" s="13"/>
      <c r="B1887" s="233"/>
      <c r="C1887" s="234"/>
      <c r="D1887" s="235" t="s">
        <v>155</v>
      </c>
      <c r="E1887" s="236" t="s">
        <v>19</v>
      </c>
      <c r="F1887" s="237" t="s">
        <v>2132</v>
      </c>
      <c r="G1887" s="234"/>
      <c r="H1887" s="238">
        <v>1.3700000000000001</v>
      </c>
      <c r="I1887" s="239"/>
      <c r="J1887" s="234"/>
      <c r="K1887" s="234"/>
      <c r="L1887" s="240"/>
      <c r="M1887" s="241"/>
      <c r="N1887" s="242"/>
      <c r="O1887" s="242"/>
      <c r="P1887" s="242"/>
      <c r="Q1887" s="242"/>
      <c r="R1887" s="242"/>
      <c r="S1887" s="242"/>
      <c r="T1887" s="243"/>
      <c r="U1887" s="13"/>
      <c r="V1887" s="13"/>
      <c r="W1887" s="13"/>
      <c r="X1887" s="13"/>
      <c r="Y1887" s="13"/>
      <c r="Z1887" s="13"/>
      <c r="AA1887" s="13"/>
      <c r="AB1887" s="13"/>
      <c r="AC1887" s="13"/>
      <c r="AD1887" s="13"/>
      <c r="AE1887" s="13"/>
      <c r="AT1887" s="244" t="s">
        <v>155</v>
      </c>
      <c r="AU1887" s="244" t="s">
        <v>142</v>
      </c>
      <c r="AV1887" s="13" t="s">
        <v>94</v>
      </c>
      <c r="AW1887" s="13" t="s">
        <v>35</v>
      </c>
      <c r="AX1887" s="13" t="s">
        <v>75</v>
      </c>
      <c r="AY1887" s="244" t="s">
        <v>141</v>
      </c>
    </row>
    <row r="1888" s="15" customFormat="1">
      <c r="A1888" s="15"/>
      <c r="B1888" s="256"/>
      <c r="C1888" s="257"/>
      <c r="D1888" s="235" t="s">
        <v>155</v>
      </c>
      <c r="E1888" s="258" t="s">
        <v>19</v>
      </c>
      <c r="F1888" s="259" t="s">
        <v>185</v>
      </c>
      <c r="G1888" s="257"/>
      <c r="H1888" s="258" t="s">
        <v>19</v>
      </c>
      <c r="I1888" s="260"/>
      <c r="J1888" s="257"/>
      <c r="K1888" s="257"/>
      <c r="L1888" s="261"/>
      <c r="M1888" s="262"/>
      <c r="N1888" s="263"/>
      <c r="O1888" s="263"/>
      <c r="P1888" s="263"/>
      <c r="Q1888" s="263"/>
      <c r="R1888" s="263"/>
      <c r="S1888" s="263"/>
      <c r="T1888" s="264"/>
      <c r="U1888" s="15"/>
      <c r="V1888" s="15"/>
      <c r="W1888" s="15"/>
      <c r="X1888" s="15"/>
      <c r="Y1888" s="15"/>
      <c r="Z1888" s="15"/>
      <c r="AA1888" s="15"/>
      <c r="AB1888" s="15"/>
      <c r="AC1888" s="15"/>
      <c r="AD1888" s="15"/>
      <c r="AE1888" s="15"/>
      <c r="AT1888" s="265" t="s">
        <v>155</v>
      </c>
      <c r="AU1888" s="265" t="s">
        <v>142</v>
      </c>
      <c r="AV1888" s="15" t="s">
        <v>83</v>
      </c>
      <c r="AW1888" s="15" t="s">
        <v>35</v>
      </c>
      <c r="AX1888" s="15" t="s">
        <v>75</v>
      </c>
      <c r="AY1888" s="265" t="s">
        <v>141</v>
      </c>
    </row>
    <row r="1889" s="13" customFormat="1">
      <c r="A1889" s="13"/>
      <c r="B1889" s="233"/>
      <c r="C1889" s="234"/>
      <c r="D1889" s="235" t="s">
        <v>155</v>
      </c>
      <c r="E1889" s="236" t="s">
        <v>19</v>
      </c>
      <c r="F1889" s="237" t="s">
        <v>2132</v>
      </c>
      <c r="G1889" s="234"/>
      <c r="H1889" s="238">
        <v>1.3700000000000001</v>
      </c>
      <c r="I1889" s="239"/>
      <c r="J1889" s="234"/>
      <c r="K1889" s="234"/>
      <c r="L1889" s="240"/>
      <c r="M1889" s="241"/>
      <c r="N1889" s="242"/>
      <c r="O1889" s="242"/>
      <c r="P1889" s="242"/>
      <c r="Q1889" s="242"/>
      <c r="R1889" s="242"/>
      <c r="S1889" s="242"/>
      <c r="T1889" s="243"/>
      <c r="U1889" s="13"/>
      <c r="V1889" s="13"/>
      <c r="W1889" s="13"/>
      <c r="X1889" s="13"/>
      <c r="Y1889" s="13"/>
      <c r="Z1889" s="13"/>
      <c r="AA1889" s="13"/>
      <c r="AB1889" s="13"/>
      <c r="AC1889" s="13"/>
      <c r="AD1889" s="13"/>
      <c r="AE1889" s="13"/>
      <c r="AT1889" s="244" t="s">
        <v>155</v>
      </c>
      <c r="AU1889" s="244" t="s">
        <v>142</v>
      </c>
      <c r="AV1889" s="13" t="s">
        <v>94</v>
      </c>
      <c r="AW1889" s="13" t="s">
        <v>35</v>
      </c>
      <c r="AX1889" s="13" t="s">
        <v>75</v>
      </c>
      <c r="AY1889" s="244" t="s">
        <v>141</v>
      </c>
    </row>
    <row r="1890" s="15" customFormat="1">
      <c r="A1890" s="15"/>
      <c r="B1890" s="256"/>
      <c r="C1890" s="257"/>
      <c r="D1890" s="235" t="s">
        <v>155</v>
      </c>
      <c r="E1890" s="258" t="s">
        <v>19</v>
      </c>
      <c r="F1890" s="259" t="s">
        <v>192</v>
      </c>
      <c r="G1890" s="257"/>
      <c r="H1890" s="258" t="s">
        <v>19</v>
      </c>
      <c r="I1890" s="260"/>
      <c r="J1890" s="257"/>
      <c r="K1890" s="257"/>
      <c r="L1890" s="261"/>
      <c r="M1890" s="262"/>
      <c r="N1890" s="263"/>
      <c r="O1890" s="263"/>
      <c r="P1890" s="263"/>
      <c r="Q1890" s="263"/>
      <c r="R1890" s="263"/>
      <c r="S1890" s="263"/>
      <c r="T1890" s="264"/>
      <c r="U1890" s="15"/>
      <c r="V1890" s="15"/>
      <c r="W1890" s="15"/>
      <c r="X1890" s="15"/>
      <c r="Y1890" s="15"/>
      <c r="Z1890" s="15"/>
      <c r="AA1890" s="15"/>
      <c r="AB1890" s="15"/>
      <c r="AC1890" s="15"/>
      <c r="AD1890" s="15"/>
      <c r="AE1890" s="15"/>
      <c r="AT1890" s="265" t="s">
        <v>155</v>
      </c>
      <c r="AU1890" s="265" t="s">
        <v>142</v>
      </c>
      <c r="AV1890" s="15" t="s">
        <v>83</v>
      </c>
      <c r="AW1890" s="15" t="s">
        <v>35</v>
      </c>
      <c r="AX1890" s="15" t="s">
        <v>75</v>
      </c>
      <c r="AY1890" s="265" t="s">
        <v>141</v>
      </c>
    </row>
    <row r="1891" s="13" customFormat="1">
      <c r="A1891" s="13"/>
      <c r="B1891" s="233"/>
      <c r="C1891" s="234"/>
      <c r="D1891" s="235" t="s">
        <v>155</v>
      </c>
      <c r="E1891" s="236" t="s">
        <v>19</v>
      </c>
      <c r="F1891" s="237" t="s">
        <v>2179</v>
      </c>
      <c r="G1891" s="234"/>
      <c r="H1891" s="238">
        <v>16.760000000000002</v>
      </c>
      <c r="I1891" s="239"/>
      <c r="J1891" s="234"/>
      <c r="K1891" s="234"/>
      <c r="L1891" s="240"/>
      <c r="M1891" s="241"/>
      <c r="N1891" s="242"/>
      <c r="O1891" s="242"/>
      <c r="P1891" s="242"/>
      <c r="Q1891" s="242"/>
      <c r="R1891" s="242"/>
      <c r="S1891" s="242"/>
      <c r="T1891" s="243"/>
      <c r="U1891" s="13"/>
      <c r="V1891" s="13"/>
      <c r="W1891" s="13"/>
      <c r="X1891" s="13"/>
      <c r="Y1891" s="13"/>
      <c r="Z1891" s="13"/>
      <c r="AA1891" s="13"/>
      <c r="AB1891" s="13"/>
      <c r="AC1891" s="13"/>
      <c r="AD1891" s="13"/>
      <c r="AE1891" s="13"/>
      <c r="AT1891" s="244" t="s">
        <v>155</v>
      </c>
      <c r="AU1891" s="244" t="s">
        <v>142</v>
      </c>
      <c r="AV1891" s="13" t="s">
        <v>94</v>
      </c>
      <c r="AW1891" s="13" t="s">
        <v>35</v>
      </c>
      <c r="AX1891" s="13" t="s">
        <v>75</v>
      </c>
      <c r="AY1891" s="244" t="s">
        <v>141</v>
      </c>
    </row>
    <row r="1892" s="16" customFormat="1">
      <c r="A1892" s="16"/>
      <c r="B1892" s="266"/>
      <c r="C1892" s="267"/>
      <c r="D1892" s="235" t="s">
        <v>155</v>
      </c>
      <c r="E1892" s="268" t="s">
        <v>19</v>
      </c>
      <c r="F1892" s="269" t="s">
        <v>190</v>
      </c>
      <c r="G1892" s="267"/>
      <c r="H1892" s="270">
        <v>19.5</v>
      </c>
      <c r="I1892" s="271"/>
      <c r="J1892" s="267"/>
      <c r="K1892" s="267"/>
      <c r="L1892" s="272"/>
      <c r="M1892" s="273"/>
      <c r="N1892" s="274"/>
      <c r="O1892" s="274"/>
      <c r="P1892" s="274"/>
      <c r="Q1892" s="274"/>
      <c r="R1892" s="274"/>
      <c r="S1892" s="274"/>
      <c r="T1892" s="275"/>
      <c r="U1892" s="16"/>
      <c r="V1892" s="16"/>
      <c r="W1892" s="16"/>
      <c r="X1892" s="16"/>
      <c r="Y1892" s="16"/>
      <c r="Z1892" s="16"/>
      <c r="AA1892" s="16"/>
      <c r="AB1892" s="16"/>
      <c r="AC1892" s="16"/>
      <c r="AD1892" s="16"/>
      <c r="AE1892" s="16"/>
      <c r="AT1892" s="276" t="s">
        <v>155</v>
      </c>
      <c r="AU1892" s="276" t="s">
        <v>142</v>
      </c>
      <c r="AV1892" s="16" t="s">
        <v>142</v>
      </c>
      <c r="AW1892" s="16" t="s">
        <v>35</v>
      </c>
      <c r="AX1892" s="16" t="s">
        <v>75</v>
      </c>
      <c r="AY1892" s="276" t="s">
        <v>141</v>
      </c>
    </row>
    <row r="1893" s="15" customFormat="1">
      <c r="A1893" s="15"/>
      <c r="B1893" s="256"/>
      <c r="C1893" s="257"/>
      <c r="D1893" s="235" t="s">
        <v>155</v>
      </c>
      <c r="E1893" s="258" t="s">
        <v>19</v>
      </c>
      <c r="F1893" s="259" t="s">
        <v>194</v>
      </c>
      <c r="G1893" s="257"/>
      <c r="H1893" s="258" t="s">
        <v>19</v>
      </c>
      <c r="I1893" s="260"/>
      <c r="J1893" s="257"/>
      <c r="K1893" s="257"/>
      <c r="L1893" s="261"/>
      <c r="M1893" s="262"/>
      <c r="N1893" s="263"/>
      <c r="O1893" s="263"/>
      <c r="P1893" s="263"/>
      <c r="Q1893" s="263"/>
      <c r="R1893" s="263"/>
      <c r="S1893" s="263"/>
      <c r="T1893" s="264"/>
      <c r="U1893" s="15"/>
      <c r="V1893" s="15"/>
      <c r="W1893" s="15"/>
      <c r="X1893" s="15"/>
      <c r="Y1893" s="15"/>
      <c r="Z1893" s="15"/>
      <c r="AA1893" s="15"/>
      <c r="AB1893" s="15"/>
      <c r="AC1893" s="15"/>
      <c r="AD1893" s="15"/>
      <c r="AE1893" s="15"/>
      <c r="AT1893" s="265" t="s">
        <v>155</v>
      </c>
      <c r="AU1893" s="265" t="s">
        <v>142</v>
      </c>
      <c r="AV1893" s="15" t="s">
        <v>83</v>
      </c>
      <c r="AW1893" s="15" t="s">
        <v>35</v>
      </c>
      <c r="AX1893" s="15" t="s">
        <v>75</v>
      </c>
      <c r="AY1893" s="265" t="s">
        <v>141</v>
      </c>
    </row>
    <row r="1894" s="15" customFormat="1">
      <c r="A1894" s="15"/>
      <c r="B1894" s="256"/>
      <c r="C1894" s="257"/>
      <c r="D1894" s="235" t="s">
        <v>155</v>
      </c>
      <c r="E1894" s="258" t="s">
        <v>19</v>
      </c>
      <c r="F1894" s="259" t="s">
        <v>195</v>
      </c>
      <c r="G1894" s="257"/>
      <c r="H1894" s="258" t="s">
        <v>19</v>
      </c>
      <c r="I1894" s="260"/>
      <c r="J1894" s="257"/>
      <c r="K1894" s="257"/>
      <c r="L1894" s="261"/>
      <c r="M1894" s="262"/>
      <c r="N1894" s="263"/>
      <c r="O1894" s="263"/>
      <c r="P1894" s="263"/>
      <c r="Q1894" s="263"/>
      <c r="R1894" s="263"/>
      <c r="S1894" s="263"/>
      <c r="T1894" s="264"/>
      <c r="U1894" s="15"/>
      <c r="V1894" s="15"/>
      <c r="W1894" s="15"/>
      <c r="X1894" s="15"/>
      <c r="Y1894" s="15"/>
      <c r="Z1894" s="15"/>
      <c r="AA1894" s="15"/>
      <c r="AB1894" s="15"/>
      <c r="AC1894" s="15"/>
      <c r="AD1894" s="15"/>
      <c r="AE1894" s="15"/>
      <c r="AT1894" s="265" t="s">
        <v>155</v>
      </c>
      <c r="AU1894" s="265" t="s">
        <v>142</v>
      </c>
      <c r="AV1894" s="15" t="s">
        <v>83</v>
      </c>
      <c r="AW1894" s="15" t="s">
        <v>35</v>
      </c>
      <c r="AX1894" s="15" t="s">
        <v>75</v>
      </c>
      <c r="AY1894" s="265" t="s">
        <v>141</v>
      </c>
    </row>
    <row r="1895" s="13" customFormat="1">
      <c r="A1895" s="13"/>
      <c r="B1895" s="233"/>
      <c r="C1895" s="234"/>
      <c r="D1895" s="235" t="s">
        <v>155</v>
      </c>
      <c r="E1895" s="236" t="s">
        <v>19</v>
      </c>
      <c r="F1895" s="237" t="s">
        <v>1459</v>
      </c>
      <c r="G1895" s="234"/>
      <c r="H1895" s="238">
        <v>49.539999999999999</v>
      </c>
      <c r="I1895" s="239"/>
      <c r="J1895" s="234"/>
      <c r="K1895" s="234"/>
      <c r="L1895" s="240"/>
      <c r="M1895" s="241"/>
      <c r="N1895" s="242"/>
      <c r="O1895" s="242"/>
      <c r="P1895" s="242"/>
      <c r="Q1895" s="242"/>
      <c r="R1895" s="242"/>
      <c r="S1895" s="242"/>
      <c r="T1895" s="243"/>
      <c r="U1895" s="13"/>
      <c r="V1895" s="13"/>
      <c r="W1895" s="13"/>
      <c r="X1895" s="13"/>
      <c r="Y1895" s="13"/>
      <c r="Z1895" s="13"/>
      <c r="AA1895" s="13"/>
      <c r="AB1895" s="13"/>
      <c r="AC1895" s="13"/>
      <c r="AD1895" s="13"/>
      <c r="AE1895" s="13"/>
      <c r="AT1895" s="244" t="s">
        <v>155</v>
      </c>
      <c r="AU1895" s="244" t="s">
        <v>142</v>
      </c>
      <c r="AV1895" s="13" t="s">
        <v>94</v>
      </c>
      <c r="AW1895" s="13" t="s">
        <v>35</v>
      </c>
      <c r="AX1895" s="13" t="s">
        <v>75</v>
      </c>
      <c r="AY1895" s="244" t="s">
        <v>141</v>
      </c>
    </row>
    <row r="1896" s="15" customFormat="1">
      <c r="A1896" s="15"/>
      <c r="B1896" s="256"/>
      <c r="C1896" s="257"/>
      <c r="D1896" s="235" t="s">
        <v>155</v>
      </c>
      <c r="E1896" s="258" t="s">
        <v>19</v>
      </c>
      <c r="F1896" s="259" t="s">
        <v>197</v>
      </c>
      <c r="G1896" s="257"/>
      <c r="H1896" s="258" t="s">
        <v>19</v>
      </c>
      <c r="I1896" s="260"/>
      <c r="J1896" s="257"/>
      <c r="K1896" s="257"/>
      <c r="L1896" s="261"/>
      <c r="M1896" s="262"/>
      <c r="N1896" s="263"/>
      <c r="O1896" s="263"/>
      <c r="P1896" s="263"/>
      <c r="Q1896" s="263"/>
      <c r="R1896" s="263"/>
      <c r="S1896" s="263"/>
      <c r="T1896" s="264"/>
      <c r="U1896" s="15"/>
      <c r="V1896" s="15"/>
      <c r="W1896" s="15"/>
      <c r="X1896" s="15"/>
      <c r="Y1896" s="15"/>
      <c r="Z1896" s="15"/>
      <c r="AA1896" s="15"/>
      <c r="AB1896" s="15"/>
      <c r="AC1896" s="15"/>
      <c r="AD1896" s="15"/>
      <c r="AE1896" s="15"/>
      <c r="AT1896" s="265" t="s">
        <v>155</v>
      </c>
      <c r="AU1896" s="265" t="s">
        <v>142</v>
      </c>
      <c r="AV1896" s="15" t="s">
        <v>83</v>
      </c>
      <c r="AW1896" s="15" t="s">
        <v>35</v>
      </c>
      <c r="AX1896" s="15" t="s">
        <v>75</v>
      </c>
      <c r="AY1896" s="265" t="s">
        <v>141</v>
      </c>
    </row>
    <row r="1897" s="13" customFormat="1">
      <c r="A1897" s="13"/>
      <c r="B1897" s="233"/>
      <c r="C1897" s="234"/>
      <c r="D1897" s="235" t="s">
        <v>155</v>
      </c>
      <c r="E1897" s="236" t="s">
        <v>19</v>
      </c>
      <c r="F1897" s="237" t="s">
        <v>1308</v>
      </c>
      <c r="G1897" s="234"/>
      <c r="H1897" s="238">
        <v>13.1</v>
      </c>
      <c r="I1897" s="239"/>
      <c r="J1897" s="234"/>
      <c r="K1897" s="234"/>
      <c r="L1897" s="240"/>
      <c r="M1897" s="241"/>
      <c r="N1897" s="242"/>
      <c r="O1897" s="242"/>
      <c r="P1897" s="242"/>
      <c r="Q1897" s="242"/>
      <c r="R1897" s="242"/>
      <c r="S1897" s="242"/>
      <c r="T1897" s="243"/>
      <c r="U1897" s="13"/>
      <c r="V1897" s="13"/>
      <c r="W1897" s="13"/>
      <c r="X1897" s="13"/>
      <c r="Y1897" s="13"/>
      <c r="Z1897" s="13"/>
      <c r="AA1897" s="13"/>
      <c r="AB1897" s="13"/>
      <c r="AC1897" s="13"/>
      <c r="AD1897" s="13"/>
      <c r="AE1897" s="13"/>
      <c r="AT1897" s="244" t="s">
        <v>155</v>
      </c>
      <c r="AU1897" s="244" t="s">
        <v>142</v>
      </c>
      <c r="AV1897" s="13" t="s">
        <v>94</v>
      </c>
      <c r="AW1897" s="13" t="s">
        <v>35</v>
      </c>
      <c r="AX1897" s="13" t="s">
        <v>75</v>
      </c>
      <c r="AY1897" s="244" t="s">
        <v>141</v>
      </c>
    </row>
    <row r="1898" s="15" customFormat="1">
      <c r="A1898" s="15"/>
      <c r="B1898" s="256"/>
      <c r="C1898" s="257"/>
      <c r="D1898" s="235" t="s">
        <v>155</v>
      </c>
      <c r="E1898" s="258" t="s">
        <v>19</v>
      </c>
      <c r="F1898" s="259" t="s">
        <v>199</v>
      </c>
      <c r="G1898" s="257"/>
      <c r="H1898" s="258" t="s">
        <v>19</v>
      </c>
      <c r="I1898" s="260"/>
      <c r="J1898" s="257"/>
      <c r="K1898" s="257"/>
      <c r="L1898" s="261"/>
      <c r="M1898" s="262"/>
      <c r="N1898" s="263"/>
      <c r="O1898" s="263"/>
      <c r="P1898" s="263"/>
      <c r="Q1898" s="263"/>
      <c r="R1898" s="263"/>
      <c r="S1898" s="263"/>
      <c r="T1898" s="264"/>
      <c r="U1898" s="15"/>
      <c r="V1898" s="15"/>
      <c r="W1898" s="15"/>
      <c r="X1898" s="15"/>
      <c r="Y1898" s="15"/>
      <c r="Z1898" s="15"/>
      <c r="AA1898" s="15"/>
      <c r="AB1898" s="15"/>
      <c r="AC1898" s="15"/>
      <c r="AD1898" s="15"/>
      <c r="AE1898" s="15"/>
      <c r="AT1898" s="265" t="s">
        <v>155</v>
      </c>
      <c r="AU1898" s="265" t="s">
        <v>142</v>
      </c>
      <c r="AV1898" s="15" t="s">
        <v>83</v>
      </c>
      <c r="AW1898" s="15" t="s">
        <v>35</v>
      </c>
      <c r="AX1898" s="15" t="s">
        <v>75</v>
      </c>
      <c r="AY1898" s="265" t="s">
        <v>141</v>
      </c>
    </row>
    <row r="1899" s="13" customFormat="1">
      <c r="A1899" s="13"/>
      <c r="B1899" s="233"/>
      <c r="C1899" s="234"/>
      <c r="D1899" s="235" t="s">
        <v>155</v>
      </c>
      <c r="E1899" s="236" t="s">
        <v>19</v>
      </c>
      <c r="F1899" s="237" t="s">
        <v>1460</v>
      </c>
      <c r="G1899" s="234"/>
      <c r="H1899" s="238">
        <v>8.2400000000000002</v>
      </c>
      <c r="I1899" s="239"/>
      <c r="J1899" s="234"/>
      <c r="K1899" s="234"/>
      <c r="L1899" s="240"/>
      <c r="M1899" s="241"/>
      <c r="N1899" s="242"/>
      <c r="O1899" s="242"/>
      <c r="P1899" s="242"/>
      <c r="Q1899" s="242"/>
      <c r="R1899" s="242"/>
      <c r="S1899" s="242"/>
      <c r="T1899" s="243"/>
      <c r="U1899" s="13"/>
      <c r="V1899" s="13"/>
      <c r="W1899" s="13"/>
      <c r="X1899" s="13"/>
      <c r="Y1899" s="13"/>
      <c r="Z1899" s="13"/>
      <c r="AA1899" s="13"/>
      <c r="AB1899" s="13"/>
      <c r="AC1899" s="13"/>
      <c r="AD1899" s="13"/>
      <c r="AE1899" s="13"/>
      <c r="AT1899" s="244" t="s">
        <v>155</v>
      </c>
      <c r="AU1899" s="244" t="s">
        <v>142</v>
      </c>
      <c r="AV1899" s="13" t="s">
        <v>94</v>
      </c>
      <c r="AW1899" s="13" t="s">
        <v>35</v>
      </c>
      <c r="AX1899" s="13" t="s">
        <v>75</v>
      </c>
      <c r="AY1899" s="244" t="s">
        <v>141</v>
      </c>
    </row>
    <row r="1900" s="15" customFormat="1">
      <c r="A1900" s="15"/>
      <c r="B1900" s="256"/>
      <c r="C1900" s="257"/>
      <c r="D1900" s="235" t="s">
        <v>155</v>
      </c>
      <c r="E1900" s="258" t="s">
        <v>19</v>
      </c>
      <c r="F1900" s="259" t="s">
        <v>869</v>
      </c>
      <c r="G1900" s="257"/>
      <c r="H1900" s="258" t="s">
        <v>19</v>
      </c>
      <c r="I1900" s="260"/>
      <c r="J1900" s="257"/>
      <c r="K1900" s="257"/>
      <c r="L1900" s="261"/>
      <c r="M1900" s="262"/>
      <c r="N1900" s="263"/>
      <c r="O1900" s="263"/>
      <c r="P1900" s="263"/>
      <c r="Q1900" s="263"/>
      <c r="R1900" s="263"/>
      <c r="S1900" s="263"/>
      <c r="T1900" s="264"/>
      <c r="U1900" s="15"/>
      <c r="V1900" s="15"/>
      <c r="W1900" s="15"/>
      <c r="X1900" s="15"/>
      <c r="Y1900" s="15"/>
      <c r="Z1900" s="15"/>
      <c r="AA1900" s="15"/>
      <c r="AB1900" s="15"/>
      <c r="AC1900" s="15"/>
      <c r="AD1900" s="15"/>
      <c r="AE1900" s="15"/>
      <c r="AT1900" s="265" t="s">
        <v>155</v>
      </c>
      <c r="AU1900" s="265" t="s">
        <v>142</v>
      </c>
      <c r="AV1900" s="15" t="s">
        <v>83</v>
      </c>
      <c r="AW1900" s="15" t="s">
        <v>35</v>
      </c>
      <c r="AX1900" s="15" t="s">
        <v>75</v>
      </c>
      <c r="AY1900" s="265" t="s">
        <v>141</v>
      </c>
    </row>
    <row r="1901" s="13" customFormat="1">
      <c r="A1901" s="13"/>
      <c r="B1901" s="233"/>
      <c r="C1901" s="234"/>
      <c r="D1901" s="235" t="s">
        <v>155</v>
      </c>
      <c r="E1901" s="236" t="s">
        <v>19</v>
      </c>
      <c r="F1901" s="237" t="s">
        <v>1471</v>
      </c>
      <c r="G1901" s="234"/>
      <c r="H1901" s="238">
        <v>1.3899999999999999</v>
      </c>
      <c r="I1901" s="239"/>
      <c r="J1901" s="234"/>
      <c r="K1901" s="234"/>
      <c r="L1901" s="240"/>
      <c r="M1901" s="241"/>
      <c r="N1901" s="242"/>
      <c r="O1901" s="242"/>
      <c r="P1901" s="242"/>
      <c r="Q1901" s="242"/>
      <c r="R1901" s="242"/>
      <c r="S1901" s="242"/>
      <c r="T1901" s="243"/>
      <c r="U1901" s="13"/>
      <c r="V1901" s="13"/>
      <c r="W1901" s="13"/>
      <c r="X1901" s="13"/>
      <c r="Y1901" s="13"/>
      <c r="Z1901" s="13"/>
      <c r="AA1901" s="13"/>
      <c r="AB1901" s="13"/>
      <c r="AC1901" s="13"/>
      <c r="AD1901" s="13"/>
      <c r="AE1901" s="13"/>
      <c r="AT1901" s="244" t="s">
        <v>155</v>
      </c>
      <c r="AU1901" s="244" t="s">
        <v>142</v>
      </c>
      <c r="AV1901" s="13" t="s">
        <v>94</v>
      </c>
      <c r="AW1901" s="13" t="s">
        <v>35</v>
      </c>
      <c r="AX1901" s="13" t="s">
        <v>75</v>
      </c>
      <c r="AY1901" s="244" t="s">
        <v>141</v>
      </c>
    </row>
    <row r="1902" s="15" customFormat="1">
      <c r="A1902" s="15"/>
      <c r="B1902" s="256"/>
      <c r="C1902" s="257"/>
      <c r="D1902" s="235" t="s">
        <v>155</v>
      </c>
      <c r="E1902" s="258" t="s">
        <v>19</v>
      </c>
      <c r="F1902" s="259" t="s">
        <v>872</v>
      </c>
      <c r="G1902" s="257"/>
      <c r="H1902" s="258" t="s">
        <v>19</v>
      </c>
      <c r="I1902" s="260"/>
      <c r="J1902" s="257"/>
      <c r="K1902" s="257"/>
      <c r="L1902" s="261"/>
      <c r="M1902" s="262"/>
      <c r="N1902" s="263"/>
      <c r="O1902" s="263"/>
      <c r="P1902" s="263"/>
      <c r="Q1902" s="263"/>
      <c r="R1902" s="263"/>
      <c r="S1902" s="263"/>
      <c r="T1902" s="264"/>
      <c r="U1902" s="15"/>
      <c r="V1902" s="15"/>
      <c r="W1902" s="15"/>
      <c r="X1902" s="15"/>
      <c r="Y1902" s="15"/>
      <c r="Z1902" s="15"/>
      <c r="AA1902" s="15"/>
      <c r="AB1902" s="15"/>
      <c r="AC1902" s="15"/>
      <c r="AD1902" s="15"/>
      <c r="AE1902" s="15"/>
      <c r="AT1902" s="265" t="s">
        <v>155</v>
      </c>
      <c r="AU1902" s="265" t="s">
        <v>142</v>
      </c>
      <c r="AV1902" s="15" t="s">
        <v>83</v>
      </c>
      <c r="AW1902" s="15" t="s">
        <v>35</v>
      </c>
      <c r="AX1902" s="15" t="s">
        <v>75</v>
      </c>
      <c r="AY1902" s="265" t="s">
        <v>141</v>
      </c>
    </row>
    <row r="1903" s="13" customFormat="1">
      <c r="A1903" s="13"/>
      <c r="B1903" s="233"/>
      <c r="C1903" s="234"/>
      <c r="D1903" s="235" t="s">
        <v>155</v>
      </c>
      <c r="E1903" s="236" t="s">
        <v>19</v>
      </c>
      <c r="F1903" s="237" t="s">
        <v>1471</v>
      </c>
      <c r="G1903" s="234"/>
      <c r="H1903" s="238">
        <v>1.3899999999999999</v>
      </c>
      <c r="I1903" s="239"/>
      <c r="J1903" s="234"/>
      <c r="K1903" s="234"/>
      <c r="L1903" s="240"/>
      <c r="M1903" s="241"/>
      <c r="N1903" s="242"/>
      <c r="O1903" s="242"/>
      <c r="P1903" s="242"/>
      <c r="Q1903" s="242"/>
      <c r="R1903" s="242"/>
      <c r="S1903" s="242"/>
      <c r="T1903" s="243"/>
      <c r="U1903" s="13"/>
      <c r="V1903" s="13"/>
      <c r="W1903" s="13"/>
      <c r="X1903" s="13"/>
      <c r="Y1903" s="13"/>
      <c r="Z1903" s="13"/>
      <c r="AA1903" s="13"/>
      <c r="AB1903" s="13"/>
      <c r="AC1903" s="13"/>
      <c r="AD1903" s="13"/>
      <c r="AE1903" s="13"/>
      <c r="AT1903" s="244" t="s">
        <v>155</v>
      </c>
      <c r="AU1903" s="244" t="s">
        <v>142</v>
      </c>
      <c r="AV1903" s="13" t="s">
        <v>94</v>
      </c>
      <c r="AW1903" s="13" t="s">
        <v>35</v>
      </c>
      <c r="AX1903" s="13" t="s">
        <v>75</v>
      </c>
      <c r="AY1903" s="244" t="s">
        <v>141</v>
      </c>
    </row>
    <row r="1904" s="15" customFormat="1">
      <c r="A1904" s="15"/>
      <c r="B1904" s="256"/>
      <c r="C1904" s="257"/>
      <c r="D1904" s="235" t="s">
        <v>155</v>
      </c>
      <c r="E1904" s="258" t="s">
        <v>19</v>
      </c>
      <c r="F1904" s="259" t="s">
        <v>873</v>
      </c>
      <c r="G1904" s="257"/>
      <c r="H1904" s="258" t="s">
        <v>19</v>
      </c>
      <c r="I1904" s="260"/>
      <c r="J1904" s="257"/>
      <c r="K1904" s="257"/>
      <c r="L1904" s="261"/>
      <c r="M1904" s="262"/>
      <c r="N1904" s="263"/>
      <c r="O1904" s="263"/>
      <c r="P1904" s="263"/>
      <c r="Q1904" s="263"/>
      <c r="R1904" s="263"/>
      <c r="S1904" s="263"/>
      <c r="T1904" s="264"/>
      <c r="U1904" s="15"/>
      <c r="V1904" s="15"/>
      <c r="W1904" s="15"/>
      <c r="X1904" s="15"/>
      <c r="Y1904" s="15"/>
      <c r="Z1904" s="15"/>
      <c r="AA1904" s="15"/>
      <c r="AB1904" s="15"/>
      <c r="AC1904" s="15"/>
      <c r="AD1904" s="15"/>
      <c r="AE1904" s="15"/>
      <c r="AT1904" s="265" t="s">
        <v>155</v>
      </c>
      <c r="AU1904" s="265" t="s">
        <v>142</v>
      </c>
      <c r="AV1904" s="15" t="s">
        <v>83</v>
      </c>
      <c r="AW1904" s="15" t="s">
        <v>35</v>
      </c>
      <c r="AX1904" s="15" t="s">
        <v>75</v>
      </c>
      <c r="AY1904" s="265" t="s">
        <v>141</v>
      </c>
    </row>
    <row r="1905" s="13" customFormat="1">
      <c r="A1905" s="13"/>
      <c r="B1905" s="233"/>
      <c r="C1905" s="234"/>
      <c r="D1905" s="235" t="s">
        <v>155</v>
      </c>
      <c r="E1905" s="236" t="s">
        <v>19</v>
      </c>
      <c r="F1905" s="237" t="s">
        <v>1472</v>
      </c>
      <c r="G1905" s="234"/>
      <c r="H1905" s="238">
        <v>2.1800000000000002</v>
      </c>
      <c r="I1905" s="239"/>
      <c r="J1905" s="234"/>
      <c r="K1905" s="234"/>
      <c r="L1905" s="240"/>
      <c r="M1905" s="241"/>
      <c r="N1905" s="242"/>
      <c r="O1905" s="242"/>
      <c r="P1905" s="242"/>
      <c r="Q1905" s="242"/>
      <c r="R1905" s="242"/>
      <c r="S1905" s="242"/>
      <c r="T1905" s="243"/>
      <c r="U1905" s="13"/>
      <c r="V1905" s="13"/>
      <c r="W1905" s="13"/>
      <c r="X1905" s="13"/>
      <c r="Y1905" s="13"/>
      <c r="Z1905" s="13"/>
      <c r="AA1905" s="13"/>
      <c r="AB1905" s="13"/>
      <c r="AC1905" s="13"/>
      <c r="AD1905" s="13"/>
      <c r="AE1905" s="13"/>
      <c r="AT1905" s="244" t="s">
        <v>155</v>
      </c>
      <c r="AU1905" s="244" t="s">
        <v>142</v>
      </c>
      <c r="AV1905" s="13" t="s">
        <v>94</v>
      </c>
      <c r="AW1905" s="13" t="s">
        <v>35</v>
      </c>
      <c r="AX1905" s="13" t="s">
        <v>75</v>
      </c>
      <c r="AY1905" s="244" t="s">
        <v>141</v>
      </c>
    </row>
    <row r="1906" s="15" customFormat="1">
      <c r="A1906" s="15"/>
      <c r="B1906" s="256"/>
      <c r="C1906" s="257"/>
      <c r="D1906" s="235" t="s">
        <v>155</v>
      </c>
      <c r="E1906" s="258" t="s">
        <v>19</v>
      </c>
      <c r="F1906" s="259" t="s">
        <v>876</v>
      </c>
      <c r="G1906" s="257"/>
      <c r="H1906" s="258" t="s">
        <v>19</v>
      </c>
      <c r="I1906" s="260"/>
      <c r="J1906" s="257"/>
      <c r="K1906" s="257"/>
      <c r="L1906" s="261"/>
      <c r="M1906" s="262"/>
      <c r="N1906" s="263"/>
      <c r="O1906" s="263"/>
      <c r="P1906" s="263"/>
      <c r="Q1906" s="263"/>
      <c r="R1906" s="263"/>
      <c r="S1906" s="263"/>
      <c r="T1906" s="264"/>
      <c r="U1906" s="15"/>
      <c r="V1906" s="15"/>
      <c r="W1906" s="15"/>
      <c r="X1906" s="15"/>
      <c r="Y1906" s="15"/>
      <c r="Z1906" s="15"/>
      <c r="AA1906" s="15"/>
      <c r="AB1906" s="15"/>
      <c r="AC1906" s="15"/>
      <c r="AD1906" s="15"/>
      <c r="AE1906" s="15"/>
      <c r="AT1906" s="265" t="s">
        <v>155</v>
      </c>
      <c r="AU1906" s="265" t="s">
        <v>142</v>
      </c>
      <c r="AV1906" s="15" t="s">
        <v>83</v>
      </c>
      <c r="AW1906" s="15" t="s">
        <v>35</v>
      </c>
      <c r="AX1906" s="15" t="s">
        <v>75</v>
      </c>
      <c r="AY1906" s="265" t="s">
        <v>141</v>
      </c>
    </row>
    <row r="1907" s="13" customFormat="1">
      <c r="A1907" s="13"/>
      <c r="B1907" s="233"/>
      <c r="C1907" s="234"/>
      <c r="D1907" s="235" t="s">
        <v>155</v>
      </c>
      <c r="E1907" s="236" t="s">
        <v>19</v>
      </c>
      <c r="F1907" s="237" t="s">
        <v>1311</v>
      </c>
      <c r="G1907" s="234"/>
      <c r="H1907" s="238">
        <v>1.71</v>
      </c>
      <c r="I1907" s="239"/>
      <c r="J1907" s="234"/>
      <c r="K1907" s="234"/>
      <c r="L1907" s="240"/>
      <c r="M1907" s="241"/>
      <c r="N1907" s="242"/>
      <c r="O1907" s="242"/>
      <c r="P1907" s="242"/>
      <c r="Q1907" s="242"/>
      <c r="R1907" s="242"/>
      <c r="S1907" s="242"/>
      <c r="T1907" s="243"/>
      <c r="U1907" s="13"/>
      <c r="V1907" s="13"/>
      <c r="W1907" s="13"/>
      <c r="X1907" s="13"/>
      <c r="Y1907" s="13"/>
      <c r="Z1907" s="13"/>
      <c r="AA1907" s="13"/>
      <c r="AB1907" s="13"/>
      <c r="AC1907" s="13"/>
      <c r="AD1907" s="13"/>
      <c r="AE1907" s="13"/>
      <c r="AT1907" s="244" t="s">
        <v>155</v>
      </c>
      <c r="AU1907" s="244" t="s">
        <v>142</v>
      </c>
      <c r="AV1907" s="13" t="s">
        <v>94</v>
      </c>
      <c r="AW1907" s="13" t="s">
        <v>35</v>
      </c>
      <c r="AX1907" s="13" t="s">
        <v>75</v>
      </c>
      <c r="AY1907" s="244" t="s">
        <v>141</v>
      </c>
    </row>
    <row r="1908" s="16" customFormat="1">
      <c r="A1908" s="16"/>
      <c r="B1908" s="266"/>
      <c r="C1908" s="267"/>
      <c r="D1908" s="235" t="s">
        <v>155</v>
      </c>
      <c r="E1908" s="268" t="s">
        <v>19</v>
      </c>
      <c r="F1908" s="269" t="s">
        <v>190</v>
      </c>
      <c r="G1908" s="267"/>
      <c r="H1908" s="270">
        <v>77.549999999999997</v>
      </c>
      <c r="I1908" s="271"/>
      <c r="J1908" s="267"/>
      <c r="K1908" s="267"/>
      <c r="L1908" s="272"/>
      <c r="M1908" s="273"/>
      <c r="N1908" s="274"/>
      <c r="O1908" s="274"/>
      <c r="P1908" s="274"/>
      <c r="Q1908" s="274"/>
      <c r="R1908" s="274"/>
      <c r="S1908" s="274"/>
      <c r="T1908" s="275"/>
      <c r="U1908" s="16"/>
      <c r="V1908" s="16"/>
      <c r="W1908" s="16"/>
      <c r="X1908" s="16"/>
      <c r="Y1908" s="16"/>
      <c r="Z1908" s="16"/>
      <c r="AA1908" s="16"/>
      <c r="AB1908" s="16"/>
      <c r="AC1908" s="16"/>
      <c r="AD1908" s="16"/>
      <c r="AE1908" s="16"/>
      <c r="AT1908" s="276" t="s">
        <v>155</v>
      </c>
      <c r="AU1908" s="276" t="s">
        <v>142</v>
      </c>
      <c r="AV1908" s="16" t="s">
        <v>142</v>
      </c>
      <c r="AW1908" s="16" t="s">
        <v>35</v>
      </c>
      <c r="AX1908" s="16" t="s">
        <v>75</v>
      </c>
      <c r="AY1908" s="276" t="s">
        <v>141</v>
      </c>
    </row>
    <row r="1909" s="15" customFormat="1">
      <c r="A1909" s="15"/>
      <c r="B1909" s="256"/>
      <c r="C1909" s="257"/>
      <c r="D1909" s="235" t="s">
        <v>155</v>
      </c>
      <c r="E1909" s="258" t="s">
        <v>19</v>
      </c>
      <c r="F1909" s="259" t="s">
        <v>187</v>
      </c>
      <c r="G1909" s="257"/>
      <c r="H1909" s="258" t="s">
        <v>19</v>
      </c>
      <c r="I1909" s="260"/>
      <c r="J1909" s="257"/>
      <c r="K1909" s="257"/>
      <c r="L1909" s="261"/>
      <c r="M1909" s="262"/>
      <c r="N1909" s="263"/>
      <c r="O1909" s="263"/>
      <c r="P1909" s="263"/>
      <c r="Q1909" s="263"/>
      <c r="R1909" s="263"/>
      <c r="S1909" s="263"/>
      <c r="T1909" s="264"/>
      <c r="U1909" s="15"/>
      <c r="V1909" s="15"/>
      <c r="W1909" s="15"/>
      <c r="X1909" s="15"/>
      <c r="Y1909" s="15"/>
      <c r="Z1909" s="15"/>
      <c r="AA1909" s="15"/>
      <c r="AB1909" s="15"/>
      <c r="AC1909" s="15"/>
      <c r="AD1909" s="15"/>
      <c r="AE1909" s="15"/>
      <c r="AT1909" s="265" t="s">
        <v>155</v>
      </c>
      <c r="AU1909" s="265" t="s">
        <v>142</v>
      </c>
      <c r="AV1909" s="15" t="s">
        <v>83</v>
      </c>
      <c r="AW1909" s="15" t="s">
        <v>35</v>
      </c>
      <c r="AX1909" s="15" t="s">
        <v>75</v>
      </c>
      <c r="AY1909" s="265" t="s">
        <v>141</v>
      </c>
    </row>
    <row r="1910" s="15" customFormat="1">
      <c r="A1910" s="15"/>
      <c r="B1910" s="256"/>
      <c r="C1910" s="257"/>
      <c r="D1910" s="235" t="s">
        <v>155</v>
      </c>
      <c r="E1910" s="258" t="s">
        <v>19</v>
      </c>
      <c r="F1910" s="259" t="s">
        <v>942</v>
      </c>
      <c r="G1910" s="257"/>
      <c r="H1910" s="258" t="s">
        <v>19</v>
      </c>
      <c r="I1910" s="260"/>
      <c r="J1910" s="257"/>
      <c r="K1910" s="257"/>
      <c r="L1910" s="261"/>
      <c r="M1910" s="262"/>
      <c r="N1910" s="263"/>
      <c r="O1910" s="263"/>
      <c r="P1910" s="263"/>
      <c r="Q1910" s="263"/>
      <c r="R1910" s="263"/>
      <c r="S1910" s="263"/>
      <c r="T1910" s="264"/>
      <c r="U1910" s="15"/>
      <c r="V1910" s="15"/>
      <c r="W1910" s="15"/>
      <c r="X1910" s="15"/>
      <c r="Y1910" s="15"/>
      <c r="Z1910" s="15"/>
      <c r="AA1910" s="15"/>
      <c r="AB1910" s="15"/>
      <c r="AC1910" s="15"/>
      <c r="AD1910" s="15"/>
      <c r="AE1910" s="15"/>
      <c r="AT1910" s="265" t="s">
        <v>155</v>
      </c>
      <c r="AU1910" s="265" t="s">
        <v>142</v>
      </c>
      <c r="AV1910" s="15" t="s">
        <v>83</v>
      </c>
      <c r="AW1910" s="15" t="s">
        <v>35</v>
      </c>
      <c r="AX1910" s="15" t="s">
        <v>75</v>
      </c>
      <c r="AY1910" s="265" t="s">
        <v>141</v>
      </c>
    </row>
    <row r="1911" s="13" customFormat="1">
      <c r="A1911" s="13"/>
      <c r="B1911" s="233"/>
      <c r="C1911" s="234"/>
      <c r="D1911" s="235" t="s">
        <v>155</v>
      </c>
      <c r="E1911" s="236" t="s">
        <v>19</v>
      </c>
      <c r="F1911" s="237" t="s">
        <v>2180</v>
      </c>
      <c r="G1911" s="234"/>
      <c r="H1911" s="238">
        <v>6.0300000000000002</v>
      </c>
      <c r="I1911" s="239"/>
      <c r="J1911" s="234"/>
      <c r="K1911" s="234"/>
      <c r="L1911" s="240"/>
      <c r="M1911" s="241"/>
      <c r="N1911" s="242"/>
      <c r="O1911" s="242"/>
      <c r="P1911" s="242"/>
      <c r="Q1911" s="242"/>
      <c r="R1911" s="242"/>
      <c r="S1911" s="242"/>
      <c r="T1911" s="243"/>
      <c r="U1911" s="13"/>
      <c r="V1911" s="13"/>
      <c r="W1911" s="13"/>
      <c r="X1911" s="13"/>
      <c r="Y1911" s="13"/>
      <c r="Z1911" s="13"/>
      <c r="AA1911" s="13"/>
      <c r="AB1911" s="13"/>
      <c r="AC1911" s="13"/>
      <c r="AD1911" s="13"/>
      <c r="AE1911" s="13"/>
      <c r="AT1911" s="244" t="s">
        <v>155</v>
      </c>
      <c r="AU1911" s="244" t="s">
        <v>142</v>
      </c>
      <c r="AV1911" s="13" t="s">
        <v>94</v>
      </c>
      <c r="AW1911" s="13" t="s">
        <v>35</v>
      </c>
      <c r="AX1911" s="13" t="s">
        <v>75</v>
      </c>
      <c r="AY1911" s="244" t="s">
        <v>141</v>
      </c>
    </row>
    <row r="1912" s="15" customFormat="1">
      <c r="A1912" s="15"/>
      <c r="B1912" s="256"/>
      <c r="C1912" s="257"/>
      <c r="D1912" s="235" t="s">
        <v>155</v>
      </c>
      <c r="E1912" s="258" t="s">
        <v>19</v>
      </c>
      <c r="F1912" s="259" t="s">
        <v>882</v>
      </c>
      <c r="G1912" s="257"/>
      <c r="H1912" s="258" t="s">
        <v>19</v>
      </c>
      <c r="I1912" s="260"/>
      <c r="J1912" s="257"/>
      <c r="K1912" s="257"/>
      <c r="L1912" s="261"/>
      <c r="M1912" s="262"/>
      <c r="N1912" s="263"/>
      <c r="O1912" s="263"/>
      <c r="P1912" s="263"/>
      <c r="Q1912" s="263"/>
      <c r="R1912" s="263"/>
      <c r="S1912" s="263"/>
      <c r="T1912" s="264"/>
      <c r="U1912" s="15"/>
      <c r="V1912" s="15"/>
      <c r="W1912" s="15"/>
      <c r="X1912" s="15"/>
      <c r="Y1912" s="15"/>
      <c r="Z1912" s="15"/>
      <c r="AA1912" s="15"/>
      <c r="AB1912" s="15"/>
      <c r="AC1912" s="15"/>
      <c r="AD1912" s="15"/>
      <c r="AE1912" s="15"/>
      <c r="AT1912" s="265" t="s">
        <v>155</v>
      </c>
      <c r="AU1912" s="265" t="s">
        <v>142</v>
      </c>
      <c r="AV1912" s="15" t="s">
        <v>83</v>
      </c>
      <c r="AW1912" s="15" t="s">
        <v>35</v>
      </c>
      <c r="AX1912" s="15" t="s">
        <v>75</v>
      </c>
      <c r="AY1912" s="265" t="s">
        <v>141</v>
      </c>
    </row>
    <row r="1913" s="13" customFormat="1">
      <c r="A1913" s="13"/>
      <c r="B1913" s="233"/>
      <c r="C1913" s="234"/>
      <c r="D1913" s="235" t="s">
        <v>155</v>
      </c>
      <c r="E1913" s="236" t="s">
        <v>19</v>
      </c>
      <c r="F1913" s="237" t="s">
        <v>422</v>
      </c>
      <c r="G1913" s="234"/>
      <c r="H1913" s="238">
        <v>8</v>
      </c>
      <c r="I1913" s="239"/>
      <c r="J1913" s="234"/>
      <c r="K1913" s="234"/>
      <c r="L1913" s="240"/>
      <c r="M1913" s="241"/>
      <c r="N1913" s="242"/>
      <c r="O1913" s="242"/>
      <c r="P1913" s="242"/>
      <c r="Q1913" s="242"/>
      <c r="R1913" s="242"/>
      <c r="S1913" s="242"/>
      <c r="T1913" s="243"/>
      <c r="U1913" s="13"/>
      <c r="V1913" s="13"/>
      <c r="W1913" s="13"/>
      <c r="X1913" s="13"/>
      <c r="Y1913" s="13"/>
      <c r="Z1913" s="13"/>
      <c r="AA1913" s="13"/>
      <c r="AB1913" s="13"/>
      <c r="AC1913" s="13"/>
      <c r="AD1913" s="13"/>
      <c r="AE1913" s="13"/>
      <c r="AT1913" s="244" t="s">
        <v>155</v>
      </c>
      <c r="AU1913" s="244" t="s">
        <v>142</v>
      </c>
      <c r="AV1913" s="13" t="s">
        <v>94</v>
      </c>
      <c r="AW1913" s="13" t="s">
        <v>35</v>
      </c>
      <c r="AX1913" s="13" t="s">
        <v>75</v>
      </c>
      <c r="AY1913" s="244" t="s">
        <v>141</v>
      </c>
    </row>
    <row r="1914" s="15" customFormat="1">
      <c r="A1914" s="15"/>
      <c r="B1914" s="256"/>
      <c r="C1914" s="257"/>
      <c r="D1914" s="235" t="s">
        <v>155</v>
      </c>
      <c r="E1914" s="258" t="s">
        <v>19</v>
      </c>
      <c r="F1914" s="259" t="s">
        <v>947</v>
      </c>
      <c r="G1914" s="257"/>
      <c r="H1914" s="258" t="s">
        <v>19</v>
      </c>
      <c r="I1914" s="260"/>
      <c r="J1914" s="257"/>
      <c r="K1914" s="257"/>
      <c r="L1914" s="261"/>
      <c r="M1914" s="262"/>
      <c r="N1914" s="263"/>
      <c r="O1914" s="263"/>
      <c r="P1914" s="263"/>
      <c r="Q1914" s="263"/>
      <c r="R1914" s="263"/>
      <c r="S1914" s="263"/>
      <c r="T1914" s="264"/>
      <c r="U1914" s="15"/>
      <c r="V1914" s="15"/>
      <c r="W1914" s="15"/>
      <c r="X1914" s="15"/>
      <c r="Y1914" s="15"/>
      <c r="Z1914" s="15"/>
      <c r="AA1914" s="15"/>
      <c r="AB1914" s="15"/>
      <c r="AC1914" s="15"/>
      <c r="AD1914" s="15"/>
      <c r="AE1914" s="15"/>
      <c r="AT1914" s="265" t="s">
        <v>155</v>
      </c>
      <c r="AU1914" s="265" t="s">
        <v>142</v>
      </c>
      <c r="AV1914" s="15" t="s">
        <v>83</v>
      </c>
      <c r="AW1914" s="15" t="s">
        <v>35</v>
      </c>
      <c r="AX1914" s="15" t="s">
        <v>75</v>
      </c>
      <c r="AY1914" s="265" t="s">
        <v>141</v>
      </c>
    </row>
    <row r="1915" s="13" customFormat="1">
      <c r="A1915" s="13"/>
      <c r="B1915" s="233"/>
      <c r="C1915" s="234"/>
      <c r="D1915" s="235" t="s">
        <v>155</v>
      </c>
      <c r="E1915" s="236" t="s">
        <v>19</v>
      </c>
      <c r="F1915" s="237" t="s">
        <v>2181</v>
      </c>
      <c r="G1915" s="234"/>
      <c r="H1915" s="238">
        <v>4.8799999999999999</v>
      </c>
      <c r="I1915" s="239"/>
      <c r="J1915" s="234"/>
      <c r="K1915" s="234"/>
      <c r="L1915" s="240"/>
      <c r="M1915" s="241"/>
      <c r="N1915" s="242"/>
      <c r="O1915" s="242"/>
      <c r="P1915" s="242"/>
      <c r="Q1915" s="242"/>
      <c r="R1915" s="242"/>
      <c r="S1915" s="242"/>
      <c r="T1915" s="243"/>
      <c r="U1915" s="13"/>
      <c r="V1915" s="13"/>
      <c r="W1915" s="13"/>
      <c r="X1915" s="13"/>
      <c r="Y1915" s="13"/>
      <c r="Z1915" s="13"/>
      <c r="AA1915" s="13"/>
      <c r="AB1915" s="13"/>
      <c r="AC1915" s="13"/>
      <c r="AD1915" s="13"/>
      <c r="AE1915" s="13"/>
      <c r="AT1915" s="244" t="s">
        <v>155</v>
      </c>
      <c r="AU1915" s="244" t="s">
        <v>142</v>
      </c>
      <c r="AV1915" s="13" t="s">
        <v>94</v>
      </c>
      <c r="AW1915" s="13" t="s">
        <v>35</v>
      </c>
      <c r="AX1915" s="13" t="s">
        <v>75</v>
      </c>
      <c r="AY1915" s="244" t="s">
        <v>141</v>
      </c>
    </row>
    <row r="1916" s="15" customFormat="1">
      <c r="A1916" s="15"/>
      <c r="B1916" s="256"/>
      <c r="C1916" s="257"/>
      <c r="D1916" s="235" t="s">
        <v>155</v>
      </c>
      <c r="E1916" s="258" t="s">
        <v>19</v>
      </c>
      <c r="F1916" s="259" t="s">
        <v>951</v>
      </c>
      <c r="G1916" s="257"/>
      <c r="H1916" s="258" t="s">
        <v>19</v>
      </c>
      <c r="I1916" s="260"/>
      <c r="J1916" s="257"/>
      <c r="K1916" s="257"/>
      <c r="L1916" s="261"/>
      <c r="M1916" s="262"/>
      <c r="N1916" s="263"/>
      <c r="O1916" s="263"/>
      <c r="P1916" s="263"/>
      <c r="Q1916" s="263"/>
      <c r="R1916" s="263"/>
      <c r="S1916" s="263"/>
      <c r="T1916" s="264"/>
      <c r="U1916" s="15"/>
      <c r="V1916" s="15"/>
      <c r="W1916" s="15"/>
      <c r="X1916" s="15"/>
      <c r="Y1916" s="15"/>
      <c r="Z1916" s="15"/>
      <c r="AA1916" s="15"/>
      <c r="AB1916" s="15"/>
      <c r="AC1916" s="15"/>
      <c r="AD1916" s="15"/>
      <c r="AE1916" s="15"/>
      <c r="AT1916" s="265" t="s">
        <v>155</v>
      </c>
      <c r="AU1916" s="265" t="s">
        <v>142</v>
      </c>
      <c r="AV1916" s="15" t="s">
        <v>83</v>
      </c>
      <c r="AW1916" s="15" t="s">
        <v>35</v>
      </c>
      <c r="AX1916" s="15" t="s">
        <v>75</v>
      </c>
      <c r="AY1916" s="265" t="s">
        <v>141</v>
      </c>
    </row>
    <row r="1917" s="13" customFormat="1">
      <c r="A1917" s="13"/>
      <c r="B1917" s="233"/>
      <c r="C1917" s="234"/>
      <c r="D1917" s="235" t="s">
        <v>155</v>
      </c>
      <c r="E1917" s="236" t="s">
        <v>19</v>
      </c>
      <c r="F1917" s="237" t="s">
        <v>273</v>
      </c>
      <c r="G1917" s="234"/>
      <c r="H1917" s="238">
        <v>3.9500000000000002</v>
      </c>
      <c r="I1917" s="239"/>
      <c r="J1917" s="234"/>
      <c r="K1917" s="234"/>
      <c r="L1917" s="240"/>
      <c r="M1917" s="241"/>
      <c r="N1917" s="242"/>
      <c r="O1917" s="242"/>
      <c r="P1917" s="242"/>
      <c r="Q1917" s="242"/>
      <c r="R1917" s="242"/>
      <c r="S1917" s="242"/>
      <c r="T1917" s="243"/>
      <c r="U1917" s="13"/>
      <c r="V1917" s="13"/>
      <c r="W1917" s="13"/>
      <c r="X1917" s="13"/>
      <c r="Y1917" s="13"/>
      <c r="Z1917" s="13"/>
      <c r="AA1917" s="13"/>
      <c r="AB1917" s="13"/>
      <c r="AC1917" s="13"/>
      <c r="AD1917" s="13"/>
      <c r="AE1917" s="13"/>
      <c r="AT1917" s="244" t="s">
        <v>155</v>
      </c>
      <c r="AU1917" s="244" t="s">
        <v>142</v>
      </c>
      <c r="AV1917" s="13" t="s">
        <v>94</v>
      </c>
      <c r="AW1917" s="13" t="s">
        <v>35</v>
      </c>
      <c r="AX1917" s="13" t="s">
        <v>75</v>
      </c>
      <c r="AY1917" s="244" t="s">
        <v>141</v>
      </c>
    </row>
    <row r="1918" s="15" customFormat="1">
      <c r="A1918" s="15"/>
      <c r="B1918" s="256"/>
      <c r="C1918" s="257"/>
      <c r="D1918" s="235" t="s">
        <v>155</v>
      </c>
      <c r="E1918" s="258" t="s">
        <v>19</v>
      </c>
      <c r="F1918" s="259" t="s">
        <v>953</v>
      </c>
      <c r="G1918" s="257"/>
      <c r="H1918" s="258" t="s">
        <v>19</v>
      </c>
      <c r="I1918" s="260"/>
      <c r="J1918" s="257"/>
      <c r="K1918" s="257"/>
      <c r="L1918" s="261"/>
      <c r="M1918" s="262"/>
      <c r="N1918" s="263"/>
      <c r="O1918" s="263"/>
      <c r="P1918" s="263"/>
      <c r="Q1918" s="263"/>
      <c r="R1918" s="263"/>
      <c r="S1918" s="263"/>
      <c r="T1918" s="264"/>
      <c r="U1918" s="15"/>
      <c r="V1918" s="15"/>
      <c r="W1918" s="15"/>
      <c r="X1918" s="15"/>
      <c r="Y1918" s="15"/>
      <c r="Z1918" s="15"/>
      <c r="AA1918" s="15"/>
      <c r="AB1918" s="15"/>
      <c r="AC1918" s="15"/>
      <c r="AD1918" s="15"/>
      <c r="AE1918" s="15"/>
      <c r="AT1918" s="265" t="s">
        <v>155</v>
      </c>
      <c r="AU1918" s="265" t="s">
        <v>142</v>
      </c>
      <c r="AV1918" s="15" t="s">
        <v>83</v>
      </c>
      <c r="AW1918" s="15" t="s">
        <v>35</v>
      </c>
      <c r="AX1918" s="15" t="s">
        <v>75</v>
      </c>
      <c r="AY1918" s="265" t="s">
        <v>141</v>
      </c>
    </row>
    <row r="1919" s="13" customFormat="1">
      <c r="A1919" s="13"/>
      <c r="B1919" s="233"/>
      <c r="C1919" s="234"/>
      <c r="D1919" s="235" t="s">
        <v>155</v>
      </c>
      <c r="E1919" s="236" t="s">
        <v>19</v>
      </c>
      <c r="F1919" s="237" t="s">
        <v>2182</v>
      </c>
      <c r="G1919" s="234"/>
      <c r="H1919" s="238">
        <v>19.420000000000002</v>
      </c>
      <c r="I1919" s="239"/>
      <c r="J1919" s="234"/>
      <c r="K1919" s="234"/>
      <c r="L1919" s="240"/>
      <c r="M1919" s="241"/>
      <c r="N1919" s="242"/>
      <c r="O1919" s="242"/>
      <c r="P1919" s="242"/>
      <c r="Q1919" s="242"/>
      <c r="R1919" s="242"/>
      <c r="S1919" s="242"/>
      <c r="T1919" s="243"/>
      <c r="U1919" s="13"/>
      <c r="V1919" s="13"/>
      <c r="W1919" s="13"/>
      <c r="X1919" s="13"/>
      <c r="Y1919" s="13"/>
      <c r="Z1919" s="13"/>
      <c r="AA1919" s="13"/>
      <c r="AB1919" s="13"/>
      <c r="AC1919" s="13"/>
      <c r="AD1919" s="13"/>
      <c r="AE1919" s="13"/>
      <c r="AT1919" s="244" t="s">
        <v>155</v>
      </c>
      <c r="AU1919" s="244" t="s">
        <v>142</v>
      </c>
      <c r="AV1919" s="13" t="s">
        <v>94</v>
      </c>
      <c r="AW1919" s="13" t="s">
        <v>35</v>
      </c>
      <c r="AX1919" s="13" t="s">
        <v>75</v>
      </c>
      <c r="AY1919" s="244" t="s">
        <v>141</v>
      </c>
    </row>
    <row r="1920" s="15" customFormat="1">
      <c r="A1920" s="15"/>
      <c r="B1920" s="256"/>
      <c r="C1920" s="257"/>
      <c r="D1920" s="235" t="s">
        <v>155</v>
      </c>
      <c r="E1920" s="258" t="s">
        <v>19</v>
      </c>
      <c r="F1920" s="259" t="s">
        <v>957</v>
      </c>
      <c r="G1920" s="257"/>
      <c r="H1920" s="258" t="s">
        <v>19</v>
      </c>
      <c r="I1920" s="260"/>
      <c r="J1920" s="257"/>
      <c r="K1920" s="257"/>
      <c r="L1920" s="261"/>
      <c r="M1920" s="262"/>
      <c r="N1920" s="263"/>
      <c r="O1920" s="263"/>
      <c r="P1920" s="263"/>
      <c r="Q1920" s="263"/>
      <c r="R1920" s="263"/>
      <c r="S1920" s="263"/>
      <c r="T1920" s="264"/>
      <c r="U1920" s="15"/>
      <c r="V1920" s="15"/>
      <c r="W1920" s="15"/>
      <c r="X1920" s="15"/>
      <c r="Y1920" s="15"/>
      <c r="Z1920" s="15"/>
      <c r="AA1920" s="15"/>
      <c r="AB1920" s="15"/>
      <c r="AC1920" s="15"/>
      <c r="AD1920" s="15"/>
      <c r="AE1920" s="15"/>
      <c r="AT1920" s="265" t="s">
        <v>155</v>
      </c>
      <c r="AU1920" s="265" t="s">
        <v>142</v>
      </c>
      <c r="AV1920" s="15" t="s">
        <v>83</v>
      </c>
      <c r="AW1920" s="15" t="s">
        <v>35</v>
      </c>
      <c r="AX1920" s="15" t="s">
        <v>75</v>
      </c>
      <c r="AY1920" s="265" t="s">
        <v>141</v>
      </c>
    </row>
    <row r="1921" s="13" customFormat="1">
      <c r="A1921" s="13"/>
      <c r="B1921" s="233"/>
      <c r="C1921" s="234"/>
      <c r="D1921" s="235" t="s">
        <v>155</v>
      </c>
      <c r="E1921" s="236" t="s">
        <v>19</v>
      </c>
      <c r="F1921" s="237" t="s">
        <v>1464</v>
      </c>
      <c r="G1921" s="234"/>
      <c r="H1921" s="238">
        <v>0.96999999999999997</v>
      </c>
      <c r="I1921" s="239"/>
      <c r="J1921" s="234"/>
      <c r="K1921" s="234"/>
      <c r="L1921" s="240"/>
      <c r="M1921" s="241"/>
      <c r="N1921" s="242"/>
      <c r="O1921" s="242"/>
      <c r="P1921" s="242"/>
      <c r="Q1921" s="242"/>
      <c r="R1921" s="242"/>
      <c r="S1921" s="242"/>
      <c r="T1921" s="243"/>
      <c r="U1921" s="13"/>
      <c r="V1921" s="13"/>
      <c r="W1921" s="13"/>
      <c r="X1921" s="13"/>
      <c r="Y1921" s="13"/>
      <c r="Z1921" s="13"/>
      <c r="AA1921" s="13"/>
      <c r="AB1921" s="13"/>
      <c r="AC1921" s="13"/>
      <c r="AD1921" s="13"/>
      <c r="AE1921" s="13"/>
      <c r="AT1921" s="244" t="s">
        <v>155</v>
      </c>
      <c r="AU1921" s="244" t="s">
        <v>142</v>
      </c>
      <c r="AV1921" s="13" t="s">
        <v>94</v>
      </c>
      <c r="AW1921" s="13" t="s">
        <v>35</v>
      </c>
      <c r="AX1921" s="13" t="s">
        <v>75</v>
      </c>
      <c r="AY1921" s="244" t="s">
        <v>141</v>
      </c>
    </row>
    <row r="1922" s="15" customFormat="1">
      <c r="A1922" s="15"/>
      <c r="B1922" s="256"/>
      <c r="C1922" s="257"/>
      <c r="D1922" s="235" t="s">
        <v>155</v>
      </c>
      <c r="E1922" s="258" t="s">
        <v>19</v>
      </c>
      <c r="F1922" s="259" t="s">
        <v>428</v>
      </c>
      <c r="G1922" s="257"/>
      <c r="H1922" s="258" t="s">
        <v>19</v>
      </c>
      <c r="I1922" s="260"/>
      <c r="J1922" s="257"/>
      <c r="K1922" s="257"/>
      <c r="L1922" s="261"/>
      <c r="M1922" s="262"/>
      <c r="N1922" s="263"/>
      <c r="O1922" s="263"/>
      <c r="P1922" s="263"/>
      <c r="Q1922" s="263"/>
      <c r="R1922" s="263"/>
      <c r="S1922" s="263"/>
      <c r="T1922" s="264"/>
      <c r="U1922" s="15"/>
      <c r="V1922" s="15"/>
      <c r="W1922" s="15"/>
      <c r="X1922" s="15"/>
      <c r="Y1922" s="15"/>
      <c r="Z1922" s="15"/>
      <c r="AA1922" s="15"/>
      <c r="AB1922" s="15"/>
      <c r="AC1922" s="15"/>
      <c r="AD1922" s="15"/>
      <c r="AE1922" s="15"/>
      <c r="AT1922" s="265" t="s">
        <v>155</v>
      </c>
      <c r="AU1922" s="265" t="s">
        <v>142</v>
      </c>
      <c r="AV1922" s="15" t="s">
        <v>83</v>
      </c>
      <c r="AW1922" s="15" t="s">
        <v>35</v>
      </c>
      <c r="AX1922" s="15" t="s">
        <v>75</v>
      </c>
      <c r="AY1922" s="265" t="s">
        <v>141</v>
      </c>
    </row>
    <row r="1923" s="13" customFormat="1">
      <c r="A1923" s="13"/>
      <c r="B1923" s="233"/>
      <c r="C1923" s="234"/>
      <c r="D1923" s="235" t="s">
        <v>155</v>
      </c>
      <c r="E1923" s="236" t="s">
        <v>19</v>
      </c>
      <c r="F1923" s="237" t="s">
        <v>1464</v>
      </c>
      <c r="G1923" s="234"/>
      <c r="H1923" s="238">
        <v>0.96999999999999997</v>
      </c>
      <c r="I1923" s="239"/>
      <c r="J1923" s="234"/>
      <c r="K1923" s="234"/>
      <c r="L1923" s="240"/>
      <c r="M1923" s="241"/>
      <c r="N1923" s="242"/>
      <c r="O1923" s="242"/>
      <c r="P1923" s="242"/>
      <c r="Q1923" s="242"/>
      <c r="R1923" s="242"/>
      <c r="S1923" s="242"/>
      <c r="T1923" s="243"/>
      <c r="U1923" s="13"/>
      <c r="V1923" s="13"/>
      <c r="W1923" s="13"/>
      <c r="X1923" s="13"/>
      <c r="Y1923" s="13"/>
      <c r="Z1923" s="13"/>
      <c r="AA1923" s="13"/>
      <c r="AB1923" s="13"/>
      <c r="AC1923" s="13"/>
      <c r="AD1923" s="13"/>
      <c r="AE1923" s="13"/>
      <c r="AT1923" s="244" t="s">
        <v>155</v>
      </c>
      <c r="AU1923" s="244" t="s">
        <v>142</v>
      </c>
      <c r="AV1923" s="13" t="s">
        <v>94</v>
      </c>
      <c r="AW1923" s="13" t="s">
        <v>35</v>
      </c>
      <c r="AX1923" s="13" t="s">
        <v>75</v>
      </c>
      <c r="AY1923" s="244" t="s">
        <v>141</v>
      </c>
    </row>
    <row r="1924" s="15" customFormat="1">
      <c r="A1924" s="15"/>
      <c r="B1924" s="256"/>
      <c r="C1924" s="257"/>
      <c r="D1924" s="235" t="s">
        <v>155</v>
      </c>
      <c r="E1924" s="258" t="s">
        <v>19</v>
      </c>
      <c r="F1924" s="259" t="s">
        <v>960</v>
      </c>
      <c r="G1924" s="257"/>
      <c r="H1924" s="258" t="s">
        <v>19</v>
      </c>
      <c r="I1924" s="260"/>
      <c r="J1924" s="257"/>
      <c r="K1924" s="257"/>
      <c r="L1924" s="261"/>
      <c r="M1924" s="262"/>
      <c r="N1924" s="263"/>
      <c r="O1924" s="263"/>
      <c r="P1924" s="263"/>
      <c r="Q1924" s="263"/>
      <c r="R1924" s="263"/>
      <c r="S1924" s="263"/>
      <c r="T1924" s="264"/>
      <c r="U1924" s="15"/>
      <c r="V1924" s="15"/>
      <c r="W1924" s="15"/>
      <c r="X1924" s="15"/>
      <c r="Y1924" s="15"/>
      <c r="Z1924" s="15"/>
      <c r="AA1924" s="15"/>
      <c r="AB1924" s="15"/>
      <c r="AC1924" s="15"/>
      <c r="AD1924" s="15"/>
      <c r="AE1924" s="15"/>
      <c r="AT1924" s="265" t="s">
        <v>155</v>
      </c>
      <c r="AU1924" s="265" t="s">
        <v>142</v>
      </c>
      <c r="AV1924" s="15" t="s">
        <v>83</v>
      </c>
      <c r="AW1924" s="15" t="s">
        <v>35</v>
      </c>
      <c r="AX1924" s="15" t="s">
        <v>75</v>
      </c>
      <c r="AY1924" s="265" t="s">
        <v>141</v>
      </c>
    </row>
    <row r="1925" s="13" customFormat="1">
      <c r="A1925" s="13"/>
      <c r="B1925" s="233"/>
      <c r="C1925" s="234"/>
      <c r="D1925" s="235" t="s">
        <v>155</v>
      </c>
      <c r="E1925" s="236" t="s">
        <v>19</v>
      </c>
      <c r="F1925" s="237" t="s">
        <v>1316</v>
      </c>
      <c r="G1925" s="234"/>
      <c r="H1925" s="238">
        <v>28.859999999999999</v>
      </c>
      <c r="I1925" s="239"/>
      <c r="J1925" s="234"/>
      <c r="K1925" s="234"/>
      <c r="L1925" s="240"/>
      <c r="M1925" s="241"/>
      <c r="N1925" s="242"/>
      <c r="O1925" s="242"/>
      <c r="P1925" s="242"/>
      <c r="Q1925" s="242"/>
      <c r="R1925" s="242"/>
      <c r="S1925" s="242"/>
      <c r="T1925" s="243"/>
      <c r="U1925" s="13"/>
      <c r="V1925" s="13"/>
      <c r="W1925" s="13"/>
      <c r="X1925" s="13"/>
      <c r="Y1925" s="13"/>
      <c r="Z1925" s="13"/>
      <c r="AA1925" s="13"/>
      <c r="AB1925" s="13"/>
      <c r="AC1925" s="13"/>
      <c r="AD1925" s="13"/>
      <c r="AE1925" s="13"/>
      <c r="AT1925" s="244" t="s">
        <v>155</v>
      </c>
      <c r="AU1925" s="244" t="s">
        <v>142</v>
      </c>
      <c r="AV1925" s="13" t="s">
        <v>94</v>
      </c>
      <c r="AW1925" s="13" t="s">
        <v>35</v>
      </c>
      <c r="AX1925" s="13" t="s">
        <v>75</v>
      </c>
      <c r="AY1925" s="244" t="s">
        <v>141</v>
      </c>
    </row>
    <row r="1926" s="15" customFormat="1">
      <c r="A1926" s="15"/>
      <c r="B1926" s="256"/>
      <c r="C1926" s="257"/>
      <c r="D1926" s="235" t="s">
        <v>155</v>
      </c>
      <c r="E1926" s="258" t="s">
        <v>19</v>
      </c>
      <c r="F1926" s="259" t="s">
        <v>963</v>
      </c>
      <c r="G1926" s="257"/>
      <c r="H1926" s="258" t="s">
        <v>19</v>
      </c>
      <c r="I1926" s="260"/>
      <c r="J1926" s="257"/>
      <c r="K1926" s="257"/>
      <c r="L1926" s="261"/>
      <c r="M1926" s="262"/>
      <c r="N1926" s="263"/>
      <c r="O1926" s="263"/>
      <c r="P1926" s="263"/>
      <c r="Q1926" s="263"/>
      <c r="R1926" s="263"/>
      <c r="S1926" s="263"/>
      <c r="T1926" s="264"/>
      <c r="U1926" s="15"/>
      <c r="V1926" s="15"/>
      <c r="W1926" s="15"/>
      <c r="X1926" s="15"/>
      <c r="Y1926" s="15"/>
      <c r="Z1926" s="15"/>
      <c r="AA1926" s="15"/>
      <c r="AB1926" s="15"/>
      <c r="AC1926" s="15"/>
      <c r="AD1926" s="15"/>
      <c r="AE1926" s="15"/>
      <c r="AT1926" s="265" t="s">
        <v>155</v>
      </c>
      <c r="AU1926" s="265" t="s">
        <v>142</v>
      </c>
      <c r="AV1926" s="15" t="s">
        <v>83</v>
      </c>
      <c r="AW1926" s="15" t="s">
        <v>35</v>
      </c>
      <c r="AX1926" s="15" t="s">
        <v>75</v>
      </c>
      <c r="AY1926" s="265" t="s">
        <v>141</v>
      </c>
    </row>
    <row r="1927" s="13" customFormat="1">
      <c r="A1927" s="13"/>
      <c r="B1927" s="233"/>
      <c r="C1927" s="234"/>
      <c r="D1927" s="235" t="s">
        <v>155</v>
      </c>
      <c r="E1927" s="236" t="s">
        <v>19</v>
      </c>
      <c r="F1927" s="237" t="s">
        <v>1465</v>
      </c>
      <c r="G1927" s="234"/>
      <c r="H1927" s="238">
        <v>19.609999999999999</v>
      </c>
      <c r="I1927" s="239"/>
      <c r="J1927" s="234"/>
      <c r="K1927" s="234"/>
      <c r="L1927" s="240"/>
      <c r="M1927" s="241"/>
      <c r="N1927" s="242"/>
      <c r="O1927" s="242"/>
      <c r="P1927" s="242"/>
      <c r="Q1927" s="242"/>
      <c r="R1927" s="242"/>
      <c r="S1927" s="242"/>
      <c r="T1927" s="243"/>
      <c r="U1927" s="13"/>
      <c r="V1927" s="13"/>
      <c r="W1927" s="13"/>
      <c r="X1927" s="13"/>
      <c r="Y1927" s="13"/>
      <c r="Z1927" s="13"/>
      <c r="AA1927" s="13"/>
      <c r="AB1927" s="13"/>
      <c r="AC1927" s="13"/>
      <c r="AD1927" s="13"/>
      <c r="AE1927" s="13"/>
      <c r="AT1927" s="244" t="s">
        <v>155</v>
      </c>
      <c r="AU1927" s="244" t="s">
        <v>142</v>
      </c>
      <c r="AV1927" s="13" t="s">
        <v>94</v>
      </c>
      <c r="AW1927" s="13" t="s">
        <v>35</v>
      </c>
      <c r="AX1927" s="13" t="s">
        <v>75</v>
      </c>
      <c r="AY1927" s="244" t="s">
        <v>141</v>
      </c>
    </row>
    <row r="1928" s="16" customFormat="1">
      <c r="A1928" s="16"/>
      <c r="B1928" s="266"/>
      <c r="C1928" s="267"/>
      <c r="D1928" s="235" t="s">
        <v>155</v>
      </c>
      <c r="E1928" s="268" t="s">
        <v>19</v>
      </c>
      <c r="F1928" s="269" t="s">
        <v>190</v>
      </c>
      <c r="G1928" s="267"/>
      <c r="H1928" s="270">
        <v>92.689999999999998</v>
      </c>
      <c r="I1928" s="271"/>
      <c r="J1928" s="267"/>
      <c r="K1928" s="267"/>
      <c r="L1928" s="272"/>
      <c r="M1928" s="273"/>
      <c r="N1928" s="274"/>
      <c r="O1928" s="274"/>
      <c r="P1928" s="274"/>
      <c r="Q1928" s="274"/>
      <c r="R1928" s="274"/>
      <c r="S1928" s="274"/>
      <c r="T1928" s="275"/>
      <c r="U1928" s="16"/>
      <c r="V1928" s="16"/>
      <c r="W1928" s="16"/>
      <c r="X1928" s="16"/>
      <c r="Y1928" s="16"/>
      <c r="Z1928" s="16"/>
      <c r="AA1928" s="16"/>
      <c r="AB1928" s="16"/>
      <c r="AC1928" s="16"/>
      <c r="AD1928" s="16"/>
      <c r="AE1928" s="16"/>
      <c r="AT1928" s="276" t="s">
        <v>155</v>
      </c>
      <c r="AU1928" s="276" t="s">
        <v>142</v>
      </c>
      <c r="AV1928" s="16" t="s">
        <v>142</v>
      </c>
      <c r="AW1928" s="16" t="s">
        <v>35</v>
      </c>
      <c r="AX1928" s="16" t="s">
        <v>75</v>
      </c>
      <c r="AY1928" s="276" t="s">
        <v>141</v>
      </c>
    </row>
    <row r="1929" s="14" customFormat="1">
      <c r="A1929" s="14"/>
      <c r="B1929" s="245"/>
      <c r="C1929" s="246"/>
      <c r="D1929" s="235" t="s">
        <v>155</v>
      </c>
      <c r="E1929" s="247" t="s">
        <v>19</v>
      </c>
      <c r="F1929" s="248" t="s">
        <v>157</v>
      </c>
      <c r="G1929" s="246"/>
      <c r="H1929" s="249">
        <v>189.74000000000001</v>
      </c>
      <c r="I1929" s="250"/>
      <c r="J1929" s="246"/>
      <c r="K1929" s="246"/>
      <c r="L1929" s="251"/>
      <c r="M1929" s="252"/>
      <c r="N1929" s="253"/>
      <c r="O1929" s="253"/>
      <c r="P1929" s="253"/>
      <c r="Q1929" s="253"/>
      <c r="R1929" s="253"/>
      <c r="S1929" s="253"/>
      <c r="T1929" s="254"/>
      <c r="U1929" s="14"/>
      <c r="V1929" s="14"/>
      <c r="W1929" s="14"/>
      <c r="X1929" s="14"/>
      <c r="Y1929" s="14"/>
      <c r="Z1929" s="14"/>
      <c r="AA1929" s="14"/>
      <c r="AB1929" s="14"/>
      <c r="AC1929" s="14"/>
      <c r="AD1929" s="14"/>
      <c r="AE1929" s="14"/>
      <c r="AT1929" s="255" t="s">
        <v>155</v>
      </c>
      <c r="AU1929" s="255" t="s">
        <v>142</v>
      </c>
      <c r="AV1929" s="14" t="s">
        <v>151</v>
      </c>
      <c r="AW1929" s="14" t="s">
        <v>35</v>
      </c>
      <c r="AX1929" s="14" t="s">
        <v>83</v>
      </c>
      <c r="AY1929" s="255" t="s">
        <v>141</v>
      </c>
    </row>
    <row r="1930" s="2" customFormat="1" ht="16.5" customHeight="1">
      <c r="A1930" s="41"/>
      <c r="B1930" s="42"/>
      <c r="C1930" s="281" t="s">
        <v>2183</v>
      </c>
      <c r="D1930" s="281" t="s">
        <v>775</v>
      </c>
      <c r="E1930" s="282" t="s">
        <v>2184</v>
      </c>
      <c r="F1930" s="283" t="s">
        <v>2185</v>
      </c>
      <c r="G1930" s="284" t="s">
        <v>259</v>
      </c>
      <c r="H1930" s="285">
        <v>199.227</v>
      </c>
      <c r="I1930" s="286"/>
      <c r="J1930" s="287">
        <f>ROUND(I1930*H1930,2)</f>
        <v>0</v>
      </c>
      <c r="K1930" s="283" t="s">
        <v>150</v>
      </c>
      <c r="L1930" s="288"/>
      <c r="M1930" s="289" t="s">
        <v>19</v>
      </c>
      <c r="N1930" s="290" t="s">
        <v>47</v>
      </c>
      <c r="O1930" s="87"/>
      <c r="P1930" s="224">
        <f>O1930*H1930</f>
        <v>0</v>
      </c>
      <c r="Q1930" s="224">
        <v>4.0000000000000003E-05</v>
      </c>
      <c r="R1930" s="224">
        <f>Q1930*H1930</f>
        <v>0.0079690800000000016</v>
      </c>
      <c r="S1930" s="224">
        <v>0</v>
      </c>
      <c r="T1930" s="225">
        <f>S1930*H1930</f>
        <v>0</v>
      </c>
      <c r="U1930" s="41"/>
      <c r="V1930" s="41"/>
      <c r="W1930" s="41"/>
      <c r="X1930" s="41"/>
      <c r="Y1930" s="41"/>
      <c r="Z1930" s="41"/>
      <c r="AA1930" s="41"/>
      <c r="AB1930" s="41"/>
      <c r="AC1930" s="41"/>
      <c r="AD1930" s="41"/>
      <c r="AE1930" s="41"/>
      <c r="AR1930" s="226" t="s">
        <v>460</v>
      </c>
      <c r="AT1930" s="226" t="s">
        <v>775</v>
      </c>
      <c r="AU1930" s="226" t="s">
        <v>142</v>
      </c>
      <c r="AY1930" s="20" t="s">
        <v>141</v>
      </c>
      <c r="BE1930" s="227">
        <f>IF(N1930="základní",J1930,0)</f>
        <v>0</v>
      </c>
      <c r="BF1930" s="227">
        <f>IF(N1930="snížená",J1930,0)</f>
        <v>0</v>
      </c>
      <c r="BG1930" s="227">
        <f>IF(N1930="zákl. přenesená",J1930,0)</f>
        <v>0</v>
      </c>
      <c r="BH1930" s="227">
        <f>IF(N1930="sníž. přenesená",J1930,0)</f>
        <v>0</v>
      </c>
      <c r="BI1930" s="227">
        <f>IF(N1930="nulová",J1930,0)</f>
        <v>0</v>
      </c>
      <c r="BJ1930" s="20" t="s">
        <v>94</v>
      </c>
      <c r="BK1930" s="227">
        <f>ROUND(I1930*H1930,2)</f>
        <v>0</v>
      </c>
      <c r="BL1930" s="20" t="s">
        <v>260</v>
      </c>
      <c r="BM1930" s="226" t="s">
        <v>2186</v>
      </c>
    </row>
    <row r="1931" s="13" customFormat="1">
      <c r="A1931" s="13"/>
      <c r="B1931" s="233"/>
      <c r="C1931" s="234"/>
      <c r="D1931" s="235" t="s">
        <v>155</v>
      </c>
      <c r="E1931" s="234"/>
      <c r="F1931" s="237" t="s">
        <v>2187</v>
      </c>
      <c r="G1931" s="234"/>
      <c r="H1931" s="238">
        <v>199.227</v>
      </c>
      <c r="I1931" s="239"/>
      <c r="J1931" s="234"/>
      <c r="K1931" s="234"/>
      <c r="L1931" s="240"/>
      <c r="M1931" s="241"/>
      <c r="N1931" s="242"/>
      <c r="O1931" s="242"/>
      <c r="P1931" s="242"/>
      <c r="Q1931" s="242"/>
      <c r="R1931" s="242"/>
      <c r="S1931" s="242"/>
      <c r="T1931" s="243"/>
      <c r="U1931" s="13"/>
      <c r="V1931" s="13"/>
      <c r="W1931" s="13"/>
      <c r="X1931" s="13"/>
      <c r="Y1931" s="13"/>
      <c r="Z1931" s="13"/>
      <c r="AA1931" s="13"/>
      <c r="AB1931" s="13"/>
      <c r="AC1931" s="13"/>
      <c r="AD1931" s="13"/>
      <c r="AE1931" s="13"/>
      <c r="AT1931" s="244" t="s">
        <v>155</v>
      </c>
      <c r="AU1931" s="244" t="s">
        <v>142</v>
      </c>
      <c r="AV1931" s="13" t="s">
        <v>94</v>
      </c>
      <c r="AW1931" s="13" t="s">
        <v>4</v>
      </c>
      <c r="AX1931" s="13" t="s">
        <v>83</v>
      </c>
      <c r="AY1931" s="244" t="s">
        <v>141</v>
      </c>
    </row>
    <row r="1932" s="2" customFormat="1" ht="24.15" customHeight="1">
      <c r="A1932" s="41"/>
      <c r="B1932" s="42"/>
      <c r="C1932" s="215" t="s">
        <v>2188</v>
      </c>
      <c r="D1932" s="215" t="s">
        <v>146</v>
      </c>
      <c r="E1932" s="216" t="s">
        <v>2189</v>
      </c>
      <c r="F1932" s="217" t="s">
        <v>2190</v>
      </c>
      <c r="G1932" s="218" t="s">
        <v>259</v>
      </c>
      <c r="H1932" s="219">
        <v>41.109999999999999</v>
      </c>
      <c r="I1932" s="220"/>
      <c r="J1932" s="221">
        <f>ROUND(I1932*H1932,2)</f>
        <v>0</v>
      </c>
      <c r="K1932" s="217" t="s">
        <v>150</v>
      </c>
      <c r="L1932" s="47"/>
      <c r="M1932" s="222" t="s">
        <v>19</v>
      </c>
      <c r="N1932" s="223" t="s">
        <v>47</v>
      </c>
      <c r="O1932" s="87"/>
      <c r="P1932" s="224">
        <f>O1932*H1932</f>
        <v>0</v>
      </c>
      <c r="Q1932" s="224">
        <v>0</v>
      </c>
      <c r="R1932" s="224">
        <f>Q1932*H1932</f>
        <v>0</v>
      </c>
      <c r="S1932" s="224">
        <v>3.0000000000000001E-05</v>
      </c>
      <c r="T1932" s="225">
        <f>S1932*H1932</f>
        <v>0.0012333000000000001</v>
      </c>
      <c r="U1932" s="41"/>
      <c r="V1932" s="41"/>
      <c r="W1932" s="41"/>
      <c r="X1932" s="41"/>
      <c r="Y1932" s="41"/>
      <c r="Z1932" s="41"/>
      <c r="AA1932" s="41"/>
      <c r="AB1932" s="41"/>
      <c r="AC1932" s="41"/>
      <c r="AD1932" s="41"/>
      <c r="AE1932" s="41"/>
      <c r="AR1932" s="226" t="s">
        <v>260</v>
      </c>
      <c r="AT1932" s="226" t="s">
        <v>146</v>
      </c>
      <c r="AU1932" s="226" t="s">
        <v>142</v>
      </c>
      <c r="AY1932" s="20" t="s">
        <v>141</v>
      </c>
      <c r="BE1932" s="227">
        <f>IF(N1932="základní",J1932,0)</f>
        <v>0</v>
      </c>
      <c r="BF1932" s="227">
        <f>IF(N1932="snížená",J1932,0)</f>
        <v>0</v>
      </c>
      <c r="BG1932" s="227">
        <f>IF(N1932="zákl. přenesená",J1932,0)</f>
        <v>0</v>
      </c>
      <c r="BH1932" s="227">
        <f>IF(N1932="sníž. přenesená",J1932,0)</f>
        <v>0</v>
      </c>
      <c r="BI1932" s="227">
        <f>IF(N1932="nulová",J1932,0)</f>
        <v>0</v>
      </c>
      <c r="BJ1932" s="20" t="s">
        <v>94</v>
      </c>
      <c r="BK1932" s="227">
        <f>ROUND(I1932*H1932,2)</f>
        <v>0</v>
      </c>
      <c r="BL1932" s="20" t="s">
        <v>260</v>
      </c>
      <c r="BM1932" s="226" t="s">
        <v>2191</v>
      </c>
    </row>
    <row r="1933" s="2" customFormat="1">
      <c r="A1933" s="41"/>
      <c r="B1933" s="42"/>
      <c r="C1933" s="43"/>
      <c r="D1933" s="228" t="s">
        <v>153</v>
      </c>
      <c r="E1933" s="43"/>
      <c r="F1933" s="229" t="s">
        <v>2192</v>
      </c>
      <c r="G1933" s="43"/>
      <c r="H1933" s="43"/>
      <c r="I1933" s="230"/>
      <c r="J1933" s="43"/>
      <c r="K1933" s="43"/>
      <c r="L1933" s="47"/>
      <c r="M1933" s="231"/>
      <c r="N1933" s="232"/>
      <c r="O1933" s="87"/>
      <c r="P1933" s="87"/>
      <c r="Q1933" s="87"/>
      <c r="R1933" s="87"/>
      <c r="S1933" s="87"/>
      <c r="T1933" s="88"/>
      <c r="U1933" s="41"/>
      <c r="V1933" s="41"/>
      <c r="W1933" s="41"/>
      <c r="X1933" s="41"/>
      <c r="Y1933" s="41"/>
      <c r="Z1933" s="41"/>
      <c r="AA1933" s="41"/>
      <c r="AB1933" s="41"/>
      <c r="AC1933" s="41"/>
      <c r="AD1933" s="41"/>
      <c r="AE1933" s="41"/>
      <c r="AT1933" s="20" t="s">
        <v>153</v>
      </c>
      <c r="AU1933" s="20" t="s">
        <v>142</v>
      </c>
    </row>
    <row r="1934" s="15" customFormat="1">
      <c r="A1934" s="15"/>
      <c r="B1934" s="256"/>
      <c r="C1934" s="257"/>
      <c r="D1934" s="235" t="s">
        <v>155</v>
      </c>
      <c r="E1934" s="258" t="s">
        <v>19</v>
      </c>
      <c r="F1934" s="259" t="s">
        <v>2193</v>
      </c>
      <c r="G1934" s="257"/>
      <c r="H1934" s="258" t="s">
        <v>19</v>
      </c>
      <c r="I1934" s="260"/>
      <c r="J1934" s="257"/>
      <c r="K1934" s="257"/>
      <c r="L1934" s="261"/>
      <c r="M1934" s="262"/>
      <c r="N1934" s="263"/>
      <c r="O1934" s="263"/>
      <c r="P1934" s="263"/>
      <c r="Q1934" s="263"/>
      <c r="R1934" s="263"/>
      <c r="S1934" s="263"/>
      <c r="T1934" s="264"/>
      <c r="U1934" s="15"/>
      <c r="V1934" s="15"/>
      <c r="W1934" s="15"/>
      <c r="X1934" s="15"/>
      <c r="Y1934" s="15"/>
      <c r="Z1934" s="15"/>
      <c r="AA1934" s="15"/>
      <c r="AB1934" s="15"/>
      <c r="AC1934" s="15"/>
      <c r="AD1934" s="15"/>
      <c r="AE1934" s="15"/>
      <c r="AT1934" s="265" t="s">
        <v>155</v>
      </c>
      <c r="AU1934" s="265" t="s">
        <v>142</v>
      </c>
      <c r="AV1934" s="15" t="s">
        <v>83</v>
      </c>
      <c r="AW1934" s="15" t="s">
        <v>35</v>
      </c>
      <c r="AX1934" s="15" t="s">
        <v>75</v>
      </c>
      <c r="AY1934" s="265" t="s">
        <v>141</v>
      </c>
    </row>
    <row r="1935" s="13" customFormat="1">
      <c r="A1935" s="13"/>
      <c r="B1935" s="233"/>
      <c r="C1935" s="234"/>
      <c r="D1935" s="235" t="s">
        <v>155</v>
      </c>
      <c r="E1935" s="236" t="s">
        <v>19</v>
      </c>
      <c r="F1935" s="237" t="s">
        <v>2194</v>
      </c>
      <c r="G1935" s="234"/>
      <c r="H1935" s="238">
        <v>30.25</v>
      </c>
      <c r="I1935" s="239"/>
      <c r="J1935" s="234"/>
      <c r="K1935" s="234"/>
      <c r="L1935" s="240"/>
      <c r="M1935" s="241"/>
      <c r="N1935" s="242"/>
      <c r="O1935" s="242"/>
      <c r="P1935" s="242"/>
      <c r="Q1935" s="242"/>
      <c r="R1935" s="242"/>
      <c r="S1935" s="242"/>
      <c r="T1935" s="243"/>
      <c r="U1935" s="13"/>
      <c r="V1935" s="13"/>
      <c r="W1935" s="13"/>
      <c r="X1935" s="13"/>
      <c r="Y1935" s="13"/>
      <c r="Z1935" s="13"/>
      <c r="AA1935" s="13"/>
      <c r="AB1935" s="13"/>
      <c r="AC1935" s="13"/>
      <c r="AD1935" s="13"/>
      <c r="AE1935" s="13"/>
      <c r="AT1935" s="244" t="s">
        <v>155</v>
      </c>
      <c r="AU1935" s="244" t="s">
        <v>142</v>
      </c>
      <c r="AV1935" s="13" t="s">
        <v>94</v>
      </c>
      <c r="AW1935" s="13" t="s">
        <v>35</v>
      </c>
      <c r="AX1935" s="13" t="s">
        <v>75</v>
      </c>
      <c r="AY1935" s="244" t="s">
        <v>141</v>
      </c>
    </row>
    <row r="1936" s="13" customFormat="1">
      <c r="A1936" s="13"/>
      <c r="B1936" s="233"/>
      <c r="C1936" s="234"/>
      <c r="D1936" s="235" t="s">
        <v>155</v>
      </c>
      <c r="E1936" s="236" t="s">
        <v>19</v>
      </c>
      <c r="F1936" s="237" t="s">
        <v>2195</v>
      </c>
      <c r="G1936" s="234"/>
      <c r="H1936" s="238">
        <v>3.75</v>
      </c>
      <c r="I1936" s="239"/>
      <c r="J1936" s="234"/>
      <c r="K1936" s="234"/>
      <c r="L1936" s="240"/>
      <c r="M1936" s="241"/>
      <c r="N1936" s="242"/>
      <c r="O1936" s="242"/>
      <c r="P1936" s="242"/>
      <c r="Q1936" s="242"/>
      <c r="R1936" s="242"/>
      <c r="S1936" s="242"/>
      <c r="T1936" s="243"/>
      <c r="U1936" s="13"/>
      <c r="V1936" s="13"/>
      <c r="W1936" s="13"/>
      <c r="X1936" s="13"/>
      <c r="Y1936" s="13"/>
      <c r="Z1936" s="13"/>
      <c r="AA1936" s="13"/>
      <c r="AB1936" s="13"/>
      <c r="AC1936" s="13"/>
      <c r="AD1936" s="13"/>
      <c r="AE1936" s="13"/>
      <c r="AT1936" s="244" t="s">
        <v>155</v>
      </c>
      <c r="AU1936" s="244" t="s">
        <v>142</v>
      </c>
      <c r="AV1936" s="13" t="s">
        <v>94</v>
      </c>
      <c r="AW1936" s="13" t="s">
        <v>35</v>
      </c>
      <c r="AX1936" s="13" t="s">
        <v>75</v>
      </c>
      <c r="AY1936" s="244" t="s">
        <v>141</v>
      </c>
    </row>
    <row r="1937" s="13" customFormat="1">
      <c r="A1937" s="13"/>
      <c r="B1937" s="233"/>
      <c r="C1937" s="234"/>
      <c r="D1937" s="235" t="s">
        <v>155</v>
      </c>
      <c r="E1937" s="236" t="s">
        <v>19</v>
      </c>
      <c r="F1937" s="237" t="s">
        <v>2196</v>
      </c>
      <c r="G1937" s="234"/>
      <c r="H1937" s="238">
        <v>1.02</v>
      </c>
      <c r="I1937" s="239"/>
      <c r="J1937" s="234"/>
      <c r="K1937" s="234"/>
      <c r="L1937" s="240"/>
      <c r="M1937" s="241"/>
      <c r="N1937" s="242"/>
      <c r="O1937" s="242"/>
      <c r="P1937" s="242"/>
      <c r="Q1937" s="242"/>
      <c r="R1937" s="242"/>
      <c r="S1937" s="242"/>
      <c r="T1937" s="243"/>
      <c r="U1937" s="13"/>
      <c r="V1937" s="13"/>
      <c r="W1937" s="13"/>
      <c r="X1937" s="13"/>
      <c r="Y1937" s="13"/>
      <c r="Z1937" s="13"/>
      <c r="AA1937" s="13"/>
      <c r="AB1937" s="13"/>
      <c r="AC1937" s="13"/>
      <c r="AD1937" s="13"/>
      <c r="AE1937" s="13"/>
      <c r="AT1937" s="244" t="s">
        <v>155</v>
      </c>
      <c r="AU1937" s="244" t="s">
        <v>142</v>
      </c>
      <c r="AV1937" s="13" t="s">
        <v>94</v>
      </c>
      <c r="AW1937" s="13" t="s">
        <v>35</v>
      </c>
      <c r="AX1937" s="13" t="s">
        <v>75</v>
      </c>
      <c r="AY1937" s="244" t="s">
        <v>141</v>
      </c>
    </row>
    <row r="1938" s="15" customFormat="1">
      <c r="A1938" s="15"/>
      <c r="B1938" s="256"/>
      <c r="C1938" s="257"/>
      <c r="D1938" s="235" t="s">
        <v>155</v>
      </c>
      <c r="E1938" s="258" t="s">
        <v>19</v>
      </c>
      <c r="F1938" s="259" t="s">
        <v>2197</v>
      </c>
      <c r="G1938" s="257"/>
      <c r="H1938" s="258" t="s">
        <v>19</v>
      </c>
      <c r="I1938" s="260"/>
      <c r="J1938" s="257"/>
      <c r="K1938" s="257"/>
      <c r="L1938" s="261"/>
      <c r="M1938" s="262"/>
      <c r="N1938" s="263"/>
      <c r="O1938" s="263"/>
      <c r="P1938" s="263"/>
      <c r="Q1938" s="263"/>
      <c r="R1938" s="263"/>
      <c r="S1938" s="263"/>
      <c r="T1938" s="264"/>
      <c r="U1938" s="15"/>
      <c r="V1938" s="15"/>
      <c r="W1938" s="15"/>
      <c r="X1938" s="15"/>
      <c r="Y1938" s="15"/>
      <c r="Z1938" s="15"/>
      <c r="AA1938" s="15"/>
      <c r="AB1938" s="15"/>
      <c r="AC1938" s="15"/>
      <c r="AD1938" s="15"/>
      <c r="AE1938" s="15"/>
      <c r="AT1938" s="265" t="s">
        <v>155</v>
      </c>
      <c r="AU1938" s="265" t="s">
        <v>142</v>
      </c>
      <c r="AV1938" s="15" t="s">
        <v>83</v>
      </c>
      <c r="AW1938" s="15" t="s">
        <v>35</v>
      </c>
      <c r="AX1938" s="15" t="s">
        <v>75</v>
      </c>
      <c r="AY1938" s="265" t="s">
        <v>141</v>
      </c>
    </row>
    <row r="1939" s="13" customFormat="1">
      <c r="A1939" s="13"/>
      <c r="B1939" s="233"/>
      <c r="C1939" s="234"/>
      <c r="D1939" s="235" t="s">
        <v>155</v>
      </c>
      <c r="E1939" s="236" t="s">
        <v>19</v>
      </c>
      <c r="F1939" s="237" t="s">
        <v>993</v>
      </c>
      <c r="G1939" s="234"/>
      <c r="H1939" s="238">
        <v>1.8</v>
      </c>
      <c r="I1939" s="239"/>
      <c r="J1939" s="234"/>
      <c r="K1939" s="234"/>
      <c r="L1939" s="240"/>
      <c r="M1939" s="241"/>
      <c r="N1939" s="242"/>
      <c r="O1939" s="242"/>
      <c r="P1939" s="242"/>
      <c r="Q1939" s="242"/>
      <c r="R1939" s="242"/>
      <c r="S1939" s="242"/>
      <c r="T1939" s="243"/>
      <c r="U1939" s="13"/>
      <c r="V1939" s="13"/>
      <c r="W1939" s="13"/>
      <c r="X1939" s="13"/>
      <c r="Y1939" s="13"/>
      <c r="Z1939" s="13"/>
      <c r="AA1939" s="13"/>
      <c r="AB1939" s="13"/>
      <c r="AC1939" s="13"/>
      <c r="AD1939" s="13"/>
      <c r="AE1939" s="13"/>
      <c r="AT1939" s="244" t="s">
        <v>155</v>
      </c>
      <c r="AU1939" s="244" t="s">
        <v>142</v>
      </c>
      <c r="AV1939" s="13" t="s">
        <v>94</v>
      </c>
      <c r="AW1939" s="13" t="s">
        <v>35</v>
      </c>
      <c r="AX1939" s="13" t="s">
        <v>75</v>
      </c>
      <c r="AY1939" s="244" t="s">
        <v>141</v>
      </c>
    </row>
    <row r="1940" s="13" customFormat="1">
      <c r="A1940" s="13"/>
      <c r="B1940" s="233"/>
      <c r="C1940" s="234"/>
      <c r="D1940" s="235" t="s">
        <v>155</v>
      </c>
      <c r="E1940" s="236" t="s">
        <v>19</v>
      </c>
      <c r="F1940" s="237" t="s">
        <v>994</v>
      </c>
      <c r="G1940" s="234"/>
      <c r="H1940" s="238">
        <v>4.29</v>
      </c>
      <c r="I1940" s="239"/>
      <c r="J1940" s="234"/>
      <c r="K1940" s="234"/>
      <c r="L1940" s="240"/>
      <c r="M1940" s="241"/>
      <c r="N1940" s="242"/>
      <c r="O1940" s="242"/>
      <c r="P1940" s="242"/>
      <c r="Q1940" s="242"/>
      <c r="R1940" s="242"/>
      <c r="S1940" s="242"/>
      <c r="T1940" s="243"/>
      <c r="U1940" s="13"/>
      <c r="V1940" s="13"/>
      <c r="W1940" s="13"/>
      <c r="X1940" s="13"/>
      <c r="Y1940" s="13"/>
      <c r="Z1940" s="13"/>
      <c r="AA1940" s="13"/>
      <c r="AB1940" s="13"/>
      <c r="AC1940" s="13"/>
      <c r="AD1940" s="13"/>
      <c r="AE1940" s="13"/>
      <c r="AT1940" s="244" t="s">
        <v>155</v>
      </c>
      <c r="AU1940" s="244" t="s">
        <v>142</v>
      </c>
      <c r="AV1940" s="13" t="s">
        <v>94</v>
      </c>
      <c r="AW1940" s="13" t="s">
        <v>35</v>
      </c>
      <c r="AX1940" s="13" t="s">
        <v>75</v>
      </c>
      <c r="AY1940" s="244" t="s">
        <v>141</v>
      </c>
    </row>
    <row r="1941" s="14" customFormat="1">
      <c r="A1941" s="14"/>
      <c r="B1941" s="245"/>
      <c r="C1941" s="246"/>
      <c r="D1941" s="235" t="s">
        <v>155</v>
      </c>
      <c r="E1941" s="247" t="s">
        <v>19</v>
      </c>
      <c r="F1941" s="248" t="s">
        <v>157</v>
      </c>
      <c r="G1941" s="246"/>
      <c r="H1941" s="249">
        <v>41.109999999999999</v>
      </c>
      <c r="I1941" s="250"/>
      <c r="J1941" s="246"/>
      <c r="K1941" s="246"/>
      <c r="L1941" s="251"/>
      <c r="M1941" s="252"/>
      <c r="N1941" s="253"/>
      <c r="O1941" s="253"/>
      <c r="P1941" s="253"/>
      <c r="Q1941" s="253"/>
      <c r="R1941" s="253"/>
      <c r="S1941" s="253"/>
      <c r="T1941" s="254"/>
      <c r="U1941" s="14"/>
      <c r="V1941" s="14"/>
      <c r="W1941" s="14"/>
      <c r="X1941" s="14"/>
      <c r="Y1941" s="14"/>
      <c r="Z1941" s="14"/>
      <c r="AA1941" s="14"/>
      <c r="AB1941" s="14"/>
      <c r="AC1941" s="14"/>
      <c r="AD1941" s="14"/>
      <c r="AE1941" s="14"/>
      <c r="AT1941" s="255" t="s">
        <v>155</v>
      </c>
      <c r="AU1941" s="255" t="s">
        <v>142</v>
      </c>
      <c r="AV1941" s="14" t="s">
        <v>151</v>
      </c>
      <c r="AW1941" s="14" t="s">
        <v>35</v>
      </c>
      <c r="AX1941" s="14" t="s">
        <v>83</v>
      </c>
      <c r="AY1941" s="255" t="s">
        <v>141</v>
      </c>
    </row>
    <row r="1942" s="2" customFormat="1" ht="16.5" customHeight="1">
      <c r="A1942" s="41"/>
      <c r="B1942" s="42"/>
      <c r="C1942" s="281" t="s">
        <v>2198</v>
      </c>
      <c r="D1942" s="281" t="s">
        <v>775</v>
      </c>
      <c r="E1942" s="282" t="s">
        <v>2184</v>
      </c>
      <c r="F1942" s="283" t="s">
        <v>2185</v>
      </c>
      <c r="G1942" s="284" t="s">
        <v>259</v>
      </c>
      <c r="H1942" s="285">
        <v>43.165999999999997</v>
      </c>
      <c r="I1942" s="286"/>
      <c r="J1942" s="287">
        <f>ROUND(I1942*H1942,2)</f>
        <v>0</v>
      </c>
      <c r="K1942" s="283" t="s">
        <v>150</v>
      </c>
      <c r="L1942" s="288"/>
      <c r="M1942" s="289" t="s">
        <v>19</v>
      </c>
      <c r="N1942" s="290" t="s">
        <v>47</v>
      </c>
      <c r="O1942" s="87"/>
      <c r="P1942" s="224">
        <f>O1942*H1942</f>
        <v>0</v>
      </c>
      <c r="Q1942" s="224">
        <v>4.0000000000000003E-05</v>
      </c>
      <c r="R1942" s="224">
        <f>Q1942*H1942</f>
        <v>0.00172664</v>
      </c>
      <c r="S1942" s="224">
        <v>0</v>
      </c>
      <c r="T1942" s="225">
        <f>S1942*H1942</f>
        <v>0</v>
      </c>
      <c r="U1942" s="41"/>
      <c r="V1942" s="41"/>
      <c r="W1942" s="41"/>
      <c r="X1942" s="41"/>
      <c r="Y1942" s="41"/>
      <c r="Z1942" s="41"/>
      <c r="AA1942" s="41"/>
      <c r="AB1942" s="41"/>
      <c r="AC1942" s="41"/>
      <c r="AD1942" s="41"/>
      <c r="AE1942" s="41"/>
      <c r="AR1942" s="226" t="s">
        <v>460</v>
      </c>
      <c r="AT1942" s="226" t="s">
        <v>775</v>
      </c>
      <c r="AU1942" s="226" t="s">
        <v>142</v>
      </c>
      <c r="AY1942" s="20" t="s">
        <v>141</v>
      </c>
      <c r="BE1942" s="227">
        <f>IF(N1942="základní",J1942,0)</f>
        <v>0</v>
      </c>
      <c r="BF1942" s="227">
        <f>IF(N1942="snížená",J1942,0)</f>
        <v>0</v>
      </c>
      <c r="BG1942" s="227">
        <f>IF(N1942="zákl. přenesená",J1942,0)</f>
        <v>0</v>
      </c>
      <c r="BH1942" s="227">
        <f>IF(N1942="sníž. přenesená",J1942,0)</f>
        <v>0</v>
      </c>
      <c r="BI1942" s="227">
        <f>IF(N1942="nulová",J1942,0)</f>
        <v>0</v>
      </c>
      <c r="BJ1942" s="20" t="s">
        <v>94</v>
      </c>
      <c r="BK1942" s="227">
        <f>ROUND(I1942*H1942,2)</f>
        <v>0</v>
      </c>
      <c r="BL1942" s="20" t="s">
        <v>260</v>
      </c>
      <c r="BM1942" s="226" t="s">
        <v>2199</v>
      </c>
    </row>
    <row r="1943" s="13" customFormat="1">
      <c r="A1943" s="13"/>
      <c r="B1943" s="233"/>
      <c r="C1943" s="234"/>
      <c r="D1943" s="235" t="s">
        <v>155</v>
      </c>
      <c r="E1943" s="234"/>
      <c r="F1943" s="237" t="s">
        <v>2200</v>
      </c>
      <c r="G1943" s="234"/>
      <c r="H1943" s="238">
        <v>43.165999999999997</v>
      </c>
      <c r="I1943" s="239"/>
      <c r="J1943" s="234"/>
      <c r="K1943" s="234"/>
      <c r="L1943" s="240"/>
      <c r="M1943" s="241"/>
      <c r="N1943" s="242"/>
      <c r="O1943" s="242"/>
      <c r="P1943" s="242"/>
      <c r="Q1943" s="242"/>
      <c r="R1943" s="242"/>
      <c r="S1943" s="242"/>
      <c r="T1943" s="243"/>
      <c r="U1943" s="13"/>
      <c r="V1943" s="13"/>
      <c r="W1943" s="13"/>
      <c r="X1943" s="13"/>
      <c r="Y1943" s="13"/>
      <c r="Z1943" s="13"/>
      <c r="AA1943" s="13"/>
      <c r="AB1943" s="13"/>
      <c r="AC1943" s="13"/>
      <c r="AD1943" s="13"/>
      <c r="AE1943" s="13"/>
      <c r="AT1943" s="244" t="s">
        <v>155</v>
      </c>
      <c r="AU1943" s="244" t="s">
        <v>142</v>
      </c>
      <c r="AV1943" s="13" t="s">
        <v>94</v>
      </c>
      <c r="AW1943" s="13" t="s">
        <v>4</v>
      </c>
      <c r="AX1943" s="13" t="s">
        <v>83</v>
      </c>
      <c r="AY1943" s="244" t="s">
        <v>141</v>
      </c>
    </row>
    <row r="1944" s="2" customFormat="1" ht="16.5" customHeight="1">
      <c r="A1944" s="41"/>
      <c r="B1944" s="42"/>
      <c r="C1944" s="215" t="s">
        <v>2201</v>
      </c>
      <c r="D1944" s="215" t="s">
        <v>146</v>
      </c>
      <c r="E1944" s="216" t="s">
        <v>2202</v>
      </c>
      <c r="F1944" s="217" t="s">
        <v>2203</v>
      </c>
      <c r="G1944" s="218" t="s">
        <v>259</v>
      </c>
      <c r="H1944" s="219">
        <v>615.56700000000001</v>
      </c>
      <c r="I1944" s="220"/>
      <c r="J1944" s="221">
        <f>ROUND(I1944*H1944,2)</f>
        <v>0</v>
      </c>
      <c r="K1944" s="217" t="s">
        <v>150</v>
      </c>
      <c r="L1944" s="47"/>
      <c r="M1944" s="222" t="s">
        <v>19</v>
      </c>
      <c r="N1944" s="223" t="s">
        <v>47</v>
      </c>
      <c r="O1944" s="87"/>
      <c r="P1944" s="224">
        <f>O1944*H1944</f>
        <v>0</v>
      </c>
      <c r="Q1944" s="224">
        <v>0.00021000000000000001</v>
      </c>
      <c r="R1944" s="224">
        <f>Q1944*H1944</f>
        <v>0.12926907000000001</v>
      </c>
      <c r="S1944" s="224">
        <v>0</v>
      </c>
      <c r="T1944" s="225">
        <f>S1944*H1944</f>
        <v>0</v>
      </c>
      <c r="U1944" s="41"/>
      <c r="V1944" s="41"/>
      <c r="W1944" s="41"/>
      <c r="X1944" s="41"/>
      <c r="Y1944" s="41"/>
      <c r="Z1944" s="41"/>
      <c r="AA1944" s="41"/>
      <c r="AB1944" s="41"/>
      <c r="AC1944" s="41"/>
      <c r="AD1944" s="41"/>
      <c r="AE1944" s="41"/>
      <c r="AR1944" s="226" t="s">
        <v>260</v>
      </c>
      <c r="AT1944" s="226" t="s">
        <v>146</v>
      </c>
      <c r="AU1944" s="226" t="s">
        <v>142</v>
      </c>
      <c r="AY1944" s="20" t="s">
        <v>141</v>
      </c>
      <c r="BE1944" s="227">
        <f>IF(N1944="základní",J1944,0)</f>
        <v>0</v>
      </c>
      <c r="BF1944" s="227">
        <f>IF(N1944="snížená",J1944,0)</f>
        <v>0</v>
      </c>
      <c r="BG1944" s="227">
        <f>IF(N1944="zákl. přenesená",J1944,0)</f>
        <v>0</v>
      </c>
      <c r="BH1944" s="227">
        <f>IF(N1944="sníž. přenesená",J1944,0)</f>
        <v>0</v>
      </c>
      <c r="BI1944" s="227">
        <f>IF(N1944="nulová",J1944,0)</f>
        <v>0</v>
      </c>
      <c r="BJ1944" s="20" t="s">
        <v>94</v>
      </c>
      <c r="BK1944" s="227">
        <f>ROUND(I1944*H1944,2)</f>
        <v>0</v>
      </c>
      <c r="BL1944" s="20" t="s">
        <v>260</v>
      </c>
      <c r="BM1944" s="226" t="s">
        <v>2204</v>
      </c>
    </row>
    <row r="1945" s="2" customFormat="1">
      <c r="A1945" s="41"/>
      <c r="B1945" s="42"/>
      <c r="C1945" s="43"/>
      <c r="D1945" s="228" t="s">
        <v>153</v>
      </c>
      <c r="E1945" s="43"/>
      <c r="F1945" s="229" t="s">
        <v>2205</v>
      </c>
      <c r="G1945" s="43"/>
      <c r="H1945" s="43"/>
      <c r="I1945" s="230"/>
      <c r="J1945" s="43"/>
      <c r="K1945" s="43"/>
      <c r="L1945" s="47"/>
      <c r="M1945" s="231"/>
      <c r="N1945" s="232"/>
      <c r="O1945" s="87"/>
      <c r="P1945" s="87"/>
      <c r="Q1945" s="87"/>
      <c r="R1945" s="87"/>
      <c r="S1945" s="87"/>
      <c r="T1945" s="88"/>
      <c r="U1945" s="41"/>
      <c r="V1945" s="41"/>
      <c r="W1945" s="41"/>
      <c r="X1945" s="41"/>
      <c r="Y1945" s="41"/>
      <c r="Z1945" s="41"/>
      <c r="AA1945" s="41"/>
      <c r="AB1945" s="41"/>
      <c r="AC1945" s="41"/>
      <c r="AD1945" s="41"/>
      <c r="AE1945" s="41"/>
      <c r="AT1945" s="20" t="s">
        <v>153</v>
      </c>
      <c r="AU1945" s="20" t="s">
        <v>142</v>
      </c>
    </row>
    <row r="1946" s="15" customFormat="1">
      <c r="A1946" s="15"/>
      <c r="B1946" s="256"/>
      <c r="C1946" s="257"/>
      <c r="D1946" s="235" t="s">
        <v>155</v>
      </c>
      <c r="E1946" s="258" t="s">
        <v>19</v>
      </c>
      <c r="F1946" s="259" t="s">
        <v>2206</v>
      </c>
      <c r="G1946" s="257"/>
      <c r="H1946" s="258" t="s">
        <v>19</v>
      </c>
      <c r="I1946" s="260"/>
      <c r="J1946" s="257"/>
      <c r="K1946" s="257"/>
      <c r="L1946" s="261"/>
      <c r="M1946" s="262"/>
      <c r="N1946" s="263"/>
      <c r="O1946" s="263"/>
      <c r="P1946" s="263"/>
      <c r="Q1946" s="263"/>
      <c r="R1946" s="263"/>
      <c r="S1946" s="263"/>
      <c r="T1946" s="264"/>
      <c r="U1946" s="15"/>
      <c r="V1946" s="15"/>
      <c r="W1946" s="15"/>
      <c r="X1946" s="15"/>
      <c r="Y1946" s="15"/>
      <c r="Z1946" s="15"/>
      <c r="AA1946" s="15"/>
      <c r="AB1946" s="15"/>
      <c r="AC1946" s="15"/>
      <c r="AD1946" s="15"/>
      <c r="AE1946" s="15"/>
      <c r="AT1946" s="265" t="s">
        <v>155</v>
      </c>
      <c r="AU1946" s="265" t="s">
        <v>142</v>
      </c>
      <c r="AV1946" s="15" t="s">
        <v>83</v>
      </c>
      <c r="AW1946" s="15" t="s">
        <v>35</v>
      </c>
      <c r="AX1946" s="15" t="s">
        <v>75</v>
      </c>
      <c r="AY1946" s="265" t="s">
        <v>141</v>
      </c>
    </row>
    <row r="1947" s="13" customFormat="1">
      <c r="A1947" s="13"/>
      <c r="B1947" s="233"/>
      <c r="C1947" s="234"/>
      <c r="D1947" s="235" t="s">
        <v>155</v>
      </c>
      <c r="E1947" s="236" t="s">
        <v>19</v>
      </c>
      <c r="F1947" s="237" t="s">
        <v>2207</v>
      </c>
      <c r="G1947" s="234"/>
      <c r="H1947" s="238">
        <v>615.56700000000001</v>
      </c>
      <c r="I1947" s="239"/>
      <c r="J1947" s="234"/>
      <c r="K1947" s="234"/>
      <c r="L1947" s="240"/>
      <c r="M1947" s="241"/>
      <c r="N1947" s="242"/>
      <c r="O1947" s="242"/>
      <c r="P1947" s="242"/>
      <c r="Q1947" s="242"/>
      <c r="R1947" s="242"/>
      <c r="S1947" s="242"/>
      <c r="T1947" s="243"/>
      <c r="U1947" s="13"/>
      <c r="V1947" s="13"/>
      <c r="W1947" s="13"/>
      <c r="X1947" s="13"/>
      <c r="Y1947" s="13"/>
      <c r="Z1947" s="13"/>
      <c r="AA1947" s="13"/>
      <c r="AB1947" s="13"/>
      <c r="AC1947" s="13"/>
      <c r="AD1947" s="13"/>
      <c r="AE1947" s="13"/>
      <c r="AT1947" s="244" t="s">
        <v>155</v>
      </c>
      <c r="AU1947" s="244" t="s">
        <v>142</v>
      </c>
      <c r="AV1947" s="13" t="s">
        <v>94</v>
      </c>
      <c r="AW1947" s="13" t="s">
        <v>35</v>
      </c>
      <c r="AX1947" s="13" t="s">
        <v>75</v>
      </c>
      <c r="AY1947" s="244" t="s">
        <v>141</v>
      </c>
    </row>
    <row r="1948" s="14" customFormat="1">
      <c r="A1948" s="14"/>
      <c r="B1948" s="245"/>
      <c r="C1948" s="246"/>
      <c r="D1948" s="235" t="s">
        <v>155</v>
      </c>
      <c r="E1948" s="247" t="s">
        <v>19</v>
      </c>
      <c r="F1948" s="248" t="s">
        <v>157</v>
      </c>
      <c r="G1948" s="246"/>
      <c r="H1948" s="249">
        <v>615.56700000000001</v>
      </c>
      <c r="I1948" s="250"/>
      <c r="J1948" s="246"/>
      <c r="K1948" s="246"/>
      <c r="L1948" s="251"/>
      <c r="M1948" s="252"/>
      <c r="N1948" s="253"/>
      <c r="O1948" s="253"/>
      <c r="P1948" s="253"/>
      <c r="Q1948" s="253"/>
      <c r="R1948" s="253"/>
      <c r="S1948" s="253"/>
      <c r="T1948" s="254"/>
      <c r="U1948" s="14"/>
      <c r="V1948" s="14"/>
      <c r="W1948" s="14"/>
      <c r="X1948" s="14"/>
      <c r="Y1948" s="14"/>
      <c r="Z1948" s="14"/>
      <c r="AA1948" s="14"/>
      <c r="AB1948" s="14"/>
      <c r="AC1948" s="14"/>
      <c r="AD1948" s="14"/>
      <c r="AE1948" s="14"/>
      <c r="AT1948" s="255" t="s">
        <v>155</v>
      </c>
      <c r="AU1948" s="255" t="s">
        <v>142</v>
      </c>
      <c r="AV1948" s="14" t="s">
        <v>151</v>
      </c>
      <c r="AW1948" s="14" t="s">
        <v>35</v>
      </c>
      <c r="AX1948" s="14" t="s">
        <v>83</v>
      </c>
      <c r="AY1948" s="255" t="s">
        <v>141</v>
      </c>
    </row>
    <row r="1949" s="2" customFormat="1" ht="24.15" customHeight="1">
      <c r="A1949" s="41"/>
      <c r="B1949" s="42"/>
      <c r="C1949" s="215" t="s">
        <v>2208</v>
      </c>
      <c r="D1949" s="215" t="s">
        <v>146</v>
      </c>
      <c r="E1949" s="216" t="s">
        <v>2209</v>
      </c>
      <c r="F1949" s="217" t="s">
        <v>2210</v>
      </c>
      <c r="G1949" s="218" t="s">
        <v>259</v>
      </c>
      <c r="H1949" s="219">
        <v>784.20699999999999</v>
      </c>
      <c r="I1949" s="220"/>
      <c r="J1949" s="221">
        <f>ROUND(I1949*H1949,2)</f>
        <v>0</v>
      </c>
      <c r="K1949" s="217" t="s">
        <v>150</v>
      </c>
      <c r="L1949" s="47"/>
      <c r="M1949" s="222" t="s">
        <v>19</v>
      </c>
      <c r="N1949" s="223" t="s">
        <v>47</v>
      </c>
      <c r="O1949" s="87"/>
      <c r="P1949" s="224">
        <f>O1949*H1949</f>
        <v>0</v>
      </c>
      <c r="Q1949" s="224">
        <v>0.00029</v>
      </c>
      <c r="R1949" s="224">
        <f>Q1949*H1949</f>
        <v>0.22742003</v>
      </c>
      <c r="S1949" s="224">
        <v>0</v>
      </c>
      <c r="T1949" s="225">
        <f>S1949*H1949</f>
        <v>0</v>
      </c>
      <c r="U1949" s="41"/>
      <c r="V1949" s="41"/>
      <c r="W1949" s="41"/>
      <c r="X1949" s="41"/>
      <c r="Y1949" s="41"/>
      <c r="Z1949" s="41"/>
      <c r="AA1949" s="41"/>
      <c r="AB1949" s="41"/>
      <c r="AC1949" s="41"/>
      <c r="AD1949" s="41"/>
      <c r="AE1949" s="41"/>
      <c r="AR1949" s="226" t="s">
        <v>260</v>
      </c>
      <c r="AT1949" s="226" t="s">
        <v>146</v>
      </c>
      <c r="AU1949" s="226" t="s">
        <v>142</v>
      </c>
      <c r="AY1949" s="20" t="s">
        <v>141</v>
      </c>
      <c r="BE1949" s="227">
        <f>IF(N1949="základní",J1949,0)</f>
        <v>0</v>
      </c>
      <c r="BF1949" s="227">
        <f>IF(N1949="snížená",J1949,0)</f>
        <v>0</v>
      </c>
      <c r="BG1949" s="227">
        <f>IF(N1949="zákl. přenesená",J1949,0)</f>
        <v>0</v>
      </c>
      <c r="BH1949" s="227">
        <f>IF(N1949="sníž. přenesená",J1949,0)</f>
        <v>0</v>
      </c>
      <c r="BI1949" s="227">
        <f>IF(N1949="nulová",J1949,0)</f>
        <v>0</v>
      </c>
      <c r="BJ1949" s="20" t="s">
        <v>94</v>
      </c>
      <c r="BK1949" s="227">
        <f>ROUND(I1949*H1949,2)</f>
        <v>0</v>
      </c>
      <c r="BL1949" s="20" t="s">
        <v>260</v>
      </c>
      <c r="BM1949" s="226" t="s">
        <v>2211</v>
      </c>
    </row>
    <row r="1950" s="2" customFormat="1">
      <c r="A1950" s="41"/>
      <c r="B1950" s="42"/>
      <c r="C1950" s="43"/>
      <c r="D1950" s="228" t="s">
        <v>153</v>
      </c>
      <c r="E1950" s="43"/>
      <c r="F1950" s="229" t="s">
        <v>2212</v>
      </c>
      <c r="G1950" s="43"/>
      <c r="H1950" s="43"/>
      <c r="I1950" s="230"/>
      <c r="J1950" s="43"/>
      <c r="K1950" s="43"/>
      <c r="L1950" s="47"/>
      <c r="M1950" s="231"/>
      <c r="N1950" s="232"/>
      <c r="O1950" s="87"/>
      <c r="P1950" s="87"/>
      <c r="Q1950" s="87"/>
      <c r="R1950" s="87"/>
      <c r="S1950" s="87"/>
      <c r="T1950" s="88"/>
      <c r="U1950" s="41"/>
      <c r="V1950" s="41"/>
      <c r="W1950" s="41"/>
      <c r="X1950" s="41"/>
      <c r="Y1950" s="41"/>
      <c r="Z1950" s="41"/>
      <c r="AA1950" s="41"/>
      <c r="AB1950" s="41"/>
      <c r="AC1950" s="41"/>
      <c r="AD1950" s="41"/>
      <c r="AE1950" s="41"/>
      <c r="AT1950" s="20" t="s">
        <v>153</v>
      </c>
      <c r="AU1950" s="20" t="s">
        <v>142</v>
      </c>
    </row>
    <row r="1951" s="15" customFormat="1">
      <c r="A1951" s="15"/>
      <c r="B1951" s="256"/>
      <c r="C1951" s="257"/>
      <c r="D1951" s="235" t="s">
        <v>155</v>
      </c>
      <c r="E1951" s="258" t="s">
        <v>19</v>
      </c>
      <c r="F1951" s="259" t="s">
        <v>2213</v>
      </c>
      <c r="G1951" s="257"/>
      <c r="H1951" s="258" t="s">
        <v>19</v>
      </c>
      <c r="I1951" s="260"/>
      <c r="J1951" s="257"/>
      <c r="K1951" s="257"/>
      <c r="L1951" s="261"/>
      <c r="M1951" s="262"/>
      <c r="N1951" s="263"/>
      <c r="O1951" s="263"/>
      <c r="P1951" s="263"/>
      <c r="Q1951" s="263"/>
      <c r="R1951" s="263"/>
      <c r="S1951" s="263"/>
      <c r="T1951" s="264"/>
      <c r="U1951" s="15"/>
      <c r="V1951" s="15"/>
      <c r="W1951" s="15"/>
      <c r="X1951" s="15"/>
      <c r="Y1951" s="15"/>
      <c r="Z1951" s="15"/>
      <c r="AA1951" s="15"/>
      <c r="AB1951" s="15"/>
      <c r="AC1951" s="15"/>
      <c r="AD1951" s="15"/>
      <c r="AE1951" s="15"/>
      <c r="AT1951" s="265" t="s">
        <v>155</v>
      </c>
      <c r="AU1951" s="265" t="s">
        <v>142</v>
      </c>
      <c r="AV1951" s="15" t="s">
        <v>83</v>
      </c>
      <c r="AW1951" s="15" t="s">
        <v>35</v>
      </c>
      <c r="AX1951" s="15" t="s">
        <v>75</v>
      </c>
      <c r="AY1951" s="265" t="s">
        <v>141</v>
      </c>
    </row>
    <row r="1952" s="13" customFormat="1">
      <c r="A1952" s="13"/>
      <c r="B1952" s="233"/>
      <c r="C1952" s="234"/>
      <c r="D1952" s="235" t="s">
        <v>155</v>
      </c>
      <c r="E1952" s="236" t="s">
        <v>19</v>
      </c>
      <c r="F1952" s="237" t="s">
        <v>2207</v>
      </c>
      <c r="G1952" s="234"/>
      <c r="H1952" s="238">
        <v>615.56700000000001</v>
      </c>
      <c r="I1952" s="239"/>
      <c r="J1952" s="234"/>
      <c r="K1952" s="234"/>
      <c r="L1952" s="240"/>
      <c r="M1952" s="241"/>
      <c r="N1952" s="242"/>
      <c r="O1952" s="242"/>
      <c r="P1952" s="242"/>
      <c r="Q1952" s="242"/>
      <c r="R1952" s="242"/>
      <c r="S1952" s="242"/>
      <c r="T1952" s="243"/>
      <c r="U1952" s="13"/>
      <c r="V1952" s="13"/>
      <c r="W1952" s="13"/>
      <c r="X1952" s="13"/>
      <c r="Y1952" s="13"/>
      <c r="Z1952" s="13"/>
      <c r="AA1952" s="13"/>
      <c r="AB1952" s="13"/>
      <c r="AC1952" s="13"/>
      <c r="AD1952" s="13"/>
      <c r="AE1952" s="13"/>
      <c r="AT1952" s="244" t="s">
        <v>155</v>
      </c>
      <c r="AU1952" s="244" t="s">
        <v>142</v>
      </c>
      <c r="AV1952" s="13" t="s">
        <v>94</v>
      </c>
      <c r="AW1952" s="13" t="s">
        <v>35</v>
      </c>
      <c r="AX1952" s="13" t="s">
        <v>75</v>
      </c>
      <c r="AY1952" s="244" t="s">
        <v>141</v>
      </c>
    </row>
    <row r="1953" s="15" customFormat="1">
      <c r="A1953" s="15"/>
      <c r="B1953" s="256"/>
      <c r="C1953" s="257"/>
      <c r="D1953" s="235" t="s">
        <v>155</v>
      </c>
      <c r="E1953" s="258" t="s">
        <v>19</v>
      </c>
      <c r="F1953" s="259" t="s">
        <v>2214</v>
      </c>
      <c r="G1953" s="257"/>
      <c r="H1953" s="258" t="s">
        <v>19</v>
      </c>
      <c r="I1953" s="260"/>
      <c r="J1953" s="257"/>
      <c r="K1953" s="257"/>
      <c r="L1953" s="261"/>
      <c r="M1953" s="262"/>
      <c r="N1953" s="263"/>
      <c r="O1953" s="263"/>
      <c r="P1953" s="263"/>
      <c r="Q1953" s="263"/>
      <c r="R1953" s="263"/>
      <c r="S1953" s="263"/>
      <c r="T1953" s="264"/>
      <c r="U1953" s="15"/>
      <c r="V1953" s="15"/>
      <c r="W1953" s="15"/>
      <c r="X1953" s="15"/>
      <c r="Y1953" s="15"/>
      <c r="Z1953" s="15"/>
      <c r="AA1953" s="15"/>
      <c r="AB1953" s="15"/>
      <c r="AC1953" s="15"/>
      <c r="AD1953" s="15"/>
      <c r="AE1953" s="15"/>
      <c r="AT1953" s="265" t="s">
        <v>155</v>
      </c>
      <c r="AU1953" s="265" t="s">
        <v>142</v>
      </c>
      <c r="AV1953" s="15" t="s">
        <v>83</v>
      </c>
      <c r="AW1953" s="15" t="s">
        <v>35</v>
      </c>
      <c r="AX1953" s="15" t="s">
        <v>75</v>
      </c>
      <c r="AY1953" s="265" t="s">
        <v>141</v>
      </c>
    </row>
    <row r="1954" s="13" customFormat="1">
      <c r="A1954" s="13"/>
      <c r="B1954" s="233"/>
      <c r="C1954" s="234"/>
      <c r="D1954" s="235" t="s">
        <v>155</v>
      </c>
      <c r="E1954" s="236" t="s">
        <v>19</v>
      </c>
      <c r="F1954" s="237" t="s">
        <v>2215</v>
      </c>
      <c r="G1954" s="234"/>
      <c r="H1954" s="238">
        <v>168.63999999999999</v>
      </c>
      <c r="I1954" s="239"/>
      <c r="J1954" s="234"/>
      <c r="K1954" s="234"/>
      <c r="L1954" s="240"/>
      <c r="M1954" s="241"/>
      <c r="N1954" s="242"/>
      <c r="O1954" s="242"/>
      <c r="P1954" s="242"/>
      <c r="Q1954" s="242"/>
      <c r="R1954" s="242"/>
      <c r="S1954" s="242"/>
      <c r="T1954" s="243"/>
      <c r="U1954" s="13"/>
      <c r="V1954" s="13"/>
      <c r="W1954" s="13"/>
      <c r="X1954" s="13"/>
      <c r="Y1954" s="13"/>
      <c r="Z1954" s="13"/>
      <c r="AA1954" s="13"/>
      <c r="AB1954" s="13"/>
      <c r="AC1954" s="13"/>
      <c r="AD1954" s="13"/>
      <c r="AE1954" s="13"/>
      <c r="AT1954" s="244" t="s">
        <v>155</v>
      </c>
      <c r="AU1954" s="244" t="s">
        <v>142</v>
      </c>
      <c r="AV1954" s="13" t="s">
        <v>94</v>
      </c>
      <c r="AW1954" s="13" t="s">
        <v>35</v>
      </c>
      <c r="AX1954" s="13" t="s">
        <v>75</v>
      </c>
      <c r="AY1954" s="244" t="s">
        <v>141</v>
      </c>
    </row>
    <row r="1955" s="14" customFormat="1">
      <c r="A1955" s="14"/>
      <c r="B1955" s="245"/>
      <c r="C1955" s="246"/>
      <c r="D1955" s="235" t="s">
        <v>155</v>
      </c>
      <c r="E1955" s="247" t="s">
        <v>19</v>
      </c>
      <c r="F1955" s="248" t="s">
        <v>157</v>
      </c>
      <c r="G1955" s="246"/>
      <c r="H1955" s="249">
        <v>784.20699999999999</v>
      </c>
      <c r="I1955" s="250"/>
      <c r="J1955" s="246"/>
      <c r="K1955" s="246"/>
      <c r="L1955" s="251"/>
      <c r="M1955" s="252"/>
      <c r="N1955" s="253"/>
      <c r="O1955" s="253"/>
      <c r="P1955" s="253"/>
      <c r="Q1955" s="253"/>
      <c r="R1955" s="253"/>
      <c r="S1955" s="253"/>
      <c r="T1955" s="254"/>
      <c r="U1955" s="14"/>
      <c r="V1955" s="14"/>
      <c r="W1955" s="14"/>
      <c r="X1955" s="14"/>
      <c r="Y1955" s="14"/>
      <c r="Z1955" s="14"/>
      <c r="AA1955" s="14"/>
      <c r="AB1955" s="14"/>
      <c r="AC1955" s="14"/>
      <c r="AD1955" s="14"/>
      <c r="AE1955" s="14"/>
      <c r="AT1955" s="255" t="s">
        <v>155</v>
      </c>
      <c r="AU1955" s="255" t="s">
        <v>142</v>
      </c>
      <c r="AV1955" s="14" t="s">
        <v>151</v>
      </c>
      <c r="AW1955" s="14" t="s">
        <v>35</v>
      </c>
      <c r="AX1955" s="14" t="s">
        <v>83</v>
      </c>
      <c r="AY1955" s="255" t="s">
        <v>141</v>
      </c>
    </row>
    <row r="1956" s="12" customFormat="1" ht="20.88" customHeight="1">
      <c r="A1956" s="12"/>
      <c r="B1956" s="199"/>
      <c r="C1956" s="200"/>
      <c r="D1956" s="201" t="s">
        <v>74</v>
      </c>
      <c r="E1956" s="213" t="s">
        <v>2216</v>
      </c>
      <c r="F1956" s="213" t="s">
        <v>2217</v>
      </c>
      <c r="G1956" s="200"/>
      <c r="H1956" s="200"/>
      <c r="I1956" s="203"/>
      <c r="J1956" s="214">
        <f>BK1956</f>
        <v>0</v>
      </c>
      <c r="K1956" s="200"/>
      <c r="L1956" s="205"/>
      <c r="M1956" s="206"/>
      <c r="N1956" s="207"/>
      <c r="O1956" s="207"/>
      <c r="P1956" s="208">
        <f>SUM(P1957:P1988)</f>
        <v>0</v>
      </c>
      <c r="Q1956" s="207"/>
      <c r="R1956" s="208">
        <f>SUM(R1957:R1988)</f>
        <v>0.07079307</v>
      </c>
      <c r="S1956" s="207"/>
      <c r="T1956" s="209">
        <f>SUM(T1957:T1988)</f>
        <v>0.0059149499999999995</v>
      </c>
      <c r="U1956" s="12"/>
      <c r="V1956" s="12"/>
      <c r="W1956" s="12"/>
      <c r="X1956" s="12"/>
      <c r="Y1956" s="12"/>
      <c r="Z1956" s="12"/>
      <c r="AA1956" s="12"/>
      <c r="AB1956" s="12"/>
      <c r="AC1956" s="12"/>
      <c r="AD1956" s="12"/>
      <c r="AE1956" s="12"/>
      <c r="AR1956" s="210" t="s">
        <v>94</v>
      </c>
      <c r="AT1956" s="211" t="s">
        <v>74</v>
      </c>
      <c r="AU1956" s="211" t="s">
        <v>94</v>
      </c>
      <c r="AY1956" s="210" t="s">
        <v>141</v>
      </c>
      <c r="BK1956" s="212">
        <f>SUM(BK1957:BK1988)</f>
        <v>0</v>
      </c>
    </row>
    <row r="1957" s="2" customFormat="1" ht="16.5" customHeight="1">
      <c r="A1957" s="41"/>
      <c r="B1957" s="42"/>
      <c r="C1957" s="215" t="s">
        <v>2218</v>
      </c>
      <c r="D1957" s="215" t="s">
        <v>146</v>
      </c>
      <c r="E1957" s="216" t="s">
        <v>2122</v>
      </c>
      <c r="F1957" s="217" t="s">
        <v>2123</v>
      </c>
      <c r="G1957" s="218" t="s">
        <v>259</v>
      </c>
      <c r="H1957" s="219">
        <v>11.468999999999999</v>
      </c>
      <c r="I1957" s="220"/>
      <c r="J1957" s="221">
        <f>ROUND(I1957*H1957,2)</f>
        <v>0</v>
      </c>
      <c r="K1957" s="217" t="s">
        <v>150</v>
      </c>
      <c r="L1957" s="47"/>
      <c r="M1957" s="222" t="s">
        <v>19</v>
      </c>
      <c r="N1957" s="223" t="s">
        <v>47</v>
      </c>
      <c r="O1957" s="87"/>
      <c r="P1957" s="224">
        <f>O1957*H1957</f>
        <v>0</v>
      </c>
      <c r="Q1957" s="224">
        <v>0</v>
      </c>
      <c r="R1957" s="224">
        <f>Q1957*H1957</f>
        <v>0</v>
      </c>
      <c r="S1957" s="224">
        <v>0</v>
      </c>
      <c r="T1957" s="225">
        <f>S1957*H1957</f>
        <v>0</v>
      </c>
      <c r="U1957" s="41"/>
      <c r="V1957" s="41"/>
      <c r="W1957" s="41"/>
      <c r="X1957" s="41"/>
      <c r="Y1957" s="41"/>
      <c r="Z1957" s="41"/>
      <c r="AA1957" s="41"/>
      <c r="AB1957" s="41"/>
      <c r="AC1957" s="41"/>
      <c r="AD1957" s="41"/>
      <c r="AE1957" s="41"/>
      <c r="AR1957" s="226" t="s">
        <v>260</v>
      </c>
      <c r="AT1957" s="226" t="s">
        <v>146</v>
      </c>
      <c r="AU1957" s="226" t="s">
        <v>142</v>
      </c>
      <c r="AY1957" s="20" t="s">
        <v>141</v>
      </c>
      <c r="BE1957" s="227">
        <f>IF(N1957="základní",J1957,0)</f>
        <v>0</v>
      </c>
      <c r="BF1957" s="227">
        <f>IF(N1957="snížená",J1957,0)</f>
        <v>0</v>
      </c>
      <c r="BG1957" s="227">
        <f>IF(N1957="zákl. přenesená",J1957,0)</f>
        <v>0</v>
      </c>
      <c r="BH1957" s="227">
        <f>IF(N1957="sníž. přenesená",J1957,0)</f>
        <v>0</v>
      </c>
      <c r="BI1957" s="227">
        <f>IF(N1957="nulová",J1957,0)</f>
        <v>0</v>
      </c>
      <c r="BJ1957" s="20" t="s">
        <v>94</v>
      </c>
      <c r="BK1957" s="227">
        <f>ROUND(I1957*H1957,2)</f>
        <v>0</v>
      </c>
      <c r="BL1957" s="20" t="s">
        <v>260</v>
      </c>
      <c r="BM1957" s="226" t="s">
        <v>2219</v>
      </c>
    </row>
    <row r="1958" s="2" customFormat="1">
      <c r="A1958" s="41"/>
      <c r="B1958" s="42"/>
      <c r="C1958" s="43"/>
      <c r="D1958" s="228" t="s">
        <v>153</v>
      </c>
      <c r="E1958" s="43"/>
      <c r="F1958" s="229" t="s">
        <v>2125</v>
      </c>
      <c r="G1958" s="43"/>
      <c r="H1958" s="43"/>
      <c r="I1958" s="230"/>
      <c r="J1958" s="43"/>
      <c r="K1958" s="43"/>
      <c r="L1958" s="47"/>
      <c r="M1958" s="231"/>
      <c r="N1958" s="232"/>
      <c r="O1958" s="87"/>
      <c r="P1958" s="87"/>
      <c r="Q1958" s="87"/>
      <c r="R1958" s="87"/>
      <c r="S1958" s="87"/>
      <c r="T1958" s="88"/>
      <c r="U1958" s="41"/>
      <c r="V1958" s="41"/>
      <c r="W1958" s="41"/>
      <c r="X1958" s="41"/>
      <c r="Y1958" s="41"/>
      <c r="Z1958" s="41"/>
      <c r="AA1958" s="41"/>
      <c r="AB1958" s="41"/>
      <c r="AC1958" s="41"/>
      <c r="AD1958" s="41"/>
      <c r="AE1958" s="41"/>
      <c r="AT1958" s="20" t="s">
        <v>153</v>
      </c>
      <c r="AU1958" s="20" t="s">
        <v>142</v>
      </c>
    </row>
    <row r="1959" s="15" customFormat="1">
      <c r="A1959" s="15"/>
      <c r="B1959" s="256"/>
      <c r="C1959" s="257"/>
      <c r="D1959" s="235" t="s">
        <v>155</v>
      </c>
      <c r="E1959" s="258" t="s">
        <v>19</v>
      </c>
      <c r="F1959" s="259" t="s">
        <v>855</v>
      </c>
      <c r="G1959" s="257"/>
      <c r="H1959" s="258" t="s">
        <v>19</v>
      </c>
      <c r="I1959" s="260"/>
      <c r="J1959" s="257"/>
      <c r="K1959" s="257"/>
      <c r="L1959" s="261"/>
      <c r="M1959" s="262"/>
      <c r="N1959" s="263"/>
      <c r="O1959" s="263"/>
      <c r="P1959" s="263"/>
      <c r="Q1959" s="263"/>
      <c r="R1959" s="263"/>
      <c r="S1959" s="263"/>
      <c r="T1959" s="264"/>
      <c r="U1959" s="15"/>
      <c r="V1959" s="15"/>
      <c r="W1959" s="15"/>
      <c r="X1959" s="15"/>
      <c r="Y1959" s="15"/>
      <c r="Z1959" s="15"/>
      <c r="AA1959" s="15"/>
      <c r="AB1959" s="15"/>
      <c r="AC1959" s="15"/>
      <c r="AD1959" s="15"/>
      <c r="AE1959" s="15"/>
      <c r="AT1959" s="265" t="s">
        <v>155</v>
      </c>
      <c r="AU1959" s="265" t="s">
        <v>142</v>
      </c>
      <c r="AV1959" s="15" t="s">
        <v>83</v>
      </c>
      <c r="AW1959" s="15" t="s">
        <v>35</v>
      </c>
      <c r="AX1959" s="15" t="s">
        <v>75</v>
      </c>
      <c r="AY1959" s="265" t="s">
        <v>141</v>
      </c>
    </row>
    <row r="1960" s="15" customFormat="1">
      <c r="A1960" s="15"/>
      <c r="B1960" s="256"/>
      <c r="C1960" s="257"/>
      <c r="D1960" s="235" t="s">
        <v>155</v>
      </c>
      <c r="E1960" s="258" t="s">
        <v>19</v>
      </c>
      <c r="F1960" s="259" t="s">
        <v>734</v>
      </c>
      <c r="G1960" s="257"/>
      <c r="H1960" s="258" t="s">
        <v>19</v>
      </c>
      <c r="I1960" s="260"/>
      <c r="J1960" s="257"/>
      <c r="K1960" s="257"/>
      <c r="L1960" s="261"/>
      <c r="M1960" s="262"/>
      <c r="N1960" s="263"/>
      <c r="O1960" s="263"/>
      <c r="P1960" s="263"/>
      <c r="Q1960" s="263"/>
      <c r="R1960" s="263"/>
      <c r="S1960" s="263"/>
      <c r="T1960" s="264"/>
      <c r="U1960" s="15"/>
      <c r="V1960" s="15"/>
      <c r="W1960" s="15"/>
      <c r="X1960" s="15"/>
      <c r="Y1960" s="15"/>
      <c r="Z1960" s="15"/>
      <c r="AA1960" s="15"/>
      <c r="AB1960" s="15"/>
      <c r="AC1960" s="15"/>
      <c r="AD1960" s="15"/>
      <c r="AE1960" s="15"/>
      <c r="AT1960" s="265" t="s">
        <v>155</v>
      </c>
      <c r="AU1960" s="265" t="s">
        <v>142</v>
      </c>
      <c r="AV1960" s="15" t="s">
        <v>83</v>
      </c>
      <c r="AW1960" s="15" t="s">
        <v>35</v>
      </c>
      <c r="AX1960" s="15" t="s">
        <v>75</v>
      </c>
      <c r="AY1960" s="265" t="s">
        <v>141</v>
      </c>
    </row>
    <row r="1961" s="15" customFormat="1">
      <c r="A1961" s="15"/>
      <c r="B1961" s="256"/>
      <c r="C1961" s="257"/>
      <c r="D1961" s="235" t="s">
        <v>155</v>
      </c>
      <c r="E1961" s="258" t="s">
        <v>19</v>
      </c>
      <c r="F1961" s="259" t="s">
        <v>856</v>
      </c>
      <c r="G1961" s="257"/>
      <c r="H1961" s="258" t="s">
        <v>19</v>
      </c>
      <c r="I1961" s="260"/>
      <c r="J1961" s="257"/>
      <c r="K1961" s="257"/>
      <c r="L1961" s="261"/>
      <c r="M1961" s="262"/>
      <c r="N1961" s="263"/>
      <c r="O1961" s="263"/>
      <c r="P1961" s="263"/>
      <c r="Q1961" s="263"/>
      <c r="R1961" s="263"/>
      <c r="S1961" s="263"/>
      <c r="T1961" s="264"/>
      <c r="U1961" s="15"/>
      <c r="V1961" s="15"/>
      <c r="W1961" s="15"/>
      <c r="X1961" s="15"/>
      <c r="Y1961" s="15"/>
      <c r="Z1961" s="15"/>
      <c r="AA1961" s="15"/>
      <c r="AB1961" s="15"/>
      <c r="AC1961" s="15"/>
      <c r="AD1961" s="15"/>
      <c r="AE1961" s="15"/>
      <c r="AT1961" s="265" t="s">
        <v>155</v>
      </c>
      <c r="AU1961" s="265" t="s">
        <v>142</v>
      </c>
      <c r="AV1961" s="15" t="s">
        <v>83</v>
      </c>
      <c r="AW1961" s="15" t="s">
        <v>35</v>
      </c>
      <c r="AX1961" s="15" t="s">
        <v>75</v>
      </c>
      <c r="AY1961" s="265" t="s">
        <v>141</v>
      </c>
    </row>
    <row r="1962" s="13" customFormat="1">
      <c r="A1962" s="13"/>
      <c r="B1962" s="233"/>
      <c r="C1962" s="234"/>
      <c r="D1962" s="235" t="s">
        <v>155</v>
      </c>
      <c r="E1962" s="236" t="s">
        <v>19</v>
      </c>
      <c r="F1962" s="237" t="s">
        <v>2220</v>
      </c>
      <c r="G1962" s="234"/>
      <c r="H1962" s="238">
        <v>13.365</v>
      </c>
      <c r="I1962" s="239"/>
      <c r="J1962" s="234"/>
      <c r="K1962" s="234"/>
      <c r="L1962" s="240"/>
      <c r="M1962" s="241"/>
      <c r="N1962" s="242"/>
      <c r="O1962" s="242"/>
      <c r="P1962" s="242"/>
      <c r="Q1962" s="242"/>
      <c r="R1962" s="242"/>
      <c r="S1962" s="242"/>
      <c r="T1962" s="243"/>
      <c r="U1962" s="13"/>
      <c r="V1962" s="13"/>
      <c r="W1962" s="13"/>
      <c r="X1962" s="13"/>
      <c r="Y1962" s="13"/>
      <c r="Z1962" s="13"/>
      <c r="AA1962" s="13"/>
      <c r="AB1962" s="13"/>
      <c r="AC1962" s="13"/>
      <c r="AD1962" s="13"/>
      <c r="AE1962" s="13"/>
      <c r="AT1962" s="244" t="s">
        <v>155</v>
      </c>
      <c r="AU1962" s="244" t="s">
        <v>142</v>
      </c>
      <c r="AV1962" s="13" t="s">
        <v>94</v>
      </c>
      <c r="AW1962" s="13" t="s">
        <v>35</v>
      </c>
      <c r="AX1962" s="13" t="s">
        <v>75</v>
      </c>
      <c r="AY1962" s="244" t="s">
        <v>141</v>
      </c>
    </row>
    <row r="1963" s="13" customFormat="1">
      <c r="A1963" s="13"/>
      <c r="B1963" s="233"/>
      <c r="C1963" s="234"/>
      <c r="D1963" s="235" t="s">
        <v>155</v>
      </c>
      <c r="E1963" s="236" t="s">
        <v>19</v>
      </c>
      <c r="F1963" s="237" t="s">
        <v>2221</v>
      </c>
      <c r="G1963" s="234"/>
      <c r="H1963" s="238">
        <v>-2.016</v>
      </c>
      <c r="I1963" s="239"/>
      <c r="J1963" s="234"/>
      <c r="K1963" s="234"/>
      <c r="L1963" s="240"/>
      <c r="M1963" s="241"/>
      <c r="N1963" s="242"/>
      <c r="O1963" s="242"/>
      <c r="P1963" s="242"/>
      <c r="Q1963" s="242"/>
      <c r="R1963" s="242"/>
      <c r="S1963" s="242"/>
      <c r="T1963" s="243"/>
      <c r="U1963" s="13"/>
      <c r="V1963" s="13"/>
      <c r="W1963" s="13"/>
      <c r="X1963" s="13"/>
      <c r="Y1963" s="13"/>
      <c r="Z1963" s="13"/>
      <c r="AA1963" s="13"/>
      <c r="AB1963" s="13"/>
      <c r="AC1963" s="13"/>
      <c r="AD1963" s="13"/>
      <c r="AE1963" s="13"/>
      <c r="AT1963" s="244" t="s">
        <v>155</v>
      </c>
      <c r="AU1963" s="244" t="s">
        <v>142</v>
      </c>
      <c r="AV1963" s="13" t="s">
        <v>94</v>
      </c>
      <c r="AW1963" s="13" t="s">
        <v>35</v>
      </c>
      <c r="AX1963" s="13" t="s">
        <v>75</v>
      </c>
      <c r="AY1963" s="244" t="s">
        <v>141</v>
      </c>
    </row>
    <row r="1964" s="13" customFormat="1">
      <c r="A1964" s="13"/>
      <c r="B1964" s="233"/>
      <c r="C1964" s="234"/>
      <c r="D1964" s="235" t="s">
        <v>155</v>
      </c>
      <c r="E1964" s="236" t="s">
        <v>19</v>
      </c>
      <c r="F1964" s="237" t="s">
        <v>1206</v>
      </c>
      <c r="G1964" s="234"/>
      <c r="H1964" s="238">
        <v>0.12</v>
      </c>
      <c r="I1964" s="239"/>
      <c r="J1964" s="234"/>
      <c r="K1964" s="234"/>
      <c r="L1964" s="240"/>
      <c r="M1964" s="241"/>
      <c r="N1964" s="242"/>
      <c r="O1964" s="242"/>
      <c r="P1964" s="242"/>
      <c r="Q1964" s="242"/>
      <c r="R1964" s="242"/>
      <c r="S1964" s="242"/>
      <c r="T1964" s="243"/>
      <c r="U1964" s="13"/>
      <c r="V1964" s="13"/>
      <c r="W1964" s="13"/>
      <c r="X1964" s="13"/>
      <c r="Y1964" s="13"/>
      <c r="Z1964" s="13"/>
      <c r="AA1964" s="13"/>
      <c r="AB1964" s="13"/>
      <c r="AC1964" s="13"/>
      <c r="AD1964" s="13"/>
      <c r="AE1964" s="13"/>
      <c r="AT1964" s="244" t="s">
        <v>155</v>
      </c>
      <c r="AU1964" s="244" t="s">
        <v>142</v>
      </c>
      <c r="AV1964" s="13" t="s">
        <v>94</v>
      </c>
      <c r="AW1964" s="13" t="s">
        <v>35</v>
      </c>
      <c r="AX1964" s="13" t="s">
        <v>75</v>
      </c>
      <c r="AY1964" s="244" t="s">
        <v>141</v>
      </c>
    </row>
    <row r="1965" s="14" customFormat="1">
      <c r="A1965" s="14"/>
      <c r="B1965" s="245"/>
      <c r="C1965" s="246"/>
      <c r="D1965" s="235" t="s">
        <v>155</v>
      </c>
      <c r="E1965" s="247" t="s">
        <v>19</v>
      </c>
      <c r="F1965" s="248" t="s">
        <v>157</v>
      </c>
      <c r="G1965" s="246"/>
      <c r="H1965" s="249">
        <v>11.468999999999999</v>
      </c>
      <c r="I1965" s="250"/>
      <c r="J1965" s="246"/>
      <c r="K1965" s="246"/>
      <c r="L1965" s="251"/>
      <c r="M1965" s="252"/>
      <c r="N1965" s="253"/>
      <c r="O1965" s="253"/>
      <c r="P1965" s="253"/>
      <c r="Q1965" s="253"/>
      <c r="R1965" s="253"/>
      <c r="S1965" s="253"/>
      <c r="T1965" s="254"/>
      <c r="U1965" s="14"/>
      <c r="V1965" s="14"/>
      <c r="W1965" s="14"/>
      <c r="X1965" s="14"/>
      <c r="Y1965" s="14"/>
      <c r="Z1965" s="14"/>
      <c r="AA1965" s="14"/>
      <c r="AB1965" s="14"/>
      <c r="AC1965" s="14"/>
      <c r="AD1965" s="14"/>
      <c r="AE1965" s="14"/>
      <c r="AT1965" s="255" t="s">
        <v>155</v>
      </c>
      <c r="AU1965" s="255" t="s">
        <v>142</v>
      </c>
      <c r="AV1965" s="14" t="s">
        <v>151</v>
      </c>
      <c r="AW1965" s="14" t="s">
        <v>35</v>
      </c>
      <c r="AX1965" s="14" t="s">
        <v>83</v>
      </c>
      <c r="AY1965" s="255" t="s">
        <v>141</v>
      </c>
    </row>
    <row r="1966" s="2" customFormat="1" ht="16.5" customHeight="1">
      <c r="A1966" s="41"/>
      <c r="B1966" s="42"/>
      <c r="C1966" s="215" t="s">
        <v>2222</v>
      </c>
      <c r="D1966" s="215" t="s">
        <v>146</v>
      </c>
      <c r="E1966" s="216" t="s">
        <v>2175</v>
      </c>
      <c r="F1966" s="217" t="s">
        <v>2176</v>
      </c>
      <c r="G1966" s="218" t="s">
        <v>259</v>
      </c>
      <c r="H1966" s="219">
        <v>195.785</v>
      </c>
      <c r="I1966" s="220"/>
      <c r="J1966" s="221">
        <f>ROUND(I1966*H1966,2)</f>
        <v>0</v>
      </c>
      <c r="K1966" s="217" t="s">
        <v>150</v>
      </c>
      <c r="L1966" s="47"/>
      <c r="M1966" s="222" t="s">
        <v>19</v>
      </c>
      <c r="N1966" s="223" t="s">
        <v>47</v>
      </c>
      <c r="O1966" s="87"/>
      <c r="P1966" s="224">
        <f>O1966*H1966</f>
        <v>0</v>
      </c>
      <c r="Q1966" s="224">
        <v>0</v>
      </c>
      <c r="R1966" s="224">
        <f>Q1966*H1966</f>
        <v>0</v>
      </c>
      <c r="S1966" s="224">
        <v>3.0000000000000001E-05</v>
      </c>
      <c r="T1966" s="225">
        <f>S1966*H1966</f>
        <v>0.00587355</v>
      </c>
      <c r="U1966" s="41"/>
      <c r="V1966" s="41"/>
      <c r="W1966" s="41"/>
      <c r="X1966" s="41"/>
      <c r="Y1966" s="41"/>
      <c r="Z1966" s="41"/>
      <c r="AA1966" s="41"/>
      <c r="AB1966" s="41"/>
      <c r="AC1966" s="41"/>
      <c r="AD1966" s="41"/>
      <c r="AE1966" s="41"/>
      <c r="AR1966" s="226" t="s">
        <v>260</v>
      </c>
      <c r="AT1966" s="226" t="s">
        <v>146</v>
      </c>
      <c r="AU1966" s="226" t="s">
        <v>142</v>
      </c>
      <c r="AY1966" s="20" t="s">
        <v>141</v>
      </c>
      <c r="BE1966" s="227">
        <f>IF(N1966="základní",J1966,0)</f>
        <v>0</v>
      </c>
      <c r="BF1966" s="227">
        <f>IF(N1966="snížená",J1966,0)</f>
        <v>0</v>
      </c>
      <c r="BG1966" s="227">
        <f>IF(N1966="zákl. přenesená",J1966,0)</f>
        <v>0</v>
      </c>
      <c r="BH1966" s="227">
        <f>IF(N1966="sníž. přenesená",J1966,0)</f>
        <v>0</v>
      </c>
      <c r="BI1966" s="227">
        <f>IF(N1966="nulová",J1966,0)</f>
        <v>0</v>
      </c>
      <c r="BJ1966" s="20" t="s">
        <v>94</v>
      </c>
      <c r="BK1966" s="227">
        <f>ROUND(I1966*H1966,2)</f>
        <v>0</v>
      </c>
      <c r="BL1966" s="20" t="s">
        <v>260</v>
      </c>
      <c r="BM1966" s="226" t="s">
        <v>2223</v>
      </c>
    </row>
    <row r="1967" s="2" customFormat="1">
      <c r="A1967" s="41"/>
      <c r="B1967" s="42"/>
      <c r="C1967" s="43"/>
      <c r="D1967" s="228" t="s">
        <v>153</v>
      </c>
      <c r="E1967" s="43"/>
      <c r="F1967" s="229" t="s">
        <v>2178</v>
      </c>
      <c r="G1967" s="43"/>
      <c r="H1967" s="43"/>
      <c r="I1967" s="230"/>
      <c r="J1967" s="43"/>
      <c r="K1967" s="43"/>
      <c r="L1967" s="47"/>
      <c r="M1967" s="231"/>
      <c r="N1967" s="232"/>
      <c r="O1967" s="87"/>
      <c r="P1967" s="87"/>
      <c r="Q1967" s="87"/>
      <c r="R1967" s="87"/>
      <c r="S1967" s="87"/>
      <c r="T1967" s="88"/>
      <c r="U1967" s="41"/>
      <c r="V1967" s="41"/>
      <c r="W1967" s="41"/>
      <c r="X1967" s="41"/>
      <c r="Y1967" s="41"/>
      <c r="Z1967" s="41"/>
      <c r="AA1967" s="41"/>
      <c r="AB1967" s="41"/>
      <c r="AC1967" s="41"/>
      <c r="AD1967" s="41"/>
      <c r="AE1967" s="41"/>
      <c r="AT1967" s="20" t="s">
        <v>153</v>
      </c>
      <c r="AU1967" s="20" t="s">
        <v>142</v>
      </c>
    </row>
    <row r="1968" s="2" customFormat="1" ht="16.5" customHeight="1">
      <c r="A1968" s="41"/>
      <c r="B1968" s="42"/>
      <c r="C1968" s="281" t="s">
        <v>2224</v>
      </c>
      <c r="D1968" s="281" t="s">
        <v>775</v>
      </c>
      <c r="E1968" s="282" t="s">
        <v>2184</v>
      </c>
      <c r="F1968" s="283" t="s">
        <v>2185</v>
      </c>
      <c r="G1968" s="284" t="s">
        <v>259</v>
      </c>
      <c r="H1968" s="285">
        <v>205.57400000000001</v>
      </c>
      <c r="I1968" s="286"/>
      <c r="J1968" s="287">
        <f>ROUND(I1968*H1968,2)</f>
        <v>0</v>
      </c>
      <c r="K1968" s="283" t="s">
        <v>150</v>
      </c>
      <c r="L1968" s="288"/>
      <c r="M1968" s="289" t="s">
        <v>19</v>
      </c>
      <c r="N1968" s="290" t="s">
        <v>47</v>
      </c>
      <c r="O1968" s="87"/>
      <c r="P1968" s="224">
        <f>O1968*H1968</f>
        <v>0</v>
      </c>
      <c r="Q1968" s="224">
        <v>4.0000000000000003E-05</v>
      </c>
      <c r="R1968" s="224">
        <f>Q1968*H1968</f>
        <v>0.0082229600000000014</v>
      </c>
      <c r="S1968" s="224">
        <v>0</v>
      </c>
      <c r="T1968" s="225">
        <f>S1968*H1968</f>
        <v>0</v>
      </c>
      <c r="U1968" s="41"/>
      <c r="V1968" s="41"/>
      <c r="W1968" s="41"/>
      <c r="X1968" s="41"/>
      <c r="Y1968" s="41"/>
      <c r="Z1968" s="41"/>
      <c r="AA1968" s="41"/>
      <c r="AB1968" s="41"/>
      <c r="AC1968" s="41"/>
      <c r="AD1968" s="41"/>
      <c r="AE1968" s="41"/>
      <c r="AR1968" s="226" t="s">
        <v>460</v>
      </c>
      <c r="AT1968" s="226" t="s">
        <v>775</v>
      </c>
      <c r="AU1968" s="226" t="s">
        <v>142</v>
      </c>
      <c r="AY1968" s="20" t="s">
        <v>141</v>
      </c>
      <c r="BE1968" s="227">
        <f>IF(N1968="základní",J1968,0)</f>
        <v>0</v>
      </c>
      <c r="BF1968" s="227">
        <f>IF(N1968="snížená",J1968,0)</f>
        <v>0</v>
      </c>
      <c r="BG1968" s="227">
        <f>IF(N1968="zákl. přenesená",J1968,0)</f>
        <v>0</v>
      </c>
      <c r="BH1968" s="227">
        <f>IF(N1968="sníž. přenesená",J1968,0)</f>
        <v>0</v>
      </c>
      <c r="BI1968" s="227">
        <f>IF(N1968="nulová",J1968,0)</f>
        <v>0</v>
      </c>
      <c r="BJ1968" s="20" t="s">
        <v>94</v>
      </c>
      <c r="BK1968" s="227">
        <f>ROUND(I1968*H1968,2)</f>
        <v>0</v>
      </c>
      <c r="BL1968" s="20" t="s">
        <v>260</v>
      </c>
      <c r="BM1968" s="226" t="s">
        <v>2225</v>
      </c>
    </row>
    <row r="1969" s="13" customFormat="1">
      <c r="A1969" s="13"/>
      <c r="B1969" s="233"/>
      <c r="C1969" s="234"/>
      <c r="D1969" s="235" t="s">
        <v>155</v>
      </c>
      <c r="E1969" s="234"/>
      <c r="F1969" s="237" t="s">
        <v>2226</v>
      </c>
      <c r="G1969" s="234"/>
      <c r="H1969" s="238">
        <v>205.57400000000001</v>
      </c>
      <c r="I1969" s="239"/>
      <c r="J1969" s="234"/>
      <c r="K1969" s="234"/>
      <c r="L1969" s="240"/>
      <c r="M1969" s="241"/>
      <c r="N1969" s="242"/>
      <c r="O1969" s="242"/>
      <c r="P1969" s="242"/>
      <c r="Q1969" s="242"/>
      <c r="R1969" s="242"/>
      <c r="S1969" s="242"/>
      <c r="T1969" s="243"/>
      <c r="U1969" s="13"/>
      <c r="V1969" s="13"/>
      <c r="W1969" s="13"/>
      <c r="X1969" s="13"/>
      <c r="Y1969" s="13"/>
      <c r="Z1969" s="13"/>
      <c r="AA1969" s="13"/>
      <c r="AB1969" s="13"/>
      <c r="AC1969" s="13"/>
      <c r="AD1969" s="13"/>
      <c r="AE1969" s="13"/>
      <c r="AT1969" s="244" t="s">
        <v>155</v>
      </c>
      <c r="AU1969" s="244" t="s">
        <v>142</v>
      </c>
      <c r="AV1969" s="13" t="s">
        <v>94</v>
      </c>
      <c r="AW1969" s="13" t="s">
        <v>4</v>
      </c>
      <c r="AX1969" s="13" t="s">
        <v>83</v>
      </c>
      <c r="AY1969" s="244" t="s">
        <v>141</v>
      </c>
    </row>
    <row r="1970" s="2" customFormat="1" ht="24.15" customHeight="1">
      <c r="A1970" s="41"/>
      <c r="B1970" s="42"/>
      <c r="C1970" s="215" t="s">
        <v>2227</v>
      </c>
      <c r="D1970" s="215" t="s">
        <v>146</v>
      </c>
      <c r="E1970" s="216" t="s">
        <v>2189</v>
      </c>
      <c r="F1970" s="217" t="s">
        <v>2190</v>
      </c>
      <c r="G1970" s="218" t="s">
        <v>259</v>
      </c>
      <c r="H1970" s="219">
        <v>1.3799999999999999</v>
      </c>
      <c r="I1970" s="220"/>
      <c r="J1970" s="221">
        <f>ROUND(I1970*H1970,2)</f>
        <v>0</v>
      </c>
      <c r="K1970" s="217" t="s">
        <v>150</v>
      </c>
      <c r="L1970" s="47"/>
      <c r="M1970" s="222" t="s">
        <v>19</v>
      </c>
      <c r="N1970" s="223" t="s">
        <v>47</v>
      </c>
      <c r="O1970" s="87"/>
      <c r="P1970" s="224">
        <f>O1970*H1970</f>
        <v>0</v>
      </c>
      <c r="Q1970" s="224">
        <v>0</v>
      </c>
      <c r="R1970" s="224">
        <f>Q1970*H1970</f>
        <v>0</v>
      </c>
      <c r="S1970" s="224">
        <v>3.0000000000000001E-05</v>
      </c>
      <c r="T1970" s="225">
        <f>S1970*H1970</f>
        <v>4.1399999999999997E-05</v>
      </c>
      <c r="U1970" s="41"/>
      <c r="V1970" s="41"/>
      <c r="W1970" s="41"/>
      <c r="X1970" s="41"/>
      <c r="Y1970" s="41"/>
      <c r="Z1970" s="41"/>
      <c r="AA1970" s="41"/>
      <c r="AB1970" s="41"/>
      <c r="AC1970" s="41"/>
      <c r="AD1970" s="41"/>
      <c r="AE1970" s="41"/>
      <c r="AR1970" s="226" t="s">
        <v>260</v>
      </c>
      <c r="AT1970" s="226" t="s">
        <v>146</v>
      </c>
      <c r="AU1970" s="226" t="s">
        <v>142</v>
      </c>
      <c r="AY1970" s="20" t="s">
        <v>141</v>
      </c>
      <c r="BE1970" s="227">
        <f>IF(N1970="základní",J1970,0)</f>
        <v>0</v>
      </c>
      <c r="BF1970" s="227">
        <f>IF(N1970="snížená",J1970,0)</f>
        <v>0</v>
      </c>
      <c r="BG1970" s="227">
        <f>IF(N1970="zákl. přenesená",J1970,0)</f>
        <v>0</v>
      </c>
      <c r="BH1970" s="227">
        <f>IF(N1970="sníž. přenesená",J1970,0)</f>
        <v>0</v>
      </c>
      <c r="BI1970" s="227">
        <f>IF(N1970="nulová",J1970,0)</f>
        <v>0</v>
      </c>
      <c r="BJ1970" s="20" t="s">
        <v>94</v>
      </c>
      <c r="BK1970" s="227">
        <f>ROUND(I1970*H1970,2)</f>
        <v>0</v>
      </c>
      <c r="BL1970" s="20" t="s">
        <v>260</v>
      </c>
      <c r="BM1970" s="226" t="s">
        <v>2228</v>
      </c>
    </row>
    <row r="1971" s="2" customFormat="1">
      <c r="A1971" s="41"/>
      <c r="B1971" s="42"/>
      <c r="C1971" s="43"/>
      <c r="D1971" s="228" t="s">
        <v>153</v>
      </c>
      <c r="E1971" s="43"/>
      <c r="F1971" s="229" t="s">
        <v>2192</v>
      </c>
      <c r="G1971" s="43"/>
      <c r="H1971" s="43"/>
      <c r="I1971" s="230"/>
      <c r="J1971" s="43"/>
      <c r="K1971" s="43"/>
      <c r="L1971" s="47"/>
      <c r="M1971" s="231"/>
      <c r="N1971" s="232"/>
      <c r="O1971" s="87"/>
      <c r="P1971" s="87"/>
      <c r="Q1971" s="87"/>
      <c r="R1971" s="87"/>
      <c r="S1971" s="87"/>
      <c r="T1971" s="88"/>
      <c r="U1971" s="41"/>
      <c r="V1971" s="41"/>
      <c r="W1971" s="41"/>
      <c r="X1971" s="41"/>
      <c r="Y1971" s="41"/>
      <c r="Z1971" s="41"/>
      <c r="AA1971" s="41"/>
      <c r="AB1971" s="41"/>
      <c r="AC1971" s="41"/>
      <c r="AD1971" s="41"/>
      <c r="AE1971" s="41"/>
      <c r="AT1971" s="20" t="s">
        <v>153</v>
      </c>
      <c r="AU1971" s="20" t="s">
        <v>142</v>
      </c>
    </row>
    <row r="1972" s="15" customFormat="1">
      <c r="A1972" s="15"/>
      <c r="B1972" s="256"/>
      <c r="C1972" s="257"/>
      <c r="D1972" s="235" t="s">
        <v>155</v>
      </c>
      <c r="E1972" s="258" t="s">
        <v>19</v>
      </c>
      <c r="F1972" s="259" t="s">
        <v>2193</v>
      </c>
      <c r="G1972" s="257"/>
      <c r="H1972" s="258" t="s">
        <v>19</v>
      </c>
      <c r="I1972" s="260"/>
      <c r="J1972" s="257"/>
      <c r="K1972" s="257"/>
      <c r="L1972" s="261"/>
      <c r="M1972" s="262"/>
      <c r="N1972" s="263"/>
      <c r="O1972" s="263"/>
      <c r="P1972" s="263"/>
      <c r="Q1972" s="263"/>
      <c r="R1972" s="263"/>
      <c r="S1972" s="263"/>
      <c r="T1972" s="264"/>
      <c r="U1972" s="15"/>
      <c r="V1972" s="15"/>
      <c r="W1972" s="15"/>
      <c r="X1972" s="15"/>
      <c r="Y1972" s="15"/>
      <c r="Z1972" s="15"/>
      <c r="AA1972" s="15"/>
      <c r="AB1972" s="15"/>
      <c r="AC1972" s="15"/>
      <c r="AD1972" s="15"/>
      <c r="AE1972" s="15"/>
      <c r="AT1972" s="265" t="s">
        <v>155</v>
      </c>
      <c r="AU1972" s="265" t="s">
        <v>142</v>
      </c>
      <c r="AV1972" s="15" t="s">
        <v>83</v>
      </c>
      <c r="AW1972" s="15" t="s">
        <v>35</v>
      </c>
      <c r="AX1972" s="15" t="s">
        <v>75</v>
      </c>
      <c r="AY1972" s="265" t="s">
        <v>141</v>
      </c>
    </row>
    <row r="1973" s="13" customFormat="1">
      <c r="A1973" s="13"/>
      <c r="B1973" s="233"/>
      <c r="C1973" s="234"/>
      <c r="D1973" s="235" t="s">
        <v>155</v>
      </c>
      <c r="E1973" s="236" t="s">
        <v>19</v>
      </c>
      <c r="F1973" s="237" t="s">
        <v>2229</v>
      </c>
      <c r="G1973" s="234"/>
      <c r="H1973" s="238">
        <v>1.3799999999999999</v>
      </c>
      <c r="I1973" s="239"/>
      <c r="J1973" s="234"/>
      <c r="K1973" s="234"/>
      <c r="L1973" s="240"/>
      <c r="M1973" s="241"/>
      <c r="N1973" s="242"/>
      <c r="O1973" s="242"/>
      <c r="P1973" s="242"/>
      <c r="Q1973" s="242"/>
      <c r="R1973" s="242"/>
      <c r="S1973" s="242"/>
      <c r="T1973" s="243"/>
      <c r="U1973" s="13"/>
      <c r="V1973" s="13"/>
      <c r="W1973" s="13"/>
      <c r="X1973" s="13"/>
      <c r="Y1973" s="13"/>
      <c r="Z1973" s="13"/>
      <c r="AA1973" s="13"/>
      <c r="AB1973" s="13"/>
      <c r="AC1973" s="13"/>
      <c r="AD1973" s="13"/>
      <c r="AE1973" s="13"/>
      <c r="AT1973" s="244" t="s">
        <v>155</v>
      </c>
      <c r="AU1973" s="244" t="s">
        <v>142</v>
      </c>
      <c r="AV1973" s="13" t="s">
        <v>94</v>
      </c>
      <c r="AW1973" s="13" t="s">
        <v>35</v>
      </c>
      <c r="AX1973" s="13" t="s">
        <v>75</v>
      </c>
      <c r="AY1973" s="244" t="s">
        <v>141</v>
      </c>
    </row>
    <row r="1974" s="14" customFormat="1">
      <c r="A1974" s="14"/>
      <c r="B1974" s="245"/>
      <c r="C1974" s="246"/>
      <c r="D1974" s="235" t="s">
        <v>155</v>
      </c>
      <c r="E1974" s="247" t="s">
        <v>19</v>
      </c>
      <c r="F1974" s="248" t="s">
        <v>157</v>
      </c>
      <c r="G1974" s="246"/>
      <c r="H1974" s="249">
        <v>1.3799999999999999</v>
      </c>
      <c r="I1974" s="250"/>
      <c r="J1974" s="246"/>
      <c r="K1974" s="246"/>
      <c r="L1974" s="251"/>
      <c r="M1974" s="252"/>
      <c r="N1974" s="253"/>
      <c r="O1974" s="253"/>
      <c r="P1974" s="253"/>
      <c r="Q1974" s="253"/>
      <c r="R1974" s="253"/>
      <c r="S1974" s="253"/>
      <c r="T1974" s="254"/>
      <c r="U1974" s="14"/>
      <c r="V1974" s="14"/>
      <c r="W1974" s="14"/>
      <c r="X1974" s="14"/>
      <c r="Y1974" s="14"/>
      <c r="Z1974" s="14"/>
      <c r="AA1974" s="14"/>
      <c r="AB1974" s="14"/>
      <c r="AC1974" s="14"/>
      <c r="AD1974" s="14"/>
      <c r="AE1974" s="14"/>
      <c r="AT1974" s="255" t="s">
        <v>155</v>
      </c>
      <c r="AU1974" s="255" t="s">
        <v>142</v>
      </c>
      <c r="AV1974" s="14" t="s">
        <v>151</v>
      </c>
      <c r="AW1974" s="14" t="s">
        <v>35</v>
      </c>
      <c r="AX1974" s="14" t="s">
        <v>83</v>
      </c>
      <c r="AY1974" s="255" t="s">
        <v>141</v>
      </c>
    </row>
    <row r="1975" s="2" customFormat="1" ht="16.5" customHeight="1">
      <c r="A1975" s="41"/>
      <c r="B1975" s="42"/>
      <c r="C1975" s="281" t="s">
        <v>2230</v>
      </c>
      <c r="D1975" s="281" t="s">
        <v>775</v>
      </c>
      <c r="E1975" s="282" t="s">
        <v>2184</v>
      </c>
      <c r="F1975" s="283" t="s">
        <v>2185</v>
      </c>
      <c r="G1975" s="284" t="s">
        <v>259</v>
      </c>
      <c r="H1975" s="285">
        <v>1.4490000000000001</v>
      </c>
      <c r="I1975" s="286"/>
      <c r="J1975" s="287">
        <f>ROUND(I1975*H1975,2)</f>
        <v>0</v>
      </c>
      <c r="K1975" s="283" t="s">
        <v>150</v>
      </c>
      <c r="L1975" s="288"/>
      <c r="M1975" s="289" t="s">
        <v>19</v>
      </c>
      <c r="N1975" s="290" t="s">
        <v>47</v>
      </c>
      <c r="O1975" s="87"/>
      <c r="P1975" s="224">
        <f>O1975*H1975</f>
        <v>0</v>
      </c>
      <c r="Q1975" s="224">
        <v>4.0000000000000003E-05</v>
      </c>
      <c r="R1975" s="224">
        <f>Q1975*H1975</f>
        <v>5.7960000000000008E-05</v>
      </c>
      <c r="S1975" s="224">
        <v>0</v>
      </c>
      <c r="T1975" s="225">
        <f>S1975*H1975</f>
        <v>0</v>
      </c>
      <c r="U1975" s="41"/>
      <c r="V1975" s="41"/>
      <c r="W1975" s="41"/>
      <c r="X1975" s="41"/>
      <c r="Y1975" s="41"/>
      <c r="Z1975" s="41"/>
      <c r="AA1975" s="41"/>
      <c r="AB1975" s="41"/>
      <c r="AC1975" s="41"/>
      <c r="AD1975" s="41"/>
      <c r="AE1975" s="41"/>
      <c r="AR1975" s="226" t="s">
        <v>460</v>
      </c>
      <c r="AT1975" s="226" t="s">
        <v>775</v>
      </c>
      <c r="AU1975" s="226" t="s">
        <v>142</v>
      </c>
      <c r="AY1975" s="20" t="s">
        <v>141</v>
      </c>
      <c r="BE1975" s="227">
        <f>IF(N1975="základní",J1975,0)</f>
        <v>0</v>
      </c>
      <c r="BF1975" s="227">
        <f>IF(N1975="snížená",J1975,0)</f>
        <v>0</v>
      </c>
      <c r="BG1975" s="227">
        <f>IF(N1975="zákl. přenesená",J1975,0)</f>
        <v>0</v>
      </c>
      <c r="BH1975" s="227">
        <f>IF(N1975="sníž. přenesená",J1975,0)</f>
        <v>0</v>
      </c>
      <c r="BI1975" s="227">
        <f>IF(N1975="nulová",J1975,0)</f>
        <v>0</v>
      </c>
      <c r="BJ1975" s="20" t="s">
        <v>94</v>
      </c>
      <c r="BK1975" s="227">
        <f>ROUND(I1975*H1975,2)</f>
        <v>0</v>
      </c>
      <c r="BL1975" s="20" t="s">
        <v>260</v>
      </c>
      <c r="BM1975" s="226" t="s">
        <v>2231</v>
      </c>
    </row>
    <row r="1976" s="13" customFormat="1">
      <c r="A1976" s="13"/>
      <c r="B1976" s="233"/>
      <c r="C1976" s="234"/>
      <c r="D1976" s="235" t="s">
        <v>155</v>
      </c>
      <c r="E1976" s="234"/>
      <c r="F1976" s="237" t="s">
        <v>2232</v>
      </c>
      <c r="G1976" s="234"/>
      <c r="H1976" s="238">
        <v>1.4490000000000001</v>
      </c>
      <c r="I1976" s="239"/>
      <c r="J1976" s="234"/>
      <c r="K1976" s="234"/>
      <c r="L1976" s="240"/>
      <c r="M1976" s="241"/>
      <c r="N1976" s="242"/>
      <c r="O1976" s="242"/>
      <c r="P1976" s="242"/>
      <c r="Q1976" s="242"/>
      <c r="R1976" s="242"/>
      <c r="S1976" s="242"/>
      <c r="T1976" s="243"/>
      <c r="U1976" s="13"/>
      <c r="V1976" s="13"/>
      <c r="W1976" s="13"/>
      <c r="X1976" s="13"/>
      <c r="Y1976" s="13"/>
      <c r="Z1976" s="13"/>
      <c r="AA1976" s="13"/>
      <c r="AB1976" s="13"/>
      <c r="AC1976" s="13"/>
      <c r="AD1976" s="13"/>
      <c r="AE1976" s="13"/>
      <c r="AT1976" s="244" t="s">
        <v>155</v>
      </c>
      <c r="AU1976" s="244" t="s">
        <v>142</v>
      </c>
      <c r="AV1976" s="13" t="s">
        <v>94</v>
      </c>
      <c r="AW1976" s="13" t="s">
        <v>4</v>
      </c>
      <c r="AX1976" s="13" t="s">
        <v>83</v>
      </c>
      <c r="AY1976" s="244" t="s">
        <v>141</v>
      </c>
    </row>
    <row r="1977" s="2" customFormat="1" ht="16.5" customHeight="1">
      <c r="A1977" s="41"/>
      <c r="B1977" s="42"/>
      <c r="C1977" s="215" t="s">
        <v>2233</v>
      </c>
      <c r="D1977" s="215" t="s">
        <v>146</v>
      </c>
      <c r="E1977" s="216" t="s">
        <v>2202</v>
      </c>
      <c r="F1977" s="217" t="s">
        <v>2203</v>
      </c>
      <c r="G1977" s="218" t="s">
        <v>259</v>
      </c>
      <c r="H1977" s="219">
        <v>11.468999999999999</v>
      </c>
      <c r="I1977" s="220"/>
      <c r="J1977" s="221">
        <f>ROUND(I1977*H1977,2)</f>
        <v>0</v>
      </c>
      <c r="K1977" s="217" t="s">
        <v>150</v>
      </c>
      <c r="L1977" s="47"/>
      <c r="M1977" s="222" t="s">
        <v>19</v>
      </c>
      <c r="N1977" s="223" t="s">
        <v>47</v>
      </c>
      <c r="O1977" s="87"/>
      <c r="P1977" s="224">
        <f>O1977*H1977</f>
        <v>0</v>
      </c>
      <c r="Q1977" s="224">
        <v>0.00021000000000000001</v>
      </c>
      <c r="R1977" s="224">
        <f>Q1977*H1977</f>
        <v>0.0024084900000000001</v>
      </c>
      <c r="S1977" s="224">
        <v>0</v>
      </c>
      <c r="T1977" s="225">
        <f>S1977*H1977</f>
        <v>0</v>
      </c>
      <c r="U1977" s="41"/>
      <c r="V1977" s="41"/>
      <c r="W1977" s="41"/>
      <c r="X1977" s="41"/>
      <c r="Y1977" s="41"/>
      <c r="Z1977" s="41"/>
      <c r="AA1977" s="41"/>
      <c r="AB1977" s="41"/>
      <c r="AC1977" s="41"/>
      <c r="AD1977" s="41"/>
      <c r="AE1977" s="41"/>
      <c r="AR1977" s="226" t="s">
        <v>260</v>
      </c>
      <c r="AT1977" s="226" t="s">
        <v>146</v>
      </c>
      <c r="AU1977" s="226" t="s">
        <v>142</v>
      </c>
      <c r="AY1977" s="20" t="s">
        <v>141</v>
      </c>
      <c r="BE1977" s="227">
        <f>IF(N1977="základní",J1977,0)</f>
        <v>0</v>
      </c>
      <c r="BF1977" s="227">
        <f>IF(N1977="snížená",J1977,0)</f>
        <v>0</v>
      </c>
      <c r="BG1977" s="227">
        <f>IF(N1977="zákl. přenesená",J1977,0)</f>
        <v>0</v>
      </c>
      <c r="BH1977" s="227">
        <f>IF(N1977="sníž. přenesená",J1977,0)</f>
        <v>0</v>
      </c>
      <c r="BI1977" s="227">
        <f>IF(N1977="nulová",J1977,0)</f>
        <v>0</v>
      </c>
      <c r="BJ1977" s="20" t="s">
        <v>94</v>
      </c>
      <c r="BK1977" s="227">
        <f>ROUND(I1977*H1977,2)</f>
        <v>0</v>
      </c>
      <c r="BL1977" s="20" t="s">
        <v>260</v>
      </c>
      <c r="BM1977" s="226" t="s">
        <v>2234</v>
      </c>
    </row>
    <row r="1978" s="2" customFormat="1">
      <c r="A1978" s="41"/>
      <c r="B1978" s="42"/>
      <c r="C1978" s="43"/>
      <c r="D1978" s="228" t="s">
        <v>153</v>
      </c>
      <c r="E1978" s="43"/>
      <c r="F1978" s="229" t="s">
        <v>2205</v>
      </c>
      <c r="G1978" s="43"/>
      <c r="H1978" s="43"/>
      <c r="I1978" s="230"/>
      <c r="J1978" s="43"/>
      <c r="K1978" s="43"/>
      <c r="L1978" s="47"/>
      <c r="M1978" s="231"/>
      <c r="N1978" s="232"/>
      <c r="O1978" s="87"/>
      <c r="P1978" s="87"/>
      <c r="Q1978" s="87"/>
      <c r="R1978" s="87"/>
      <c r="S1978" s="87"/>
      <c r="T1978" s="88"/>
      <c r="U1978" s="41"/>
      <c r="V1978" s="41"/>
      <c r="W1978" s="41"/>
      <c r="X1978" s="41"/>
      <c r="Y1978" s="41"/>
      <c r="Z1978" s="41"/>
      <c r="AA1978" s="41"/>
      <c r="AB1978" s="41"/>
      <c r="AC1978" s="41"/>
      <c r="AD1978" s="41"/>
      <c r="AE1978" s="41"/>
      <c r="AT1978" s="20" t="s">
        <v>153</v>
      </c>
      <c r="AU1978" s="20" t="s">
        <v>142</v>
      </c>
    </row>
    <row r="1979" s="15" customFormat="1">
      <c r="A1979" s="15"/>
      <c r="B1979" s="256"/>
      <c r="C1979" s="257"/>
      <c r="D1979" s="235" t="s">
        <v>155</v>
      </c>
      <c r="E1979" s="258" t="s">
        <v>19</v>
      </c>
      <c r="F1979" s="259" t="s">
        <v>2206</v>
      </c>
      <c r="G1979" s="257"/>
      <c r="H1979" s="258" t="s">
        <v>19</v>
      </c>
      <c r="I1979" s="260"/>
      <c r="J1979" s="257"/>
      <c r="K1979" s="257"/>
      <c r="L1979" s="261"/>
      <c r="M1979" s="262"/>
      <c r="N1979" s="263"/>
      <c r="O1979" s="263"/>
      <c r="P1979" s="263"/>
      <c r="Q1979" s="263"/>
      <c r="R1979" s="263"/>
      <c r="S1979" s="263"/>
      <c r="T1979" s="264"/>
      <c r="U1979" s="15"/>
      <c r="V1979" s="15"/>
      <c r="W1979" s="15"/>
      <c r="X1979" s="15"/>
      <c r="Y1979" s="15"/>
      <c r="Z1979" s="15"/>
      <c r="AA1979" s="15"/>
      <c r="AB1979" s="15"/>
      <c r="AC1979" s="15"/>
      <c r="AD1979" s="15"/>
      <c r="AE1979" s="15"/>
      <c r="AT1979" s="265" t="s">
        <v>155</v>
      </c>
      <c r="AU1979" s="265" t="s">
        <v>142</v>
      </c>
      <c r="AV1979" s="15" t="s">
        <v>83</v>
      </c>
      <c r="AW1979" s="15" t="s">
        <v>35</v>
      </c>
      <c r="AX1979" s="15" t="s">
        <v>75</v>
      </c>
      <c r="AY1979" s="265" t="s">
        <v>141</v>
      </c>
    </row>
    <row r="1980" s="13" customFormat="1">
      <c r="A1980" s="13"/>
      <c r="B1980" s="233"/>
      <c r="C1980" s="234"/>
      <c r="D1980" s="235" t="s">
        <v>155</v>
      </c>
      <c r="E1980" s="236" t="s">
        <v>19</v>
      </c>
      <c r="F1980" s="237" t="s">
        <v>2235</v>
      </c>
      <c r="G1980" s="234"/>
      <c r="H1980" s="238">
        <v>11.468999999999999</v>
      </c>
      <c r="I1980" s="239"/>
      <c r="J1980" s="234"/>
      <c r="K1980" s="234"/>
      <c r="L1980" s="240"/>
      <c r="M1980" s="241"/>
      <c r="N1980" s="242"/>
      <c r="O1980" s="242"/>
      <c r="P1980" s="242"/>
      <c r="Q1980" s="242"/>
      <c r="R1980" s="242"/>
      <c r="S1980" s="242"/>
      <c r="T1980" s="243"/>
      <c r="U1980" s="13"/>
      <c r="V1980" s="13"/>
      <c r="W1980" s="13"/>
      <c r="X1980" s="13"/>
      <c r="Y1980" s="13"/>
      <c r="Z1980" s="13"/>
      <c r="AA1980" s="13"/>
      <c r="AB1980" s="13"/>
      <c r="AC1980" s="13"/>
      <c r="AD1980" s="13"/>
      <c r="AE1980" s="13"/>
      <c r="AT1980" s="244" t="s">
        <v>155</v>
      </c>
      <c r="AU1980" s="244" t="s">
        <v>142</v>
      </c>
      <c r="AV1980" s="13" t="s">
        <v>94</v>
      </c>
      <c r="AW1980" s="13" t="s">
        <v>35</v>
      </c>
      <c r="AX1980" s="13" t="s">
        <v>75</v>
      </c>
      <c r="AY1980" s="244" t="s">
        <v>141</v>
      </c>
    </row>
    <row r="1981" s="14" customFormat="1">
      <c r="A1981" s="14"/>
      <c r="B1981" s="245"/>
      <c r="C1981" s="246"/>
      <c r="D1981" s="235" t="s">
        <v>155</v>
      </c>
      <c r="E1981" s="247" t="s">
        <v>19</v>
      </c>
      <c r="F1981" s="248" t="s">
        <v>157</v>
      </c>
      <c r="G1981" s="246"/>
      <c r="H1981" s="249">
        <v>11.468999999999999</v>
      </c>
      <c r="I1981" s="250"/>
      <c r="J1981" s="246"/>
      <c r="K1981" s="246"/>
      <c r="L1981" s="251"/>
      <c r="M1981" s="252"/>
      <c r="N1981" s="253"/>
      <c r="O1981" s="253"/>
      <c r="P1981" s="253"/>
      <c r="Q1981" s="253"/>
      <c r="R1981" s="253"/>
      <c r="S1981" s="253"/>
      <c r="T1981" s="254"/>
      <c r="U1981" s="14"/>
      <c r="V1981" s="14"/>
      <c r="W1981" s="14"/>
      <c r="X1981" s="14"/>
      <c r="Y1981" s="14"/>
      <c r="Z1981" s="14"/>
      <c r="AA1981" s="14"/>
      <c r="AB1981" s="14"/>
      <c r="AC1981" s="14"/>
      <c r="AD1981" s="14"/>
      <c r="AE1981" s="14"/>
      <c r="AT1981" s="255" t="s">
        <v>155</v>
      </c>
      <c r="AU1981" s="255" t="s">
        <v>142</v>
      </c>
      <c r="AV1981" s="14" t="s">
        <v>151</v>
      </c>
      <c r="AW1981" s="14" t="s">
        <v>35</v>
      </c>
      <c r="AX1981" s="14" t="s">
        <v>83</v>
      </c>
      <c r="AY1981" s="255" t="s">
        <v>141</v>
      </c>
    </row>
    <row r="1982" s="2" customFormat="1" ht="24.15" customHeight="1">
      <c r="A1982" s="41"/>
      <c r="B1982" s="42"/>
      <c r="C1982" s="215" t="s">
        <v>2236</v>
      </c>
      <c r="D1982" s="215" t="s">
        <v>146</v>
      </c>
      <c r="E1982" s="216" t="s">
        <v>2209</v>
      </c>
      <c r="F1982" s="217" t="s">
        <v>2210</v>
      </c>
      <c r="G1982" s="218" t="s">
        <v>259</v>
      </c>
      <c r="H1982" s="219">
        <v>207.25399999999999</v>
      </c>
      <c r="I1982" s="220"/>
      <c r="J1982" s="221">
        <f>ROUND(I1982*H1982,2)</f>
        <v>0</v>
      </c>
      <c r="K1982" s="217" t="s">
        <v>150</v>
      </c>
      <c r="L1982" s="47"/>
      <c r="M1982" s="222" t="s">
        <v>19</v>
      </c>
      <c r="N1982" s="223" t="s">
        <v>47</v>
      </c>
      <c r="O1982" s="87"/>
      <c r="P1982" s="224">
        <f>O1982*H1982</f>
        <v>0</v>
      </c>
      <c r="Q1982" s="224">
        <v>0.00029</v>
      </c>
      <c r="R1982" s="224">
        <f>Q1982*H1982</f>
        <v>0.060103659999999996</v>
      </c>
      <c r="S1982" s="224">
        <v>0</v>
      </c>
      <c r="T1982" s="225">
        <f>S1982*H1982</f>
        <v>0</v>
      </c>
      <c r="U1982" s="41"/>
      <c r="V1982" s="41"/>
      <c r="W1982" s="41"/>
      <c r="X1982" s="41"/>
      <c r="Y1982" s="41"/>
      <c r="Z1982" s="41"/>
      <c r="AA1982" s="41"/>
      <c r="AB1982" s="41"/>
      <c r="AC1982" s="41"/>
      <c r="AD1982" s="41"/>
      <c r="AE1982" s="41"/>
      <c r="AR1982" s="226" t="s">
        <v>260</v>
      </c>
      <c r="AT1982" s="226" t="s">
        <v>146</v>
      </c>
      <c r="AU1982" s="226" t="s">
        <v>142</v>
      </c>
      <c r="AY1982" s="20" t="s">
        <v>141</v>
      </c>
      <c r="BE1982" s="227">
        <f>IF(N1982="základní",J1982,0)</f>
        <v>0</v>
      </c>
      <c r="BF1982" s="227">
        <f>IF(N1982="snížená",J1982,0)</f>
        <v>0</v>
      </c>
      <c r="BG1982" s="227">
        <f>IF(N1982="zákl. přenesená",J1982,0)</f>
        <v>0</v>
      </c>
      <c r="BH1982" s="227">
        <f>IF(N1982="sníž. přenesená",J1982,0)</f>
        <v>0</v>
      </c>
      <c r="BI1982" s="227">
        <f>IF(N1982="nulová",J1982,0)</f>
        <v>0</v>
      </c>
      <c r="BJ1982" s="20" t="s">
        <v>94</v>
      </c>
      <c r="BK1982" s="227">
        <f>ROUND(I1982*H1982,2)</f>
        <v>0</v>
      </c>
      <c r="BL1982" s="20" t="s">
        <v>260</v>
      </c>
      <c r="BM1982" s="226" t="s">
        <v>2237</v>
      </c>
    </row>
    <row r="1983" s="2" customFormat="1">
      <c r="A1983" s="41"/>
      <c r="B1983" s="42"/>
      <c r="C1983" s="43"/>
      <c r="D1983" s="228" t="s">
        <v>153</v>
      </c>
      <c r="E1983" s="43"/>
      <c r="F1983" s="229" t="s">
        <v>2212</v>
      </c>
      <c r="G1983" s="43"/>
      <c r="H1983" s="43"/>
      <c r="I1983" s="230"/>
      <c r="J1983" s="43"/>
      <c r="K1983" s="43"/>
      <c r="L1983" s="47"/>
      <c r="M1983" s="231"/>
      <c r="N1983" s="232"/>
      <c r="O1983" s="87"/>
      <c r="P1983" s="87"/>
      <c r="Q1983" s="87"/>
      <c r="R1983" s="87"/>
      <c r="S1983" s="87"/>
      <c r="T1983" s="88"/>
      <c r="U1983" s="41"/>
      <c r="V1983" s="41"/>
      <c r="W1983" s="41"/>
      <c r="X1983" s="41"/>
      <c r="Y1983" s="41"/>
      <c r="Z1983" s="41"/>
      <c r="AA1983" s="41"/>
      <c r="AB1983" s="41"/>
      <c r="AC1983" s="41"/>
      <c r="AD1983" s="41"/>
      <c r="AE1983" s="41"/>
      <c r="AT1983" s="20" t="s">
        <v>153</v>
      </c>
      <c r="AU1983" s="20" t="s">
        <v>142</v>
      </c>
    </row>
    <row r="1984" s="15" customFormat="1">
      <c r="A1984" s="15"/>
      <c r="B1984" s="256"/>
      <c r="C1984" s="257"/>
      <c r="D1984" s="235" t="s">
        <v>155</v>
      </c>
      <c r="E1984" s="258" t="s">
        <v>19</v>
      </c>
      <c r="F1984" s="259" t="s">
        <v>2213</v>
      </c>
      <c r="G1984" s="257"/>
      <c r="H1984" s="258" t="s">
        <v>19</v>
      </c>
      <c r="I1984" s="260"/>
      <c r="J1984" s="257"/>
      <c r="K1984" s="257"/>
      <c r="L1984" s="261"/>
      <c r="M1984" s="262"/>
      <c r="N1984" s="263"/>
      <c r="O1984" s="263"/>
      <c r="P1984" s="263"/>
      <c r="Q1984" s="263"/>
      <c r="R1984" s="263"/>
      <c r="S1984" s="263"/>
      <c r="T1984" s="264"/>
      <c r="U1984" s="15"/>
      <c r="V1984" s="15"/>
      <c r="W1984" s="15"/>
      <c r="X1984" s="15"/>
      <c r="Y1984" s="15"/>
      <c r="Z1984" s="15"/>
      <c r="AA1984" s="15"/>
      <c r="AB1984" s="15"/>
      <c r="AC1984" s="15"/>
      <c r="AD1984" s="15"/>
      <c r="AE1984" s="15"/>
      <c r="AT1984" s="265" t="s">
        <v>155</v>
      </c>
      <c r="AU1984" s="265" t="s">
        <v>142</v>
      </c>
      <c r="AV1984" s="15" t="s">
        <v>83</v>
      </c>
      <c r="AW1984" s="15" t="s">
        <v>35</v>
      </c>
      <c r="AX1984" s="15" t="s">
        <v>75</v>
      </c>
      <c r="AY1984" s="265" t="s">
        <v>141</v>
      </c>
    </row>
    <row r="1985" s="13" customFormat="1">
      <c r="A1985" s="13"/>
      <c r="B1985" s="233"/>
      <c r="C1985" s="234"/>
      <c r="D1985" s="235" t="s">
        <v>155</v>
      </c>
      <c r="E1985" s="236" t="s">
        <v>19</v>
      </c>
      <c r="F1985" s="237" t="s">
        <v>2235</v>
      </c>
      <c r="G1985" s="234"/>
      <c r="H1985" s="238">
        <v>11.468999999999999</v>
      </c>
      <c r="I1985" s="239"/>
      <c r="J1985" s="234"/>
      <c r="K1985" s="234"/>
      <c r="L1985" s="240"/>
      <c r="M1985" s="241"/>
      <c r="N1985" s="242"/>
      <c r="O1985" s="242"/>
      <c r="P1985" s="242"/>
      <c r="Q1985" s="242"/>
      <c r="R1985" s="242"/>
      <c r="S1985" s="242"/>
      <c r="T1985" s="243"/>
      <c r="U1985" s="13"/>
      <c r="V1985" s="13"/>
      <c r="W1985" s="13"/>
      <c r="X1985" s="13"/>
      <c r="Y1985" s="13"/>
      <c r="Z1985" s="13"/>
      <c r="AA1985" s="13"/>
      <c r="AB1985" s="13"/>
      <c r="AC1985" s="13"/>
      <c r="AD1985" s="13"/>
      <c r="AE1985" s="13"/>
      <c r="AT1985" s="244" t="s">
        <v>155</v>
      </c>
      <c r="AU1985" s="244" t="s">
        <v>142</v>
      </c>
      <c r="AV1985" s="13" t="s">
        <v>94</v>
      </c>
      <c r="AW1985" s="13" t="s">
        <v>35</v>
      </c>
      <c r="AX1985" s="13" t="s">
        <v>75</v>
      </c>
      <c r="AY1985" s="244" t="s">
        <v>141</v>
      </c>
    </row>
    <row r="1986" s="15" customFormat="1">
      <c r="A1986" s="15"/>
      <c r="B1986" s="256"/>
      <c r="C1986" s="257"/>
      <c r="D1986" s="235" t="s">
        <v>155</v>
      </c>
      <c r="E1986" s="258" t="s">
        <v>19</v>
      </c>
      <c r="F1986" s="259" t="s">
        <v>2214</v>
      </c>
      <c r="G1986" s="257"/>
      <c r="H1986" s="258" t="s">
        <v>19</v>
      </c>
      <c r="I1986" s="260"/>
      <c r="J1986" s="257"/>
      <c r="K1986" s="257"/>
      <c r="L1986" s="261"/>
      <c r="M1986" s="262"/>
      <c r="N1986" s="263"/>
      <c r="O1986" s="263"/>
      <c r="P1986" s="263"/>
      <c r="Q1986" s="263"/>
      <c r="R1986" s="263"/>
      <c r="S1986" s="263"/>
      <c r="T1986" s="264"/>
      <c r="U1986" s="15"/>
      <c r="V1986" s="15"/>
      <c r="W1986" s="15"/>
      <c r="X1986" s="15"/>
      <c r="Y1986" s="15"/>
      <c r="Z1986" s="15"/>
      <c r="AA1986" s="15"/>
      <c r="AB1986" s="15"/>
      <c r="AC1986" s="15"/>
      <c r="AD1986" s="15"/>
      <c r="AE1986" s="15"/>
      <c r="AT1986" s="265" t="s">
        <v>155</v>
      </c>
      <c r="AU1986" s="265" t="s">
        <v>142</v>
      </c>
      <c r="AV1986" s="15" t="s">
        <v>83</v>
      </c>
      <c r="AW1986" s="15" t="s">
        <v>35</v>
      </c>
      <c r="AX1986" s="15" t="s">
        <v>75</v>
      </c>
      <c r="AY1986" s="265" t="s">
        <v>141</v>
      </c>
    </row>
    <row r="1987" s="13" customFormat="1">
      <c r="A1987" s="13"/>
      <c r="B1987" s="233"/>
      <c r="C1987" s="234"/>
      <c r="D1987" s="235" t="s">
        <v>155</v>
      </c>
      <c r="E1987" s="236" t="s">
        <v>19</v>
      </c>
      <c r="F1987" s="237" t="s">
        <v>2238</v>
      </c>
      <c r="G1987" s="234"/>
      <c r="H1987" s="238">
        <v>195.785</v>
      </c>
      <c r="I1987" s="239"/>
      <c r="J1987" s="234"/>
      <c r="K1987" s="234"/>
      <c r="L1987" s="240"/>
      <c r="M1987" s="241"/>
      <c r="N1987" s="242"/>
      <c r="O1987" s="242"/>
      <c r="P1987" s="242"/>
      <c r="Q1987" s="242"/>
      <c r="R1987" s="242"/>
      <c r="S1987" s="242"/>
      <c r="T1987" s="243"/>
      <c r="U1987" s="13"/>
      <c r="V1987" s="13"/>
      <c r="W1987" s="13"/>
      <c r="X1987" s="13"/>
      <c r="Y1987" s="13"/>
      <c r="Z1987" s="13"/>
      <c r="AA1987" s="13"/>
      <c r="AB1987" s="13"/>
      <c r="AC1987" s="13"/>
      <c r="AD1987" s="13"/>
      <c r="AE1987" s="13"/>
      <c r="AT1987" s="244" t="s">
        <v>155</v>
      </c>
      <c r="AU1987" s="244" t="s">
        <v>142</v>
      </c>
      <c r="AV1987" s="13" t="s">
        <v>94</v>
      </c>
      <c r="AW1987" s="13" t="s">
        <v>35</v>
      </c>
      <c r="AX1987" s="13" t="s">
        <v>75</v>
      </c>
      <c r="AY1987" s="244" t="s">
        <v>141</v>
      </c>
    </row>
    <row r="1988" s="14" customFormat="1">
      <c r="A1988" s="14"/>
      <c r="B1988" s="245"/>
      <c r="C1988" s="246"/>
      <c r="D1988" s="235" t="s">
        <v>155</v>
      </c>
      <c r="E1988" s="247" t="s">
        <v>19</v>
      </c>
      <c r="F1988" s="248" t="s">
        <v>157</v>
      </c>
      <c r="G1988" s="246"/>
      <c r="H1988" s="249">
        <v>207.25399999999999</v>
      </c>
      <c r="I1988" s="250"/>
      <c r="J1988" s="246"/>
      <c r="K1988" s="246"/>
      <c r="L1988" s="251"/>
      <c r="M1988" s="291"/>
      <c r="N1988" s="292"/>
      <c r="O1988" s="292"/>
      <c r="P1988" s="292"/>
      <c r="Q1988" s="292"/>
      <c r="R1988" s="292"/>
      <c r="S1988" s="292"/>
      <c r="T1988" s="293"/>
      <c r="U1988" s="14"/>
      <c r="V1988" s="14"/>
      <c r="W1988" s="14"/>
      <c r="X1988" s="14"/>
      <c r="Y1988" s="14"/>
      <c r="Z1988" s="14"/>
      <c r="AA1988" s="14"/>
      <c r="AB1988" s="14"/>
      <c r="AC1988" s="14"/>
      <c r="AD1988" s="14"/>
      <c r="AE1988" s="14"/>
      <c r="AT1988" s="255" t="s">
        <v>155</v>
      </c>
      <c r="AU1988" s="255" t="s">
        <v>142</v>
      </c>
      <c r="AV1988" s="14" t="s">
        <v>151</v>
      </c>
      <c r="AW1988" s="14" t="s">
        <v>35</v>
      </c>
      <c r="AX1988" s="14" t="s">
        <v>83</v>
      </c>
      <c r="AY1988" s="255" t="s">
        <v>141</v>
      </c>
    </row>
    <row r="1989" s="2" customFormat="1" ht="6.96" customHeight="1">
      <c r="A1989" s="41"/>
      <c r="B1989" s="62"/>
      <c r="C1989" s="63"/>
      <c r="D1989" s="63"/>
      <c r="E1989" s="63"/>
      <c r="F1989" s="63"/>
      <c r="G1989" s="63"/>
      <c r="H1989" s="63"/>
      <c r="I1989" s="63"/>
      <c r="J1989" s="63"/>
      <c r="K1989" s="63"/>
      <c r="L1989" s="47"/>
      <c r="M1989" s="41"/>
      <c r="O1989" s="41"/>
      <c r="P1989" s="41"/>
      <c r="Q1989" s="41"/>
      <c r="R1989" s="41"/>
      <c r="S1989" s="41"/>
      <c r="T1989" s="41"/>
      <c r="U1989" s="41"/>
      <c r="V1989" s="41"/>
      <c r="W1989" s="41"/>
      <c r="X1989" s="41"/>
      <c r="Y1989" s="41"/>
      <c r="Z1989" s="41"/>
      <c r="AA1989" s="41"/>
      <c r="AB1989" s="41"/>
      <c r="AC1989" s="41"/>
      <c r="AD1989" s="41"/>
      <c r="AE1989" s="41"/>
    </row>
  </sheetData>
  <sheetProtection sheet="1" autoFilter="0" formatColumns="0" formatRows="0" objects="1" scenarios="1" spinCount="100000" saltValue="g6vE8gEI0yD1JujZjW/wIrh10I+FsfTzTAPednaPRsPN3DyCQ8OKrExETkA1rvNt6Ye4u8qa+Qmj4fI46pp3pA==" hashValue="OAAVeb8sajqR3dSKIhuH9zhLILe+7H+pxbwOIIJbAHjLowQ+eIV875DF6RP85zZBklAKCeZbCCGJCD4ry319Ow==" algorithmName="SHA-512" password="CC35"/>
  <autoFilter ref="C132:K1988"/>
  <mergeCells count="9">
    <mergeCell ref="E7:H7"/>
    <mergeCell ref="E9:H9"/>
    <mergeCell ref="E18:H18"/>
    <mergeCell ref="E27:H27"/>
    <mergeCell ref="E48:H48"/>
    <mergeCell ref="E50:H50"/>
    <mergeCell ref="E123:H123"/>
    <mergeCell ref="E125:H125"/>
    <mergeCell ref="L2:V2"/>
  </mergeCells>
  <hyperlinks>
    <hyperlink ref="F138" r:id="rId1" display="https://podminky.urs.cz/item/CS_URS_2025_01/122211101"/>
    <hyperlink ref="F143" r:id="rId2" display="https://podminky.urs.cz/item/CS_URS_2025_01/139001101"/>
    <hyperlink ref="F148" r:id="rId3" display="https://podminky.urs.cz/item/CS_URS_2025_01/139711111"/>
    <hyperlink ref="F153" r:id="rId4" display="https://podminky.urs.cz/item/CS_URS_2025_01/162751117"/>
    <hyperlink ref="F157" r:id="rId5" display="https://podminky.urs.cz/item/CS_URS_2025_01/162751119"/>
    <hyperlink ref="F162" r:id="rId6" display="https://podminky.urs.cz/item/CS_URS_2025_01/171152501"/>
    <hyperlink ref="F164" r:id="rId7" display="https://podminky.urs.cz/item/CS_URS_2025_01/171201231"/>
    <hyperlink ref="F169" r:id="rId8" display="https://podminky.urs.cz/item/CS_URS_2025_01/171251201"/>
    <hyperlink ref="F171" r:id="rId9" display="https://podminky.urs.cz/item/CS_URS_2025_01/174111101"/>
    <hyperlink ref="F178" r:id="rId10" display="https://podminky.urs.cz/item/CS_URS_2025_01/271542211"/>
    <hyperlink ref="F224" r:id="rId11" display="https://podminky.urs.cz/item/CS_URS_2025_01/273321511"/>
    <hyperlink ref="F230" r:id="rId12" display="https://podminky.urs.cz/item/CS_URS_2025_01/273325914"/>
    <hyperlink ref="F232" r:id="rId13" display="https://podminky.urs.cz/item/CS_URS_2025_01/273362021"/>
    <hyperlink ref="F239" r:id="rId14" display="https://podminky.urs.cz/item/CS_URS_2025_01/211971121"/>
    <hyperlink ref="F246" r:id="rId15" display="https://podminky.urs.cz/item/CS_URS_2025_01/212750101"/>
    <hyperlink ref="F250" r:id="rId16" display="https://podminky.urs.cz/item/CS_URS_2025_01/310238211"/>
    <hyperlink ref="F258" r:id="rId17" display="https://podminky.urs.cz/item/CS_URS_2025_01/340239211"/>
    <hyperlink ref="F264" r:id="rId18" display="https://podminky.urs.cz/item/CS_URS_2025_01/342244201"/>
    <hyperlink ref="F273" r:id="rId19" display="https://podminky.urs.cz/item/CS_URS_2025_01/342244221"/>
    <hyperlink ref="F282" r:id="rId20" display="https://podminky.urs.cz/item/CS_URS_2025_01/342291111"/>
    <hyperlink ref="F289" r:id="rId21" display="https://podminky.urs.cz/item/CS_URS_2025_01/342291112"/>
    <hyperlink ref="F294" r:id="rId22" display="https://podminky.urs.cz/item/CS_URS_2025_01/342291121"/>
    <hyperlink ref="F301" r:id="rId23" display="https://podminky.urs.cz/item/CS_URS_2025_01/317168011"/>
    <hyperlink ref="F309" r:id="rId24" display="https://podminky.urs.cz/item/CS_URS_2025_01/317168012"/>
    <hyperlink ref="F318" r:id="rId25" display="https://podminky.urs.cz/item/CS_URS_2025_01/310232075"/>
    <hyperlink ref="F328" r:id="rId26" display="https://podminky.urs.cz/item/CS_URS_2025_01/612131121"/>
    <hyperlink ref="F368" r:id="rId27" display="https://podminky.urs.cz/item/CS_URS_2025_01/612142001"/>
    <hyperlink ref="F381" r:id="rId28" display="https://podminky.urs.cz/item/CS_URS_2025_01/612321111"/>
    <hyperlink ref="F404" r:id="rId29" display="https://podminky.urs.cz/item/CS_URS_2025_01/612321141"/>
    <hyperlink ref="F444" r:id="rId30" display="https://podminky.urs.cz/item/CS_URS_2025_01/612325421"/>
    <hyperlink ref="F545" r:id="rId31" display="https://podminky.urs.cz/item/CS_URS_2025_01/622143003"/>
    <hyperlink ref="F558" r:id="rId32" display="https://podminky.urs.cz/item/CS_URS_2025_01/713131141"/>
    <hyperlink ref="F569" r:id="rId33" display="https://podminky.urs.cz/item/CS_URS_2025_01/629991011"/>
    <hyperlink ref="F580" r:id="rId34" display="https://podminky.urs.cz/item/CS_URS_2025_01/631311115"/>
    <hyperlink ref="F637" r:id="rId35" display="https://podminky.urs.cz/item/CS_URS_2025_01/631319011"/>
    <hyperlink ref="F639" r:id="rId36" display="https://podminky.urs.cz/item/CS_URS_2025_01/631319171"/>
    <hyperlink ref="F641" r:id="rId37" display="https://podminky.urs.cz/item/CS_URS_2025_01/631319195"/>
    <hyperlink ref="F662" r:id="rId38" display="https://podminky.urs.cz/item/CS_URS_2025_01/631351101"/>
    <hyperlink ref="F667" r:id="rId39" display="https://podminky.urs.cz/item/CS_URS_2025_01/631351102"/>
    <hyperlink ref="F669" r:id="rId40" display="https://podminky.urs.cz/item/CS_URS_2025_01/631362021"/>
    <hyperlink ref="F675" r:id="rId41" display="https://podminky.urs.cz/item/CS_URS_2025_01/622635001"/>
    <hyperlink ref="F680" r:id="rId42" display="https://podminky.urs.cz/item/CS_URS_2025_01/622131121"/>
    <hyperlink ref="F704" r:id="rId43" display="https://podminky.urs.cz/item/CS_URS_2025_01/622211031"/>
    <hyperlink ref="F723" r:id="rId44" display="https://podminky.urs.cz/item/CS_URS_2025_01/622212001"/>
    <hyperlink ref="F748" r:id="rId45" display="https://podminky.urs.cz/item/CS_URS_2025_01/622251101"/>
    <hyperlink ref="F750" r:id="rId46" display="https://podminky.urs.cz/item/CS_URS_2025_01/622252001"/>
    <hyperlink ref="F758" r:id="rId47" display="https://podminky.urs.cz/item/CS_URS_2025_01/622252002"/>
    <hyperlink ref="F831" r:id="rId48" display="https://podminky.urs.cz/item/CS_URS_2025_01/622511112"/>
    <hyperlink ref="F837" r:id="rId49" display="https://podminky.urs.cz/item/CS_URS_2025_01/622521012"/>
    <hyperlink ref="F858" r:id="rId50" display="https://podminky.urs.cz/item/CS_URS_2025_01/612321111"/>
    <hyperlink ref="F866" r:id="rId51" display="https://podminky.urs.cz/item/CS_URS_2025_01/612321141"/>
    <hyperlink ref="F873" r:id="rId52" display="https://podminky.urs.cz/item/CS_URS_2025_01/612325402"/>
    <hyperlink ref="F881" r:id="rId53" display="https://podminky.urs.cz/item/CS_URS_2025_01/612325421"/>
    <hyperlink ref="F892" r:id="rId54" display="https://podminky.urs.cz/item/CS_URS_2025_01/941111221"/>
    <hyperlink ref="F897" r:id="rId55" display="https://podminky.urs.cz/item/CS_URS_2025_01/941111821"/>
    <hyperlink ref="F901" r:id="rId56" display="https://podminky.urs.cz/item/CS_URS_2025_01/949101111"/>
    <hyperlink ref="F903" r:id="rId57" display="https://podminky.urs.cz/item/CS_URS_2025_01/952901111"/>
    <hyperlink ref="F905" r:id="rId58" display="https://podminky.urs.cz/item/CS_URS_2025_01/637121112"/>
    <hyperlink ref="F907" r:id="rId59" display="https://podminky.urs.cz/item/CS_URS_2025_01/637311131"/>
    <hyperlink ref="F909" r:id="rId60" display="https://podminky.urs.cz/item/CS_URS_2025_01/644941111"/>
    <hyperlink ref="F912" r:id="rId61" display="https://podminky.urs.cz/item/CS_URS_2025_01/434121425"/>
    <hyperlink ref="F918" r:id="rId62" display="https://podminky.urs.cz/item/CS_URS_2025_01/998011003"/>
    <hyperlink ref="F923" r:id="rId63" display="https://podminky.urs.cz/item/CS_URS_2025_01/711111001"/>
    <hyperlink ref="F965" r:id="rId64" display="https://podminky.urs.cz/item/CS_URS_2025_01/711141559"/>
    <hyperlink ref="F969" r:id="rId65" display="https://podminky.urs.cz/item/CS_URS_2025_01/998711103"/>
    <hyperlink ref="F973" r:id="rId66" display="https://podminky.urs.cz/item/CS_URS_2025_01/713121111"/>
    <hyperlink ref="F1023" r:id="rId67" display="https://podminky.urs.cz/item/CS_URS_2025_01/713121211"/>
    <hyperlink ref="F1073" r:id="rId68" display="https://podminky.urs.cz/item/CS_URS_2025_01/998713103"/>
    <hyperlink ref="F1076" r:id="rId69" display="https://podminky.urs.cz/item/CS_URS_2025_01/622135011"/>
    <hyperlink ref="F1078" r:id="rId70" display="https://podminky.urs.cz/item/CS_URS_2025_01/713131141"/>
    <hyperlink ref="F1088" r:id="rId71" display="https://podminky.urs.cz/item/CS_URS_2025_01/622142001"/>
    <hyperlink ref="F1093" r:id="rId72" display="https://podminky.urs.cz/item/CS_URS_2025_01/711161274"/>
    <hyperlink ref="F1099" r:id="rId73" display="https://podminky.urs.cz/item/CS_URS_2025_01/711161383"/>
    <hyperlink ref="F1103" r:id="rId74" display="https://podminky.urs.cz/item/CS_URS_2025_01/711491272"/>
    <hyperlink ref="F1107" r:id="rId75" display="https://podminky.urs.cz/item/CS_URS_2025_01/998713103"/>
    <hyperlink ref="F1111" r:id="rId76" display="https://podminky.urs.cz/item/CS_URS_2025_01/761611112"/>
    <hyperlink ref="F1120" r:id="rId77" display="https://podminky.urs.cz/item/CS_URS_2025_01/761990001"/>
    <hyperlink ref="F1122" r:id="rId78" display="https://podminky.urs.cz/item/CS_URS_2025_01/766694116"/>
    <hyperlink ref="F1127" r:id="rId79" display="https://podminky.urs.cz/item/CS_URS_2025_01/998761103"/>
    <hyperlink ref="F1131" r:id="rId80" display="https://podminky.urs.cz/item/CS_URS_2025_01/762332921"/>
    <hyperlink ref="F1138" r:id="rId81" display="https://podminky.urs.cz/item/CS_URS_2025_01/763131411"/>
    <hyperlink ref="F1168" r:id="rId82" display="https://podminky.urs.cz/item/CS_URS_2025_01/763131451"/>
    <hyperlink ref="F1186" r:id="rId83" display="https://podminky.urs.cz/item/CS_URS_2025_01/763131714"/>
    <hyperlink ref="F1190" r:id="rId84" display="https://podminky.urs.cz/item/CS_URS_2025_01/763131751"/>
    <hyperlink ref="F1194" r:id="rId85" display="https://podminky.urs.cz/item/CS_URS_2025_01/763131752"/>
    <hyperlink ref="F1198" r:id="rId86" display="https://podminky.urs.cz/item/CS_URS_2025_01/763131761"/>
    <hyperlink ref="F1217" r:id="rId87" display="https://podminky.urs.cz/item/CS_URS_2025_01/998763303"/>
    <hyperlink ref="F1266" r:id="rId88" display="https://podminky.urs.cz/item/CS_URS_2025_01/763131714"/>
    <hyperlink ref="F1270" r:id="rId89" display="https://podminky.urs.cz/item/CS_URS_2025_01/763131751"/>
    <hyperlink ref="F1274" r:id="rId90" display="https://podminky.urs.cz/item/CS_URS_2025_01/763131752"/>
    <hyperlink ref="F1278" r:id="rId91" display="https://podminky.urs.cz/item/CS_URS_2025_01/998763303"/>
    <hyperlink ref="F1282" r:id="rId92" display="https://podminky.urs.cz/item/CS_URS_2025_01/764226404"/>
    <hyperlink ref="F1300" r:id="rId93" display="https://podminky.urs.cz/item/CS_URS_2025_01/764223455"/>
    <hyperlink ref="F1302" r:id="rId94" display="https://podminky.urs.cz/item/CS_URS_2025_01/764521444"/>
    <hyperlink ref="F1304" r:id="rId95" display="https://podminky.urs.cz/item/CS_URS_2025_01/764523406"/>
    <hyperlink ref="F1308" r:id="rId96" display="https://podminky.urs.cz/item/CS_URS_2025_01/764523426"/>
    <hyperlink ref="F1310" r:id="rId97" display="https://podminky.urs.cz/item/CS_URS_2025_01/764528422"/>
    <hyperlink ref="F1312" r:id="rId98" display="https://podminky.urs.cz/item/CS_URS_2025_01/998764103"/>
    <hyperlink ref="F1316" r:id="rId99" display="https://podminky.urs.cz/item/CS_URS_2025_01/766622131"/>
    <hyperlink ref="F1323" r:id="rId100" display="https://podminky.urs.cz/item/CS_URS_2025_01/766622216"/>
    <hyperlink ref="F1333" r:id="rId101" display="https://podminky.urs.cz/item/CS_URS_2025_01/766622132"/>
    <hyperlink ref="F1340" r:id="rId102" display="https://podminky.urs.cz/item/CS_URS_2025_01/766694116"/>
    <hyperlink ref="F1346" r:id="rId103" display="https://podminky.urs.cz/item/CS_URS_2025_01/766694126"/>
    <hyperlink ref="F1355" r:id="rId104" display="https://podminky.urs.cz/item/CS_URS_2025_01/998766103"/>
    <hyperlink ref="F1358" r:id="rId105" display="https://podminky.urs.cz/item/CS_URS_2025_01/766660001"/>
    <hyperlink ref="F1374" r:id="rId106" display="https://podminky.urs.cz/item/CS_URS_2025_01/766660171"/>
    <hyperlink ref="F1382" r:id="rId107" display="https://podminky.urs.cz/item/CS_URS_2025_01/766660022"/>
    <hyperlink ref="F1385" r:id="rId108" display="https://podminky.urs.cz/item/CS_URS_2025_01/766660751"/>
    <hyperlink ref="F1388" r:id="rId109" display="https://podminky.urs.cz/item/CS_URS_2025_01/766660730"/>
    <hyperlink ref="F1401" r:id="rId110" display="https://podminky.urs.cz/item/CS_URS_2025_01/642942611"/>
    <hyperlink ref="F1410" r:id="rId111" display="https://podminky.urs.cz/item/CS_URS_2025_01/642945111"/>
    <hyperlink ref="F1413" r:id="rId112" display="https://podminky.urs.cz/item/CS_URS_2025_01/766691914"/>
    <hyperlink ref="F1415" r:id="rId113" display="https://podminky.urs.cz/item/CS_URS_2025_01/766691915"/>
    <hyperlink ref="F1417" r:id="rId114" display="https://podminky.urs.cz/item/CS_URS_2025_01/766691931"/>
    <hyperlink ref="F1419" r:id="rId115" display="https://podminky.urs.cz/item/CS_URS_2025_01/766663915"/>
    <hyperlink ref="F1425" r:id="rId116" display="https://podminky.urs.cz/item/CS_URS_2025_01/766663920"/>
    <hyperlink ref="F1431" r:id="rId117" display="https://podminky.urs.cz/item/CS_URS_2025_01/998766103"/>
    <hyperlink ref="F1434" r:id="rId118" display="https://podminky.urs.cz/item/CS_URS_2025_01/766660001"/>
    <hyperlink ref="F1442" r:id="rId119" display="https://podminky.urs.cz/item/CS_URS_2025_01/766660751"/>
    <hyperlink ref="F1445" r:id="rId120" display="https://podminky.urs.cz/item/CS_URS_2025_01/642945111"/>
    <hyperlink ref="F1448" r:id="rId121" display="https://podminky.urs.cz/item/CS_URS_2025_01/998766103"/>
    <hyperlink ref="F1455" r:id="rId122" display="https://podminky.urs.cz/item/CS_URS_2025_01/767893121"/>
    <hyperlink ref="F1459" r:id="rId123" display="https://podminky.urs.cz/item/CS_URS_2025_01/998767103"/>
    <hyperlink ref="F1463" r:id="rId124" display="https://podminky.urs.cz/item/CS_URS_2025_01/771111011"/>
    <hyperlink ref="F1473" r:id="rId125" display="https://podminky.urs.cz/item/CS_URS_2025_01/771121011"/>
    <hyperlink ref="F1475" r:id="rId126" display="https://podminky.urs.cz/item/CS_URS_2025_01/771121022"/>
    <hyperlink ref="F1477" r:id="rId127" display="https://podminky.urs.cz/item/CS_URS_2025_01/771474112"/>
    <hyperlink ref="F1487" r:id="rId128" display="https://podminky.urs.cz/item/CS_URS_2025_01/771574413"/>
    <hyperlink ref="F1496" r:id="rId129" display="https://podminky.urs.cz/item/CS_URS_2025_01/998771103"/>
    <hyperlink ref="F1499" r:id="rId130" display="https://podminky.urs.cz/item/CS_URS_2025_01/771111011"/>
    <hyperlink ref="F1518" r:id="rId131" display="https://podminky.urs.cz/item/CS_URS_2025_01/771121011"/>
    <hyperlink ref="F1520" r:id="rId132" display="https://podminky.urs.cz/item/CS_URS_2025_01/771121022"/>
    <hyperlink ref="F1522" r:id="rId133" display="https://podminky.urs.cz/item/CS_URS_2025_01/771591264"/>
    <hyperlink ref="F1533" r:id="rId134" display="https://podminky.urs.cz/item/CS_URS_2025_01/771474112"/>
    <hyperlink ref="F1543" r:id="rId135" display="https://podminky.urs.cz/item/CS_URS_2025_01/771574413"/>
    <hyperlink ref="F1552" r:id="rId136" display="https://podminky.urs.cz/item/CS_URS_2025_01/998771103"/>
    <hyperlink ref="F1555" r:id="rId137" display="https://podminky.urs.cz/item/CS_URS_2025_01/771111011"/>
    <hyperlink ref="F1567" r:id="rId138" display="https://podminky.urs.cz/item/CS_URS_2025_01/771121011"/>
    <hyperlink ref="F1569" r:id="rId139" display="https://podminky.urs.cz/item/CS_URS_2025_01/771121022"/>
    <hyperlink ref="F1571" r:id="rId140" display="https://podminky.urs.cz/item/CS_URS_2025_01/771591112"/>
    <hyperlink ref="F1576" r:id="rId141" display="https://podminky.urs.cz/item/CS_URS_2025_01/771591264"/>
    <hyperlink ref="F1581" r:id="rId142" display="https://podminky.urs.cz/item/CS_URS_2025_01/771474112"/>
    <hyperlink ref="F1591" r:id="rId143" display="https://podminky.urs.cz/item/CS_URS_2025_01/771574413"/>
    <hyperlink ref="F1600" r:id="rId144" display="https://podminky.urs.cz/item/CS_URS_2025_01/998771103"/>
    <hyperlink ref="F1604" r:id="rId145" display="https://podminky.urs.cz/item/CS_URS_2025_01/775121111"/>
    <hyperlink ref="F1618" r:id="rId146" display="https://podminky.urs.cz/item/CS_URS_2025_01/775141111"/>
    <hyperlink ref="F1620" r:id="rId147" display="https://podminky.urs.cz/item/CS_URS_2025_01/775429124"/>
    <hyperlink ref="F1628" r:id="rId148" display="https://podminky.urs.cz/item/CS_URS_2025_01/775413315"/>
    <hyperlink ref="F1643" r:id="rId149" display="https://podminky.urs.cz/item/CS_URS_2025_01/775541161"/>
    <hyperlink ref="F1647" r:id="rId150" display="https://podminky.urs.cz/item/CS_URS_2025_01/998775103"/>
    <hyperlink ref="F1651" r:id="rId151" display="https://podminky.urs.cz/item/CS_URS_2025_01/781111011"/>
    <hyperlink ref="F1691" r:id="rId152" display="https://podminky.urs.cz/item/CS_URS_2025_01/781121011"/>
    <hyperlink ref="F1693" r:id="rId153" display="https://podminky.urs.cz/item/CS_URS_2025_01/781131112"/>
    <hyperlink ref="F1702" r:id="rId154" display="https://podminky.urs.cz/item/CS_URS_2025_01/781472213"/>
    <hyperlink ref="F1706" r:id="rId155" display="https://podminky.urs.cz/item/CS_URS_2025_01/998781103"/>
    <hyperlink ref="F1709" r:id="rId156" display="https://podminky.urs.cz/item/CS_URS_2025_01/781111011"/>
    <hyperlink ref="F1717" r:id="rId157" display="https://podminky.urs.cz/item/CS_URS_2025_01/781121011"/>
    <hyperlink ref="F1719" r:id="rId158" display="https://podminky.urs.cz/item/CS_URS_2025_01/781472213"/>
    <hyperlink ref="F1723" r:id="rId159" display="https://podminky.urs.cz/item/CS_URS_2025_01/998781103"/>
    <hyperlink ref="F1727" r:id="rId160" display="https://podminky.urs.cz/item/CS_URS_2025_01/783401311"/>
    <hyperlink ref="F1729" r:id="rId161" display="https://podminky.urs.cz/item/CS_URS_2025_01/783401401"/>
    <hyperlink ref="F1731" r:id="rId162" display="https://podminky.urs.cz/item/CS_URS_2025_01/783414101"/>
    <hyperlink ref="F1733" r:id="rId163" display="https://podminky.urs.cz/item/CS_URS_2025_01/783417101"/>
    <hyperlink ref="F1735" r:id="rId164" display="https://podminky.urs.cz/item/CS_URS_2025_01/783491003"/>
    <hyperlink ref="F1739" r:id="rId165" display="https://podminky.urs.cz/item/CS_URS_2025_01/784111001"/>
    <hyperlink ref="F1883" r:id="rId166" display="https://podminky.urs.cz/item/CS_URS_2025_01/784171101"/>
    <hyperlink ref="F1933" r:id="rId167" display="https://podminky.urs.cz/item/CS_URS_2025_01/784171111"/>
    <hyperlink ref="F1945" r:id="rId168" display="https://podminky.urs.cz/item/CS_URS_2025_01/784181101"/>
    <hyperlink ref="F1950" r:id="rId169" display="https://podminky.urs.cz/item/CS_URS_2025_01/784221101"/>
    <hyperlink ref="F1958" r:id="rId170" display="https://podminky.urs.cz/item/CS_URS_2025_01/784111001"/>
    <hyperlink ref="F1967" r:id="rId171" display="https://podminky.urs.cz/item/CS_URS_2025_01/784171101"/>
    <hyperlink ref="F1971" r:id="rId172" display="https://podminky.urs.cz/item/CS_URS_2025_01/784171111"/>
    <hyperlink ref="F1978" r:id="rId173" display="https://podminky.urs.cz/item/CS_URS_2025_01/784181101"/>
    <hyperlink ref="F1983" r:id="rId174" display="https://podminky.urs.cz/item/CS_URS_2025_01/78422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7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1" customFormat="1" ht="12" customHeight="1">
      <c r="B8" s="23"/>
      <c r="D8" s="145" t="s">
        <v>109</v>
      </c>
      <c r="L8" s="23"/>
    </row>
    <row r="9" s="2" customFormat="1" ht="16.5" customHeight="1">
      <c r="A9" s="41"/>
      <c r="B9" s="47"/>
      <c r="C9" s="41"/>
      <c r="D9" s="41"/>
      <c r="E9" s="146" t="s">
        <v>2239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2240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2241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5. 4. 2025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36</v>
      </c>
      <c r="E25" s="41"/>
      <c r="F25" s="41"/>
      <c r="G25" s="41"/>
      <c r="H25" s="41"/>
      <c r="I25" s="145" t="s">
        <v>26</v>
      </c>
      <c r="J25" s="136" t="s">
        <v>37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38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ROUND(J91,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ROUND((SUM(BE91:BE208)),  2)</f>
        <v>0</v>
      </c>
      <c r="G35" s="41"/>
      <c r="H35" s="41"/>
      <c r="I35" s="160">
        <v>0.20999999999999999</v>
      </c>
      <c r="J35" s="159">
        <f>ROUND(((SUM(BE91:BE208))*I35),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ROUND((SUM(BF91:BF208)),  2)</f>
        <v>0</v>
      </c>
      <c r="G36" s="41"/>
      <c r="H36" s="41"/>
      <c r="I36" s="160">
        <v>0.12</v>
      </c>
      <c r="J36" s="159">
        <f>ROUND(((SUM(BF91:BF208))*I36),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ROUND((SUM(BG91:BG208)),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ROUND((SUM(BH91:BH208)),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ROUND((SUM(BI91:BI208)),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Změna dokončené stavby, Odolov č.p. 35, na p. st. č. 162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2239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2240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03a - SO 03a - ZTI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Odolov</v>
      </c>
      <c r="G56" s="43"/>
      <c r="H56" s="43"/>
      <c r="I56" s="35" t="s">
        <v>23</v>
      </c>
      <c r="J56" s="75" t="str">
        <f>IF(J14="","",J14)</f>
        <v>5. 4. 2025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 Malé Svatoňovice</v>
      </c>
      <c r="G58" s="43"/>
      <c r="H58" s="43"/>
      <c r="I58" s="35" t="s">
        <v>32</v>
      </c>
      <c r="J58" s="39" t="str">
        <f>E23</f>
        <v>Ing. Vladislav Stárek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36</v>
      </c>
      <c r="J59" s="39" t="str">
        <f>E26</f>
        <v>Petr Herzog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J91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640</v>
      </c>
      <c r="E64" s="180"/>
      <c r="F64" s="180"/>
      <c r="G64" s="180"/>
      <c r="H64" s="180"/>
      <c r="I64" s="180"/>
      <c r="J64" s="181">
        <f>J92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2242</v>
      </c>
      <c r="E65" s="185"/>
      <c r="F65" s="185"/>
      <c r="G65" s="185"/>
      <c r="H65" s="185"/>
      <c r="I65" s="185"/>
      <c r="J65" s="186">
        <f>J93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2243</v>
      </c>
      <c r="E66" s="185"/>
      <c r="F66" s="185"/>
      <c r="G66" s="185"/>
      <c r="H66" s="185"/>
      <c r="I66" s="185"/>
      <c r="J66" s="186">
        <f>J121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2244</v>
      </c>
      <c r="E67" s="185"/>
      <c r="F67" s="185"/>
      <c r="G67" s="185"/>
      <c r="H67" s="185"/>
      <c r="I67" s="185"/>
      <c r="J67" s="186">
        <f>J165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2245</v>
      </c>
      <c r="E68" s="185"/>
      <c r="F68" s="185"/>
      <c r="G68" s="185"/>
      <c r="H68" s="185"/>
      <c r="I68" s="185"/>
      <c r="J68" s="186">
        <f>J168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2246</v>
      </c>
      <c r="E69" s="185"/>
      <c r="F69" s="185"/>
      <c r="G69" s="185"/>
      <c r="H69" s="185"/>
      <c r="I69" s="185"/>
      <c r="J69" s="186">
        <f>J207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5" s="2" customFormat="1" ht="6.96" customHeight="1">
      <c r="A75" s="41"/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24.96" customHeight="1">
      <c r="A76" s="41"/>
      <c r="B76" s="42"/>
      <c r="C76" s="26" t="s">
        <v>126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172" t="str">
        <f>E7</f>
        <v>Změna dokončené stavby, Odolov č.p. 35, na p. st. č. 162</v>
      </c>
      <c r="F79" s="35"/>
      <c r="G79" s="35"/>
      <c r="H79" s="35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" customFormat="1" ht="12" customHeight="1">
      <c r="B80" s="24"/>
      <c r="C80" s="35" t="s">
        <v>109</v>
      </c>
      <c r="D80" s="25"/>
      <c r="E80" s="25"/>
      <c r="F80" s="25"/>
      <c r="G80" s="25"/>
      <c r="H80" s="25"/>
      <c r="I80" s="25"/>
      <c r="J80" s="25"/>
      <c r="K80" s="25"/>
      <c r="L80" s="23"/>
    </row>
    <row r="81" s="2" customFormat="1" ht="16.5" customHeight="1">
      <c r="A81" s="41"/>
      <c r="B81" s="42"/>
      <c r="C81" s="43"/>
      <c r="D81" s="43"/>
      <c r="E81" s="172" t="s">
        <v>2239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2240</v>
      </c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72" t="str">
        <f>E11</f>
        <v>03a - SO 03a - ZTI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2" customHeight="1">
      <c r="A85" s="41"/>
      <c r="B85" s="42"/>
      <c r="C85" s="35" t="s">
        <v>21</v>
      </c>
      <c r="D85" s="43"/>
      <c r="E85" s="43"/>
      <c r="F85" s="30" t="str">
        <f>F14</f>
        <v>Odolov</v>
      </c>
      <c r="G85" s="43"/>
      <c r="H85" s="43"/>
      <c r="I85" s="35" t="s">
        <v>23</v>
      </c>
      <c r="J85" s="75" t="str">
        <f>IF(J14="","",J14)</f>
        <v>5. 4. 2025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25</v>
      </c>
      <c r="D87" s="43"/>
      <c r="E87" s="43"/>
      <c r="F87" s="30" t="str">
        <f>E17</f>
        <v>Obec Malé Svatoňovice</v>
      </c>
      <c r="G87" s="43"/>
      <c r="H87" s="43"/>
      <c r="I87" s="35" t="s">
        <v>32</v>
      </c>
      <c r="J87" s="39" t="str">
        <f>E23</f>
        <v>Ing. Vladislav Stárek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30</v>
      </c>
      <c r="D88" s="43"/>
      <c r="E88" s="43"/>
      <c r="F88" s="30" t="str">
        <f>IF(E20="","",E20)</f>
        <v>Vyplň údaj</v>
      </c>
      <c r="G88" s="43"/>
      <c r="H88" s="43"/>
      <c r="I88" s="35" t="s">
        <v>36</v>
      </c>
      <c r="J88" s="39" t="str">
        <f>E26</f>
        <v>Petr Herzog</v>
      </c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0.32" customHeight="1">
      <c r="A89" s="41"/>
      <c r="B89" s="42"/>
      <c r="C89" s="43"/>
      <c r="D89" s="43"/>
      <c r="E89" s="43"/>
      <c r="F89" s="43"/>
      <c r="G89" s="43"/>
      <c r="H89" s="43"/>
      <c r="I89" s="43"/>
      <c r="J89" s="43"/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11" customFormat="1" ht="29.28" customHeight="1">
      <c r="A90" s="188"/>
      <c r="B90" s="189"/>
      <c r="C90" s="190" t="s">
        <v>127</v>
      </c>
      <c r="D90" s="191" t="s">
        <v>60</v>
      </c>
      <c r="E90" s="191" t="s">
        <v>56</v>
      </c>
      <c r="F90" s="191" t="s">
        <v>57</v>
      </c>
      <c r="G90" s="191" t="s">
        <v>128</v>
      </c>
      <c r="H90" s="191" t="s">
        <v>129</v>
      </c>
      <c r="I90" s="191" t="s">
        <v>130</v>
      </c>
      <c r="J90" s="191" t="s">
        <v>113</v>
      </c>
      <c r="K90" s="192" t="s">
        <v>131</v>
      </c>
      <c r="L90" s="193"/>
      <c r="M90" s="95" t="s">
        <v>19</v>
      </c>
      <c r="N90" s="96" t="s">
        <v>45</v>
      </c>
      <c r="O90" s="96" t="s">
        <v>132</v>
      </c>
      <c r="P90" s="96" t="s">
        <v>133</v>
      </c>
      <c r="Q90" s="96" t="s">
        <v>134</v>
      </c>
      <c r="R90" s="96" t="s">
        <v>135</v>
      </c>
      <c r="S90" s="96" t="s">
        <v>136</v>
      </c>
      <c r="T90" s="97" t="s">
        <v>137</v>
      </c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</row>
    <row r="91" s="2" customFormat="1" ht="22.8" customHeight="1">
      <c r="A91" s="41"/>
      <c r="B91" s="42"/>
      <c r="C91" s="102" t="s">
        <v>138</v>
      </c>
      <c r="D91" s="43"/>
      <c r="E91" s="43"/>
      <c r="F91" s="43"/>
      <c r="G91" s="43"/>
      <c r="H91" s="43"/>
      <c r="I91" s="43"/>
      <c r="J91" s="194">
        <f>BK91</f>
        <v>0</v>
      </c>
      <c r="K91" s="43"/>
      <c r="L91" s="47"/>
      <c r="M91" s="98"/>
      <c r="N91" s="195"/>
      <c r="O91" s="99"/>
      <c r="P91" s="196">
        <f>P92</f>
        <v>0</v>
      </c>
      <c r="Q91" s="99"/>
      <c r="R91" s="196">
        <f>R92</f>
        <v>0.21848000000000001</v>
      </c>
      <c r="S91" s="99"/>
      <c r="T91" s="197">
        <f>T92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74</v>
      </c>
      <c r="AU91" s="20" t="s">
        <v>114</v>
      </c>
      <c r="BK91" s="198">
        <f>BK92</f>
        <v>0</v>
      </c>
    </row>
    <row r="92" s="12" customFormat="1" ht="25.92" customHeight="1">
      <c r="A92" s="12"/>
      <c r="B92" s="199"/>
      <c r="C92" s="200"/>
      <c r="D92" s="201" t="s">
        <v>74</v>
      </c>
      <c r="E92" s="202" t="s">
        <v>1265</v>
      </c>
      <c r="F92" s="202" t="s">
        <v>1266</v>
      </c>
      <c r="G92" s="200"/>
      <c r="H92" s="200"/>
      <c r="I92" s="203"/>
      <c r="J92" s="204">
        <f>BK92</f>
        <v>0</v>
      </c>
      <c r="K92" s="200"/>
      <c r="L92" s="205"/>
      <c r="M92" s="206"/>
      <c r="N92" s="207"/>
      <c r="O92" s="207"/>
      <c r="P92" s="208">
        <f>P93+P121+P165+P168+P207</f>
        <v>0</v>
      </c>
      <c r="Q92" s="207"/>
      <c r="R92" s="208">
        <f>R93+R121+R165+R168+R207</f>
        <v>0.21848000000000001</v>
      </c>
      <c r="S92" s="207"/>
      <c r="T92" s="209">
        <f>T93+T121+T165+T168+T207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94</v>
      </c>
      <c r="AT92" s="211" t="s">
        <v>74</v>
      </c>
      <c r="AU92" s="211" t="s">
        <v>75</v>
      </c>
      <c r="AY92" s="210" t="s">
        <v>141</v>
      </c>
      <c r="BK92" s="212">
        <f>BK93+BK121+BK165+BK168+BK207</f>
        <v>0</v>
      </c>
    </row>
    <row r="93" s="12" customFormat="1" ht="22.8" customHeight="1">
      <c r="A93" s="12"/>
      <c r="B93" s="199"/>
      <c r="C93" s="200"/>
      <c r="D93" s="201" t="s">
        <v>74</v>
      </c>
      <c r="E93" s="213" t="s">
        <v>2247</v>
      </c>
      <c r="F93" s="213" t="s">
        <v>2248</v>
      </c>
      <c r="G93" s="200"/>
      <c r="H93" s="200"/>
      <c r="I93" s="203"/>
      <c r="J93" s="214">
        <f>BK93</f>
        <v>0</v>
      </c>
      <c r="K93" s="200"/>
      <c r="L93" s="205"/>
      <c r="M93" s="206"/>
      <c r="N93" s="207"/>
      <c r="O93" s="207"/>
      <c r="P93" s="208">
        <f>SUM(P94:P120)</f>
        <v>0</v>
      </c>
      <c r="Q93" s="207"/>
      <c r="R93" s="208">
        <f>SUM(R94:R120)</f>
        <v>0.056624000000000008</v>
      </c>
      <c r="S93" s="207"/>
      <c r="T93" s="209">
        <f>SUM(T94:T120)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94</v>
      </c>
      <c r="AT93" s="211" t="s">
        <v>74</v>
      </c>
      <c r="AU93" s="211" t="s">
        <v>83</v>
      </c>
      <c r="AY93" s="210" t="s">
        <v>141</v>
      </c>
      <c r="BK93" s="212">
        <f>SUM(BK94:BK120)</f>
        <v>0</v>
      </c>
    </row>
    <row r="94" s="2" customFormat="1" ht="16.5" customHeight="1">
      <c r="A94" s="41"/>
      <c r="B94" s="42"/>
      <c r="C94" s="215" t="s">
        <v>83</v>
      </c>
      <c r="D94" s="215" t="s">
        <v>146</v>
      </c>
      <c r="E94" s="216" t="s">
        <v>2249</v>
      </c>
      <c r="F94" s="217" t="s">
        <v>2250</v>
      </c>
      <c r="G94" s="218" t="s">
        <v>169</v>
      </c>
      <c r="H94" s="219">
        <v>6.5</v>
      </c>
      <c r="I94" s="220"/>
      <c r="J94" s="221">
        <f>ROUND(I94*H94,2)</f>
        <v>0</v>
      </c>
      <c r="K94" s="217" t="s">
        <v>150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0.00142</v>
      </c>
      <c r="R94" s="224">
        <f>Q94*H94</f>
        <v>0.0092300000000000004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260</v>
      </c>
      <c r="AT94" s="226" t="s">
        <v>146</v>
      </c>
      <c r="AU94" s="226" t="s">
        <v>94</v>
      </c>
      <c r="AY94" s="20" t="s">
        <v>141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94</v>
      </c>
      <c r="BK94" s="227">
        <f>ROUND(I94*H94,2)</f>
        <v>0</v>
      </c>
      <c r="BL94" s="20" t="s">
        <v>260</v>
      </c>
      <c r="BM94" s="226" t="s">
        <v>2251</v>
      </c>
    </row>
    <row r="95" s="2" customFormat="1">
      <c r="A95" s="41"/>
      <c r="B95" s="42"/>
      <c r="C95" s="43"/>
      <c r="D95" s="228" t="s">
        <v>153</v>
      </c>
      <c r="E95" s="43"/>
      <c r="F95" s="229" t="s">
        <v>2252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94</v>
      </c>
    </row>
    <row r="96" s="2" customFormat="1" ht="16.5" customHeight="1">
      <c r="A96" s="41"/>
      <c r="B96" s="42"/>
      <c r="C96" s="215" t="s">
        <v>94</v>
      </c>
      <c r="D96" s="215" t="s">
        <v>146</v>
      </c>
      <c r="E96" s="216" t="s">
        <v>2253</v>
      </c>
      <c r="F96" s="217" t="s">
        <v>2254</v>
      </c>
      <c r="G96" s="218" t="s">
        <v>169</v>
      </c>
      <c r="H96" s="219">
        <v>2</v>
      </c>
      <c r="I96" s="220"/>
      <c r="J96" s="221">
        <f>ROUND(I96*H96,2)</f>
        <v>0</v>
      </c>
      <c r="K96" s="217" t="s">
        <v>150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0.0030400000000000002</v>
      </c>
      <c r="R96" s="224">
        <f>Q96*H96</f>
        <v>0.0060800000000000003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260</v>
      </c>
      <c r="AT96" s="226" t="s">
        <v>146</v>
      </c>
      <c r="AU96" s="226" t="s">
        <v>94</v>
      </c>
      <c r="AY96" s="20" t="s">
        <v>141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94</v>
      </c>
      <c r="BK96" s="227">
        <f>ROUND(I96*H96,2)</f>
        <v>0</v>
      </c>
      <c r="BL96" s="20" t="s">
        <v>260</v>
      </c>
      <c r="BM96" s="226" t="s">
        <v>2255</v>
      </c>
    </row>
    <row r="97" s="2" customFormat="1">
      <c r="A97" s="41"/>
      <c r="B97" s="42"/>
      <c r="C97" s="43"/>
      <c r="D97" s="228" t="s">
        <v>153</v>
      </c>
      <c r="E97" s="43"/>
      <c r="F97" s="229" t="s">
        <v>2256</v>
      </c>
      <c r="G97" s="43"/>
      <c r="H97" s="43"/>
      <c r="I97" s="230"/>
      <c r="J97" s="43"/>
      <c r="K97" s="43"/>
      <c r="L97" s="47"/>
      <c r="M97" s="231"/>
      <c r="N97" s="232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94</v>
      </c>
    </row>
    <row r="98" s="2" customFormat="1" ht="16.5" customHeight="1">
      <c r="A98" s="41"/>
      <c r="B98" s="42"/>
      <c r="C98" s="215" t="s">
        <v>142</v>
      </c>
      <c r="D98" s="215" t="s">
        <v>146</v>
      </c>
      <c r="E98" s="216" t="s">
        <v>2257</v>
      </c>
      <c r="F98" s="217" t="s">
        <v>2258</v>
      </c>
      <c r="G98" s="218" t="s">
        <v>169</v>
      </c>
      <c r="H98" s="219">
        <v>9.5</v>
      </c>
      <c r="I98" s="220"/>
      <c r="J98" s="221">
        <f>ROUND(I98*H98,2)</f>
        <v>0</v>
      </c>
      <c r="K98" s="217" t="s">
        <v>150</v>
      </c>
      <c r="L98" s="47"/>
      <c r="M98" s="222" t="s">
        <v>19</v>
      </c>
      <c r="N98" s="223" t="s">
        <v>47</v>
      </c>
      <c r="O98" s="87"/>
      <c r="P98" s="224">
        <f>O98*H98</f>
        <v>0</v>
      </c>
      <c r="Q98" s="224">
        <v>0.0033899999999999998</v>
      </c>
      <c r="R98" s="224">
        <f>Q98*H98</f>
        <v>0.032204999999999998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260</v>
      </c>
      <c r="AT98" s="226" t="s">
        <v>146</v>
      </c>
      <c r="AU98" s="226" t="s">
        <v>94</v>
      </c>
      <c r="AY98" s="20" t="s">
        <v>141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94</v>
      </c>
      <c r="BK98" s="227">
        <f>ROUND(I98*H98,2)</f>
        <v>0</v>
      </c>
      <c r="BL98" s="20" t="s">
        <v>260</v>
      </c>
      <c r="BM98" s="226" t="s">
        <v>2259</v>
      </c>
    </row>
    <row r="99" s="2" customFormat="1">
      <c r="A99" s="41"/>
      <c r="B99" s="42"/>
      <c r="C99" s="43"/>
      <c r="D99" s="228" t="s">
        <v>153</v>
      </c>
      <c r="E99" s="43"/>
      <c r="F99" s="229" t="s">
        <v>2260</v>
      </c>
      <c r="G99" s="43"/>
      <c r="H99" s="43"/>
      <c r="I99" s="230"/>
      <c r="J99" s="43"/>
      <c r="K99" s="43"/>
      <c r="L99" s="47"/>
      <c r="M99" s="231"/>
      <c r="N99" s="232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94</v>
      </c>
    </row>
    <row r="100" s="2" customFormat="1" ht="16.5" customHeight="1">
      <c r="A100" s="41"/>
      <c r="B100" s="42"/>
      <c r="C100" s="215" t="s">
        <v>151</v>
      </c>
      <c r="D100" s="215" t="s">
        <v>146</v>
      </c>
      <c r="E100" s="216" t="s">
        <v>2261</v>
      </c>
      <c r="F100" s="217" t="s">
        <v>2262</v>
      </c>
      <c r="G100" s="218" t="s">
        <v>169</v>
      </c>
      <c r="H100" s="219">
        <v>7.2999999999999998</v>
      </c>
      <c r="I100" s="220"/>
      <c r="J100" s="221">
        <f>ROUND(I100*H100,2)</f>
        <v>0</v>
      </c>
      <c r="K100" s="217" t="s">
        <v>150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0.00046999999999999999</v>
      </c>
      <c r="R100" s="224">
        <f>Q100*H100</f>
        <v>0.003431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260</v>
      </c>
      <c r="AT100" s="226" t="s">
        <v>146</v>
      </c>
      <c r="AU100" s="226" t="s">
        <v>94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94</v>
      </c>
      <c r="BK100" s="227">
        <f>ROUND(I100*H100,2)</f>
        <v>0</v>
      </c>
      <c r="BL100" s="20" t="s">
        <v>260</v>
      </c>
      <c r="BM100" s="226" t="s">
        <v>2263</v>
      </c>
    </row>
    <row r="101" s="2" customFormat="1">
      <c r="A101" s="41"/>
      <c r="B101" s="42"/>
      <c r="C101" s="43"/>
      <c r="D101" s="228" t="s">
        <v>153</v>
      </c>
      <c r="E101" s="43"/>
      <c r="F101" s="229" t="s">
        <v>2264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94</v>
      </c>
    </row>
    <row r="102" s="2" customFormat="1" ht="16.5" customHeight="1">
      <c r="A102" s="41"/>
      <c r="B102" s="42"/>
      <c r="C102" s="215" t="s">
        <v>217</v>
      </c>
      <c r="D102" s="215" t="s">
        <v>146</v>
      </c>
      <c r="E102" s="216" t="s">
        <v>2265</v>
      </c>
      <c r="F102" s="217" t="s">
        <v>2266</v>
      </c>
      <c r="G102" s="218" t="s">
        <v>169</v>
      </c>
      <c r="H102" s="219">
        <v>2.3999999999999999</v>
      </c>
      <c r="I102" s="220"/>
      <c r="J102" s="221">
        <f>ROUND(I102*H102,2)</f>
        <v>0</v>
      </c>
      <c r="K102" s="217" t="s">
        <v>150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0.00157</v>
      </c>
      <c r="R102" s="224">
        <f>Q102*H102</f>
        <v>0.0037679999999999996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260</v>
      </c>
      <c r="AT102" s="226" t="s">
        <v>146</v>
      </c>
      <c r="AU102" s="226" t="s">
        <v>94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94</v>
      </c>
      <c r="BK102" s="227">
        <f>ROUND(I102*H102,2)</f>
        <v>0</v>
      </c>
      <c r="BL102" s="20" t="s">
        <v>260</v>
      </c>
      <c r="BM102" s="226" t="s">
        <v>2267</v>
      </c>
    </row>
    <row r="103" s="2" customFormat="1">
      <c r="A103" s="41"/>
      <c r="B103" s="42"/>
      <c r="C103" s="43"/>
      <c r="D103" s="228" t="s">
        <v>153</v>
      </c>
      <c r="E103" s="43"/>
      <c r="F103" s="229" t="s">
        <v>2268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153</v>
      </c>
      <c r="AU103" s="20" t="s">
        <v>94</v>
      </c>
    </row>
    <row r="104" s="2" customFormat="1" ht="16.5" customHeight="1">
      <c r="A104" s="41"/>
      <c r="B104" s="42"/>
      <c r="C104" s="215" t="s">
        <v>238</v>
      </c>
      <c r="D104" s="215" t="s">
        <v>146</v>
      </c>
      <c r="E104" s="216" t="s">
        <v>2269</v>
      </c>
      <c r="F104" s="217" t="s">
        <v>2270</v>
      </c>
      <c r="G104" s="218" t="s">
        <v>387</v>
      </c>
      <c r="H104" s="219">
        <v>3</v>
      </c>
      <c r="I104" s="220"/>
      <c r="J104" s="221">
        <f>ROUND(I104*H104,2)</f>
        <v>0</v>
      </c>
      <c r="K104" s="217" t="s">
        <v>150</v>
      </c>
      <c r="L104" s="47"/>
      <c r="M104" s="222" t="s">
        <v>19</v>
      </c>
      <c r="N104" s="223" t="s">
        <v>47</v>
      </c>
      <c r="O104" s="87"/>
      <c r="P104" s="224">
        <f>O104*H104</f>
        <v>0</v>
      </c>
      <c r="Q104" s="224">
        <v>0</v>
      </c>
      <c r="R104" s="224">
        <f>Q104*H104</f>
        <v>0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260</v>
      </c>
      <c r="AT104" s="226" t="s">
        <v>146</v>
      </c>
      <c r="AU104" s="226" t="s">
        <v>94</v>
      </c>
      <c r="AY104" s="20" t="s">
        <v>141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94</v>
      </c>
      <c r="BK104" s="227">
        <f>ROUND(I104*H104,2)</f>
        <v>0</v>
      </c>
      <c r="BL104" s="20" t="s">
        <v>260</v>
      </c>
      <c r="BM104" s="226" t="s">
        <v>2271</v>
      </c>
    </row>
    <row r="105" s="2" customFormat="1">
      <c r="A105" s="41"/>
      <c r="B105" s="42"/>
      <c r="C105" s="43"/>
      <c r="D105" s="228" t="s">
        <v>153</v>
      </c>
      <c r="E105" s="43"/>
      <c r="F105" s="229" t="s">
        <v>2272</v>
      </c>
      <c r="G105" s="43"/>
      <c r="H105" s="43"/>
      <c r="I105" s="230"/>
      <c r="J105" s="43"/>
      <c r="K105" s="43"/>
      <c r="L105" s="47"/>
      <c r="M105" s="231"/>
      <c r="N105" s="232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94</v>
      </c>
    </row>
    <row r="106" s="2" customFormat="1" ht="16.5" customHeight="1">
      <c r="A106" s="41"/>
      <c r="B106" s="42"/>
      <c r="C106" s="215" t="s">
        <v>243</v>
      </c>
      <c r="D106" s="215" t="s">
        <v>146</v>
      </c>
      <c r="E106" s="216" t="s">
        <v>2273</v>
      </c>
      <c r="F106" s="217" t="s">
        <v>2274</v>
      </c>
      <c r="G106" s="218" t="s">
        <v>387</v>
      </c>
      <c r="H106" s="219">
        <v>3</v>
      </c>
      <c r="I106" s="220"/>
      <c r="J106" s="221">
        <f>ROUND(I106*H106,2)</f>
        <v>0</v>
      </c>
      <c r="K106" s="217" t="s">
        <v>150</v>
      </c>
      <c r="L106" s="47"/>
      <c r="M106" s="222" t="s">
        <v>19</v>
      </c>
      <c r="N106" s="223" t="s">
        <v>47</v>
      </c>
      <c r="O106" s="87"/>
      <c r="P106" s="224">
        <f>O106*H106</f>
        <v>0</v>
      </c>
      <c r="Q106" s="224">
        <v>0</v>
      </c>
      <c r="R106" s="224">
        <f>Q106*H106</f>
        <v>0</v>
      </c>
      <c r="S106" s="224">
        <v>0</v>
      </c>
      <c r="T106" s="225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6" t="s">
        <v>260</v>
      </c>
      <c r="AT106" s="226" t="s">
        <v>146</v>
      </c>
      <c r="AU106" s="226" t="s">
        <v>94</v>
      </c>
      <c r="AY106" s="20" t="s">
        <v>141</v>
      </c>
      <c r="BE106" s="227">
        <f>IF(N106="základní",J106,0)</f>
        <v>0</v>
      </c>
      <c r="BF106" s="227">
        <f>IF(N106="snížená",J106,0)</f>
        <v>0</v>
      </c>
      <c r="BG106" s="227">
        <f>IF(N106="zákl. přenesená",J106,0)</f>
        <v>0</v>
      </c>
      <c r="BH106" s="227">
        <f>IF(N106="sníž. přenesená",J106,0)</f>
        <v>0</v>
      </c>
      <c r="BI106" s="227">
        <f>IF(N106="nulová",J106,0)</f>
        <v>0</v>
      </c>
      <c r="BJ106" s="20" t="s">
        <v>94</v>
      </c>
      <c r="BK106" s="227">
        <f>ROUND(I106*H106,2)</f>
        <v>0</v>
      </c>
      <c r="BL106" s="20" t="s">
        <v>260</v>
      </c>
      <c r="BM106" s="226" t="s">
        <v>2275</v>
      </c>
    </row>
    <row r="107" s="2" customFormat="1">
      <c r="A107" s="41"/>
      <c r="B107" s="42"/>
      <c r="C107" s="43"/>
      <c r="D107" s="228" t="s">
        <v>153</v>
      </c>
      <c r="E107" s="43"/>
      <c r="F107" s="229" t="s">
        <v>2276</v>
      </c>
      <c r="G107" s="43"/>
      <c r="H107" s="43"/>
      <c r="I107" s="230"/>
      <c r="J107" s="43"/>
      <c r="K107" s="43"/>
      <c r="L107" s="47"/>
      <c r="M107" s="231"/>
      <c r="N107" s="232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94</v>
      </c>
    </row>
    <row r="108" s="2" customFormat="1" ht="16.5" customHeight="1">
      <c r="A108" s="41"/>
      <c r="B108" s="42"/>
      <c r="C108" s="215" t="s">
        <v>256</v>
      </c>
      <c r="D108" s="215" t="s">
        <v>146</v>
      </c>
      <c r="E108" s="216" t="s">
        <v>2277</v>
      </c>
      <c r="F108" s="217" t="s">
        <v>2278</v>
      </c>
      <c r="G108" s="218" t="s">
        <v>387</v>
      </c>
      <c r="H108" s="219">
        <v>2</v>
      </c>
      <c r="I108" s="220"/>
      <c r="J108" s="221">
        <f>ROUND(I108*H108,2)</f>
        <v>0</v>
      </c>
      <c r="K108" s="217" t="s">
        <v>150</v>
      </c>
      <c r="L108" s="47"/>
      <c r="M108" s="222" t="s">
        <v>19</v>
      </c>
      <c r="N108" s="223" t="s">
        <v>47</v>
      </c>
      <c r="O108" s="87"/>
      <c r="P108" s="224">
        <f>O108*H108</f>
        <v>0</v>
      </c>
      <c r="Q108" s="224">
        <v>0.00034000000000000002</v>
      </c>
      <c r="R108" s="224">
        <f>Q108*H108</f>
        <v>0.00068000000000000005</v>
      </c>
      <c r="S108" s="224">
        <v>0</v>
      </c>
      <c r="T108" s="225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260</v>
      </c>
      <c r="AT108" s="226" t="s">
        <v>146</v>
      </c>
      <c r="AU108" s="226" t="s">
        <v>94</v>
      </c>
      <c r="AY108" s="20" t="s">
        <v>141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94</v>
      </c>
      <c r="BK108" s="227">
        <f>ROUND(I108*H108,2)</f>
        <v>0</v>
      </c>
      <c r="BL108" s="20" t="s">
        <v>260</v>
      </c>
      <c r="BM108" s="226" t="s">
        <v>2279</v>
      </c>
    </row>
    <row r="109" s="2" customFormat="1">
      <c r="A109" s="41"/>
      <c r="B109" s="42"/>
      <c r="C109" s="43"/>
      <c r="D109" s="228" t="s">
        <v>153</v>
      </c>
      <c r="E109" s="43"/>
      <c r="F109" s="229" t="s">
        <v>2280</v>
      </c>
      <c r="G109" s="43"/>
      <c r="H109" s="43"/>
      <c r="I109" s="230"/>
      <c r="J109" s="43"/>
      <c r="K109" s="43"/>
      <c r="L109" s="47"/>
      <c r="M109" s="231"/>
      <c r="N109" s="232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94</v>
      </c>
    </row>
    <row r="110" s="2" customFormat="1" ht="16.5" customHeight="1">
      <c r="A110" s="41"/>
      <c r="B110" s="42"/>
      <c r="C110" s="215" t="s">
        <v>172</v>
      </c>
      <c r="D110" s="215" t="s">
        <v>146</v>
      </c>
      <c r="E110" s="216" t="s">
        <v>2281</v>
      </c>
      <c r="F110" s="217" t="s">
        <v>2282</v>
      </c>
      <c r="G110" s="218" t="s">
        <v>387</v>
      </c>
      <c r="H110" s="219">
        <v>2</v>
      </c>
      <c r="I110" s="220"/>
      <c r="J110" s="221">
        <f>ROUND(I110*H110,2)</f>
        <v>0</v>
      </c>
      <c r="K110" s="217" t="s">
        <v>150</v>
      </c>
      <c r="L110" s="47"/>
      <c r="M110" s="222" t="s">
        <v>19</v>
      </c>
      <c r="N110" s="223" t="s">
        <v>47</v>
      </c>
      <c r="O110" s="87"/>
      <c r="P110" s="224">
        <f>O110*H110</f>
        <v>0</v>
      </c>
      <c r="Q110" s="224">
        <v>0.00029</v>
      </c>
      <c r="R110" s="224">
        <f>Q110*H110</f>
        <v>0.00058</v>
      </c>
      <c r="S110" s="224">
        <v>0</v>
      </c>
      <c r="T110" s="225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6" t="s">
        <v>260</v>
      </c>
      <c r="AT110" s="226" t="s">
        <v>146</v>
      </c>
      <c r="AU110" s="226" t="s">
        <v>94</v>
      </c>
      <c r="AY110" s="20" t="s">
        <v>141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0" t="s">
        <v>94</v>
      </c>
      <c r="BK110" s="227">
        <f>ROUND(I110*H110,2)</f>
        <v>0</v>
      </c>
      <c r="BL110" s="20" t="s">
        <v>260</v>
      </c>
      <c r="BM110" s="226" t="s">
        <v>2283</v>
      </c>
    </row>
    <row r="111" s="2" customFormat="1">
      <c r="A111" s="41"/>
      <c r="B111" s="42"/>
      <c r="C111" s="43"/>
      <c r="D111" s="228" t="s">
        <v>153</v>
      </c>
      <c r="E111" s="43"/>
      <c r="F111" s="229" t="s">
        <v>2284</v>
      </c>
      <c r="G111" s="43"/>
      <c r="H111" s="43"/>
      <c r="I111" s="230"/>
      <c r="J111" s="43"/>
      <c r="K111" s="43"/>
      <c r="L111" s="47"/>
      <c r="M111" s="231"/>
      <c r="N111" s="232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94</v>
      </c>
    </row>
    <row r="112" s="2" customFormat="1" ht="16.5" customHeight="1">
      <c r="A112" s="41"/>
      <c r="B112" s="42"/>
      <c r="C112" s="215" t="s">
        <v>283</v>
      </c>
      <c r="D112" s="215" t="s">
        <v>146</v>
      </c>
      <c r="E112" s="216" t="s">
        <v>2285</v>
      </c>
      <c r="F112" s="217" t="s">
        <v>2286</v>
      </c>
      <c r="G112" s="218" t="s">
        <v>387</v>
      </c>
      <c r="H112" s="219">
        <v>2</v>
      </c>
      <c r="I112" s="220"/>
      <c r="J112" s="221">
        <f>ROUND(I112*H112,2)</f>
        <v>0</v>
      </c>
      <c r="K112" s="217" t="s">
        <v>19</v>
      </c>
      <c r="L112" s="47"/>
      <c r="M112" s="222" t="s">
        <v>19</v>
      </c>
      <c r="N112" s="223" t="s">
        <v>47</v>
      </c>
      <c r="O112" s="87"/>
      <c r="P112" s="224">
        <f>O112*H112</f>
        <v>0</v>
      </c>
      <c r="Q112" s="224">
        <v>0.00029</v>
      </c>
      <c r="R112" s="224">
        <f>Q112*H112</f>
        <v>0.00058</v>
      </c>
      <c r="S112" s="224">
        <v>0</v>
      </c>
      <c r="T112" s="225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6" t="s">
        <v>260</v>
      </c>
      <c r="AT112" s="226" t="s">
        <v>146</v>
      </c>
      <c r="AU112" s="226" t="s">
        <v>94</v>
      </c>
      <c r="AY112" s="20" t="s">
        <v>141</v>
      </c>
      <c r="BE112" s="227">
        <f>IF(N112="základní",J112,0)</f>
        <v>0</v>
      </c>
      <c r="BF112" s="227">
        <f>IF(N112="snížená",J112,0)</f>
        <v>0</v>
      </c>
      <c r="BG112" s="227">
        <f>IF(N112="zákl. přenesená",J112,0)</f>
        <v>0</v>
      </c>
      <c r="BH112" s="227">
        <f>IF(N112="sníž. přenesená",J112,0)</f>
        <v>0</v>
      </c>
      <c r="BI112" s="227">
        <f>IF(N112="nulová",J112,0)</f>
        <v>0</v>
      </c>
      <c r="BJ112" s="20" t="s">
        <v>94</v>
      </c>
      <c r="BK112" s="227">
        <f>ROUND(I112*H112,2)</f>
        <v>0</v>
      </c>
      <c r="BL112" s="20" t="s">
        <v>260</v>
      </c>
      <c r="BM112" s="226" t="s">
        <v>2287</v>
      </c>
    </row>
    <row r="113" s="2" customFormat="1" ht="16.5" customHeight="1">
      <c r="A113" s="41"/>
      <c r="B113" s="42"/>
      <c r="C113" s="215" t="s">
        <v>289</v>
      </c>
      <c r="D113" s="215" t="s">
        <v>146</v>
      </c>
      <c r="E113" s="216" t="s">
        <v>2288</v>
      </c>
      <c r="F113" s="217" t="s">
        <v>2289</v>
      </c>
      <c r="G113" s="218" t="s">
        <v>387</v>
      </c>
      <c r="H113" s="219">
        <v>1</v>
      </c>
      <c r="I113" s="220"/>
      <c r="J113" s="221">
        <f>ROUND(I113*H113,2)</f>
        <v>0</v>
      </c>
      <c r="K113" s="217" t="s">
        <v>150</v>
      </c>
      <c r="L113" s="47"/>
      <c r="M113" s="222" t="s">
        <v>19</v>
      </c>
      <c r="N113" s="223" t="s">
        <v>47</v>
      </c>
      <c r="O113" s="87"/>
      <c r="P113" s="224">
        <f>O113*H113</f>
        <v>0</v>
      </c>
      <c r="Q113" s="224">
        <v>6.9999999999999994E-05</v>
      </c>
      <c r="R113" s="224">
        <f>Q113*H113</f>
        <v>6.9999999999999994E-05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260</v>
      </c>
      <c r="AT113" s="226" t="s">
        <v>146</v>
      </c>
      <c r="AU113" s="226" t="s">
        <v>94</v>
      </c>
      <c r="AY113" s="20" t="s">
        <v>141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94</v>
      </c>
      <c r="BK113" s="227">
        <f>ROUND(I113*H113,2)</f>
        <v>0</v>
      </c>
      <c r="BL113" s="20" t="s">
        <v>260</v>
      </c>
      <c r="BM113" s="226" t="s">
        <v>2290</v>
      </c>
    </row>
    <row r="114" s="2" customFormat="1">
      <c r="A114" s="41"/>
      <c r="B114" s="42"/>
      <c r="C114" s="43"/>
      <c r="D114" s="228" t="s">
        <v>153</v>
      </c>
      <c r="E114" s="43"/>
      <c r="F114" s="229" t="s">
        <v>2291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94</v>
      </c>
    </row>
    <row r="115" s="2" customFormat="1" ht="16.5" customHeight="1">
      <c r="A115" s="41"/>
      <c r="B115" s="42"/>
      <c r="C115" s="215" t="s">
        <v>8</v>
      </c>
      <c r="D115" s="215" t="s">
        <v>146</v>
      </c>
      <c r="E115" s="216" t="s">
        <v>2292</v>
      </c>
      <c r="F115" s="217" t="s">
        <v>2293</v>
      </c>
      <c r="G115" s="218" t="s">
        <v>169</v>
      </c>
      <c r="H115" s="219">
        <v>16.199999999999999</v>
      </c>
      <c r="I115" s="220"/>
      <c r="J115" s="221">
        <f>ROUND(I115*H115,2)</f>
        <v>0</v>
      </c>
      <c r="K115" s="217" t="s">
        <v>150</v>
      </c>
      <c r="L115" s="47"/>
      <c r="M115" s="222" t="s">
        <v>19</v>
      </c>
      <c r="N115" s="223" t="s">
        <v>47</v>
      </c>
      <c r="O115" s="87"/>
      <c r="P115" s="224">
        <f>O115*H115</f>
        <v>0</v>
      </c>
      <c r="Q115" s="224">
        <v>0</v>
      </c>
      <c r="R115" s="224">
        <f>Q115*H115</f>
        <v>0</v>
      </c>
      <c r="S115" s="224">
        <v>0</v>
      </c>
      <c r="T115" s="225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6" t="s">
        <v>260</v>
      </c>
      <c r="AT115" s="226" t="s">
        <v>146</v>
      </c>
      <c r="AU115" s="226" t="s">
        <v>94</v>
      </c>
      <c r="AY115" s="20" t="s">
        <v>141</v>
      </c>
      <c r="BE115" s="227">
        <f>IF(N115="základní",J115,0)</f>
        <v>0</v>
      </c>
      <c r="BF115" s="227">
        <f>IF(N115="snížená",J115,0)</f>
        <v>0</v>
      </c>
      <c r="BG115" s="227">
        <f>IF(N115="zákl. přenesená",J115,0)</f>
        <v>0</v>
      </c>
      <c r="BH115" s="227">
        <f>IF(N115="sníž. přenesená",J115,0)</f>
        <v>0</v>
      </c>
      <c r="BI115" s="227">
        <f>IF(N115="nulová",J115,0)</f>
        <v>0</v>
      </c>
      <c r="BJ115" s="20" t="s">
        <v>94</v>
      </c>
      <c r="BK115" s="227">
        <f>ROUND(I115*H115,2)</f>
        <v>0</v>
      </c>
      <c r="BL115" s="20" t="s">
        <v>260</v>
      </c>
      <c r="BM115" s="226" t="s">
        <v>2294</v>
      </c>
    </row>
    <row r="116" s="2" customFormat="1">
      <c r="A116" s="41"/>
      <c r="B116" s="42"/>
      <c r="C116" s="43"/>
      <c r="D116" s="228" t="s">
        <v>153</v>
      </c>
      <c r="E116" s="43"/>
      <c r="F116" s="229" t="s">
        <v>2295</v>
      </c>
      <c r="G116" s="43"/>
      <c r="H116" s="43"/>
      <c r="I116" s="230"/>
      <c r="J116" s="43"/>
      <c r="K116" s="43"/>
      <c r="L116" s="47"/>
      <c r="M116" s="231"/>
      <c r="N116" s="232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94</v>
      </c>
    </row>
    <row r="117" s="2" customFormat="1" ht="16.5" customHeight="1">
      <c r="A117" s="41"/>
      <c r="B117" s="42"/>
      <c r="C117" s="215" t="s">
        <v>307</v>
      </c>
      <c r="D117" s="215" t="s">
        <v>146</v>
      </c>
      <c r="E117" s="216" t="s">
        <v>2296</v>
      </c>
      <c r="F117" s="217" t="s">
        <v>2297</v>
      </c>
      <c r="G117" s="218" t="s">
        <v>169</v>
      </c>
      <c r="H117" s="219">
        <v>2</v>
      </c>
      <c r="I117" s="220"/>
      <c r="J117" s="221">
        <f>ROUND(I117*H117,2)</f>
        <v>0</v>
      </c>
      <c r="K117" s="217" t="s">
        <v>150</v>
      </c>
      <c r="L117" s="47"/>
      <c r="M117" s="222" t="s">
        <v>19</v>
      </c>
      <c r="N117" s="223" t="s">
        <v>47</v>
      </c>
      <c r="O117" s="87"/>
      <c r="P117" s="224">
        <f>O117*H117</f>
        <v>0</v>
      </c>
      <c r="Q117" s="224">
        <v>0</v>
      </c>
      <c r="R117" s="224">
        <f>Q117*H117</f>
        <v>0</v>
      </c>
      <c r="S117" s="224">
        <v>0</v>
      </c>
      <c r="T117" s="225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6" t="s">
        <v>260</v>
      </c>
      <c r="AT117" s="226" t="s">
        <v>146</v>
      </c>
      <c r="AU117" s="226" t="s">
        <v>94</v>
      </c>
      <c r="AY117" s="20" t="s">
        <v>141</v>
      </c>
      <c r="BE117" s="227">
        <f>IF(N117="základní",J117,0)</f>
        <v>0</v>
      </c>
      <c r="BF117" s="227">
        <f>IF(N117="snížená",J117,0)</f>
        <v>0</v>
      </c>
      <c r="BG117" s="227">
        <f>IF(N117="zákl. přenesená",J117,0)</f>
        <v>0</v>
      </c>
      <c r="BH117" s="227">
        <f>IF(N117="sníž. přenesená",J117,0)</f>
        <v>0</v>
      </c>
      <c r="BI117" s="227">
        <f>IF(N117="nulová",J117,0)</f>
        <v>0</v>
      </c>
      <c r="BJ117" s="20" t="s">
        <v>94</v>
      </c>
      <c r="BK117" s="227">
        <f>ROUND(I117*H117,2)</f>
        <v>0</v>
      </c>
      <c r="BL117" s="20" t="s">
        <v>260</v>
      </c>
      <c r="BM117" s="226" t="s">
        <v>2298</v>
      </c>
    </row>
    <row r="118" s="2" customFormat="1">
      <c r="A118" s="41"/>
      <c r="B118" s="42"/>
      <c r="C118" s="43"/>
      <c r="D118" s="228" t="s">
        <v>153</v>
      </c>
      <c r="E118" s="43"/>
      <c r="F118" s="229" t="s">
        <v>2299</v>
      </c>
      <c r="G118" s="43"/>
      <c r="H118" s="43"/>
      <c r="I118" s="230"/>
      <c r="J118" s="43"/>
      <c r="K118" s="43"/>
      <c r="L118" s="47"/>
      <c r="M118" s="231"/>
      <c r="N118" s="232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94</v>
      </c>
    </row>
    <row r="119" s="2" customFormat="1" ht="24.15" customHeight="1">
      <c r="A119" s="41"/>
      <c r="B119" s="42"/>
      <c r="C119" s="215" t="s">
        <v>315</v>
      </c>
      <c r="D119" s="215" t="s">
        <v>146</v>
      </c>
      <c r="E119" s="216" t="s">
        <v>2300</v>
      </c>
      <c r="F119" s="217" t="s">
        <v>2301</v>
      </c>
      <c r="G119" s="218" t="s">
        <v>160</v>
      </c>
      <c r="H119" s="219">
        <v>0.057000000000000002</v>
      </c>
      <c r="I119" s="220"/>
      <c r="J119" s="221">
        <f>ROUND(I119*H119,2)</f>
        <v>0</v>
      </c>
      <c r="K119" s="217" t="s">
        <v>150</v>
      </c>
      <c r="L119" s="47"/>
      <c r="M119" s="222" t="s">
        <v>19</v>
      </c>
      <c r="N119" s="223" t="s">
        <v>47</v>
      </c>
      <c r="O119" s="87"/>
      <c r="P119" s="224">
        <f>O119*H119</f>
        <v>0</v>
      </c>
      <c r="Q119" s="224">
        <v>0</v>
      </c>
      <c r="R119" s="224">
        <f>Q119*H119</f>
        <v>0</v>
      </c>
      <c r="S119" s="224">
        <v>0</v>
      </c>
      <c r="T119" s="225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26" t="s">
        <v>260</v>
      </c>
      <c r="AT119" s="226" t="s">
        <v>146</v>
      </c>
      <c r="AU119" s="226" t="s">
        <v>94</v>
      </c>
      <c r="AY119" s="20" t="s">
        <v>141</v>
      </c>
      <c r="BE119" s="227">
        <f>IF(N119="základní",J119,0)</f>
        <v>0</v>
      </c>
      <c r="BF119" s="227">
        <f>IF(N119="snížená",J119,0)</f>
        <v>0</v>
      </c>
      <c r="BG119" s="227">
        <f>IF(N119="zákl. přenesená",J119,0)</f>
        <v>0</v>
      </c>
      <c r="BH119" s="227">
        <f>IF(N119="sníž. přenesená",J119,0)</f>
        <v>0</v>
      </c>
      <c r="BI119" s="227">
        <f>IF(N119="nulová",J119,0)</f>
        <v>0</v>
      </c>
      <c r="BJ119" s="20" t="s">
        <v>94</v>
      </c>
      <c r="BK119" s="227">
        <f>ROUND(I119*H119,2)</f>
        <v>0</v>
      </c>
      <c r="BL119" s="20" t="s">
        <v>260</v>
      </c>
      <c r="BM119" s="226" t="s">
        <v>2302</v>
      </c>
    </row>
    <row r="120" s="2" customFormat="1">
      <c r="A120" s="41"/>
      <c r="B120" s="42"/>
      <c r="C120" s="43"/>
      <c r="D120" s="228" t="s">
        <v>153</v>
      </c>
      <c r="E120" s="43"/>
      <c r="F120" s="229" t="s">
        <v>2303</v>
      </c>
      <c r="G120" s="43"/>
      <c r="H120" s="43"/>
      <c r="I120" s="230"/>
      <c r="J120" s="43"/>
      <c r="K120" s="43"/>
      <c r="L120" s="47"/>
      <c r="M120" s="231"/>
      <c r="N120" s="232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94</v>
      </c>
    </row>
    <row r="121" s="12" customFormat="1" ht="22.8" customHeight="1">
      <c r="A121" s="12"/>
      <c r="B121" s="199"/>
      <c r="C121" s="200"/>
      <c r="D121" s="201" t="s">
        <v>74</v>
      </c>
      <c r="E121" s="213" t="s">
        <v>2304</v>
      </c>
      <c r="F121" s="213" t="s">
        <v>2305</v>
      </c>
      <c r="G121" s="200"/>
      <c r="H121" s="200"/>
      <c r="I121" s="203"/>
      <c r="J121" s="214">
        <f>BK121</f>
        <v>0</v>
      </c>
      <c r="K121" s="200"/>
      <c r="L121" s="205"/>
      <c r="M121" s="206"/>
      <c r="N121" s="207"/>
      <c r="O121" s="207"/>
      <c r="P121" s="208">
        <f>SUM(P122:P164)</f>
        <v>0</v>
      </c>
      <c r="Q121" s="207"/>
      <c r="R121" s="208">
        <f>SUM(R122:R164)</f>
        <v>0.015296000000000001</v>
      </c>
      <c r="S121" s="207"/>
      <c r="T121" s="209">
        <f>SUM(T122:T164)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0" t="s">
        <v>94</v>
      </c>
      <c r="AT121" s="211" t="s">
        <v>74</v>
      </c>
      <c r="AU121" s="211" t="s">
        <v>83</v>
      </c>
      <c r="AY121" s="210" t="s">
        <v>141</v>
      </c>
      <c r="BK121" s="212">
        <f>SUM(BK122:BK164)</f>
        <v>0</v>
      </c>
    </row>
    <row r="122" s="2" customFormat="1" ht="24.15" customHeight="1">
      <c r="A122" s="41"/>
      <c r="B122" s="42"/>
      <c r="C122" s="215" t="s">
        <v>322</v>
      </c>
      <c r="D122" s="215" t="s">
        <v>146</v>
      </c>
      <c r="E122" s="216" t="s">
        <v>2306</v>
      </c>
      <c r="F122" s="217" t="s">
        <v>2307</v>
      </c>
      <c r="G122" s="218" t="s">
        <v>169</v>
      </c>
      <c r="H122" s="219">
        <v>15.699999999999999</v>
      </c>
      <c r="I122" s="220"/>
      <c r="J122" s="221">
        <f>ROUND(I122*H122,2)</f>
        <v>0</v>
      </c>
      <c r="K122" s="217" t="s">
        <v>150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0.00014999999999999999</v>
      </c>
      <c r="R122" s="224">
        <f>Q122*H122</f>
        <v>0.0023549999999999999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260</v>
      </c>
      <c r="AT122" s="226" t="s">
        <v>146</v>
      </c>
      <c r="AU122" s="226" t="s">
        <v>94</v>
      </c>
      <c r="AY122" s="20" t="s">
        <v>141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94</v>
      </c>
      <c r="BK122" s="227">
        <f>ROUND(I122*H122,2)</f>
        <v>0</v>
      </c>
      <c r="BL122" s="20" t="s">
        <v>260</v>
      </c>
      <c r="BM122" s="226" t="s">
        <v>2308</v>
      </c>
    </row>
    <row r="123" s="2" customFormat="1">
      <c r="A123" s="41"/>
      <c r="B123" s="42"/>
      <c r="C123" s="43"/>
      <c r="D123" s="228" t="s">
        <v>153</v>
      </c>
      <c r="E123" s="43"/>
      <c r="F123" s="229" t="s">
        <v>2309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94</v>
      </c>
    </row>
    <row r="124" s="15" customFormat="1">
      <c r="A124" s="15"/>
      <c r="B124" s="256"/>
      <c r="C124" s="257"/>
      <c r="D124" s="235" t="s">
        <v>155</v>
      </c>
      <c r="E124" s="258" t="s">
        <v>19</v>
      </c>
      <c r="F124" s="259" t="s">
        <v>360</v>
      </c>
      <c r="G124" s="257"/>
      <c r="H124" s="258" t="s">
        <v>19</v>
      </c>
      <c r="I124" s="260"/>
      <c r="J124" s="257"/>
      <c r="K124" s="257"/>
      <c r="L124" s="261"/>
      <c r="M124" s="262"/>
      <c r="N124" s="263"/>
      <c r="O124" s="263"/>
      <c r="P124" s="263"/>
      <c r="Q124" s="263"/>
      <c r="R124" s="263"/>
      <c r="S124" s="263"/>
      <c r="T124" s="264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5" t="s">
        <v>155</v>
      </c>
      <c r="AU124" s="265" t="s">
        <v>94</v>
      </c>
      <c r="AV124" s="15" t="s">
        <v>83</v>
      </c>
      <c r="AW124" s="15" t="s">
        <v>35</v>
      </c>
      <c r="AX124" s="15" t="s">
        <v>75</v>
      </c>
      <c r="AY124" s="265" t="s">
        <v>141</v>
      </c>
    </row>
    <row r="125" s="13" customFormat="1">
      <c r="A125" s="13"/>
      <c r="B125" s="233"/>
      <c r="C125" s="234"/>
      <c r="D125" s="235" t="s">
        <v>155</v>
      </c>
      <c r="E125" s="236" t="s">
        <v>19</v>
      </c>
      <c r="F125" s="237" t="s">
        <v>2310</v>
      </c>
      <c r="G125" s="234"/>
      <c r="H125" s="238">
        <v>15.699999999999999</v>
      </c>
      <c r="I125" s="239"/>
      <c r="J125" s="234"/>
      <c r="K125" s="234"/>
      <c r="L125" s="240"/>
      <c r="M125" s="241"/>
      <c r="N125" s="242"/>
      <c r="O125" s="242"/>
      <c r="P125" s="242"/>
      <c r="Q125" s="242"/>
      <c r="R125" s="242"/>
      <c r="S125" s="242"/>
      <c r="T125" s="24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4" t="s">
        <v>155</v>
      </c>
      <c r="AU125" s="244" t="s">
        <v>94</v>
      </c>
      <c r="AV125" s="13" t="s">
        <v>94</v>
      </c>
      <c r="AW125" s="13" t="s">
        <v>35</v>
      </c>
      <c r="AX125" s="13" t="s">
        <v>75</v>
      </c>
      <c r="AY125" s="244" t="s">
        <v>141</v>
      </c>
    </row>
    <row r="126" s="14" customFormat="1">
      <c r="A126" s="14"/>
      <c r="B126" s="245"/>
      <c r="C126" s="246"/>
      <c r="D126" s="235" t="s">
        <v>155</v>
      </c>
      <c r="E126" s="247" t="s">
        <v>19</v>
      </c>
      <c r="F126" s="248" t="s">
        <v>157</v>
      </c>
      <c r="G126" s="246"/>
      <c r="H126" s="249">
        <v>15.699999999999999</v>
      </c>
      <c r="I126" s="250"/>
      <c r="J126" s="246"/>
      <c r="K126" s="246"/>
      <c r="L126" s="251"/>
      <c r="M126" s="252"/>
      <c r="N126" s="253"/>
      <c r="O126" s="253"/>
      <c r="P126" s="253"/>
      <c r="Q126" s="253"/>
      <c r="R126" s="253"/>
      <c r="S126" s="253"/>
      <c r="T126" s="25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5" t="s">
        <v>155</v>
      </c>
      <c r="AU126" s="255" t="s">
        <v>94</v>
      </c>
      <c r="AV126" s="14" t="s">
        <v>151</v>
      </c>
      <c r="AW126" s="14" t="s">
        <v>35</v>
      </c>
      <c r="AX126" s="14" t="s">
        <v>83</v>
      </c>
      <c r="AY126" s="255" t="s">
        <v>141</v>
      </c>
    </row>
    <row r="127" s="2" customFormat="1" ht="24.15" customHeight="1">
      <c r="A127" s="41"/>
      <c r="B127" s="42"/>
      <c r="C127" s="215" t="s">
        <v>260</v>
      </c>
      <c r="D127" s="215" t="s">
        <v>146</v>
      </c>
      <c r="E127" s="216" t="s">
        <v>2311</v>
      </c>
      <c r="F127" s="217" t="s">
        <v>2312</v>
      </c>
      <c r="G127" s="218" t="s">
        <v>169</v>
      </c>
      <c r="H127" s="219">
        <v>10</v>
      </c>
      <c r="I127" s="220"/>
      <c r="J127" s="221">
        <f>ROUND(I127*H127,2)</f>
        <v>0</v>
      </c>
      <c r="K127" s="217" t="s">
        <v>150</v>
      </c>
      <c r="L127" s="47"/>
      <c r="M127" s="222" t="s">
        <v>19</v>
      </c>
      <c r="N127" s="223" t="s">
        <v>47</v>
      </c>
      <c r="O127" s="87"/>
      <c r="P127" s="224">
        <f>O127*H127</f>
        <v>0</v>
      </c>
      <c r="Q127" s="224">
        <v>0.00020000000000000001</v>
      </c>
      <c r="R127" s="224">
        <f>Q127*H127</f>
        <v>0.002</v>
      </c>
      <c r="S127" s="224">
        <v>0</v>
      </c>
      <c r="T127" s="225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6" t="s">
        <v>260</v>
      </c>
      <c r="AT127" s="226" t="s">
        <v>146</v>
      </c>
      <c r="AU127" s="226" t="s">
        <v>94</v>
      </c>
      <c r="AY127" s="20" t="s">
        <v>141</v>
      </c>
      <c r="BE127" s="227">
        <f>IF(N127="základní",J127,0)</f>
        <v>0</v>
      </c>
      <c r="BF127" s="227">
        <f>IF(N127="snížená",J127,0)</f>
        <v>0</v>
      </c>
      <c r="BG127" s="227">
        <f>IF(N127="zákl. přenesená",J127,0)</f>
        <v>0</v>
      </c>
      <c r="BH127" s="227">
        <f>IF(N127="sníž. přenesená",J127,0)</f>
        <v>0</v>
      </c>
      <c r="BI127" s="227">
        <f>IF(N127="nulová",J127,0)</f>
        <v>0</v>
      </c>
      <c r="BJ127" s="20" t="s">
        <v>94</v>
      </c>
      <c r="BK127" s="227">
        <f>ROUND(I127*H127,2)</f>
        <v>0</v>
      </c>
      <c r="BL127" s="20" t="s">
        <v>260</v>
      </c>
      <c r="BM127" s="226" t="s">
        <v>2313</v>
      </c>
    </row>
    <row r="128" s="2" customFormat="1">
      <c r="A128" s="41"/>
      <c r="B128" s="42"/>
      <c r="C128" s="43"/>
      <c r="D128" s="228" t="s">
        <v>153</v>
      </c>
      <c r="E128" s="43"/>
      <c r="F128" s="229" t="s">
        <v>2314</v>
      </c>
      <c r="G128" s="43"/>
      <c r="H128" s="43"/>
      <c r="I128" s="230"/>
      <c r="J128" s="43"/>
      <c r="K128" s="43"/>
      <c r="L128" s="47"/>
      <c r="M128" s="231"/>
      <c r="N128" s="232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94</v>
      </c>
    </row>
    <row r="129" s="15" customFormat="1">
      <c r="A129" s="15"/>
      <c r="B129" s="256"/>
      <c r="C129" s="257"/>
      <c r="D129" s="235" t="s">
        <v>155</v>
      </c>
      <c r="E129" s="258" t="s">
        <v>19</v>
      </c>
      <c r="F129" s="259" t="s">
        <v>360</v>
      </c>
      <c r="G129" s="257"/>
      <c r="H129" s="258" t="s">
        <v>19</v>
      </c>
      <c r="I129" s="260"/>
      <c r="J129" s="257"/>
      <c r="K129" s="257"/>
      <c r="L129" s="261"/>
      <c r="M129" s="262"/>
      <c r="N129" s="263"/>
      <c r="O129" s="263"/>
      <c r="P129" s="263"/>
      <c r="Q129" s="263"/>
      <c r="R129" s="263"/>
      <c r="S129" s="263"/>
      <c r="T129" s="26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65" t="s">
        <v>155</v>
      </c>
      <c r="AU129" s="265" t="s">
        <v>94</v>
      </c>
      <c r="AV129" s="15" t="s">
        <v>83</v>
      </c>
      <c r="AW129" s="15" t="s">
        <v>35</v>
      </c>
      <c r="AX129" s="15" t="s">
        <v>75</v>
      </c>
      <c r="AY129" s="265" t="s">
        <v>141</v>
      </c>
    </row>
    <row r="130" s="13" customFormat="1">
      <c r="A130" s="13"/>
      <c r="B130" s="233"/>
      <c r="C130" s="234"/>
      <c r="D130" s="235" t="s">
        <v>155</v>
      </c>
      <c r="E130" s="236" t="s">
        <v>19</v>
      </c>
      <c r="F130" s="237" t="s">
        <v>2315</v>
      </c>
      <c r="G130" s="234"/>
      <c r="H130" s="238">
        <v>9</v>
      </c>
      <c r="I130" s="239"/>
      <c r="J130" s="234"/>
      <c r="K130" s="234"/>
      <c r="L130" s="240"/>
      <c r="M130" s="241"/>
      <c r="N130" s="242"/>
      <c r="O130" s="242"/>
      <c r="P130" s="242"/>
      <c r="Q130" s="242"/>
      <c r="R130" s="242"/>
      <c r="S130" s="242"/>
      <c r="T130" s="24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4" t="s">
        <v>155</v>
      </c>
      <c r="AU130" s="244" t="s">
        <v>94</v>
      </c>
      <c r="AV130" s="13" t="s">
        <v>94</v>
      </c>
      <c r="AW130" s="13" t="s">
        <v>35</v>
      </c>
      <c r="AX130" s="13" t="s">
        <v>75</v>
      </c>
      <c r="AY130" s="244" t="s">
        <v>141</v>
      </c>
    </row>
    <row r="131" s="15" customFormat="1">
      <c r="A131" s="15"/>
      <c r="B131" s="256"/>
      <c r="C131" s="257"/>
      <c r="D131" s="235" t="s">
        <v>155</v>
      </c>
      <c r="E131" s="258" t="s">
        <v>19</v>
      </c>
      <c r="F131" s="259" t="s">
        <v>2316</v>
      </c>
      <c r="G131" s="257"/>
      <c r="H131" s="258" t="s">
        <v>19</v>
      </c>
      <c r="I131" s="260"/>
      <c r="J131" s="257"/>
      <c r="K131" s="257"/>
      <c r="L131" s="261"/>
      <c r="M131" s="262"/>
      <c r="N131" s="263"/>
      <c r="O131" s="263"/>
      <c r="P131" s="263"/>
      <c r="Q131" s="263"/>
      <c r="R131" s="263"/>
      <c r="S131" s="263"/>
      <c r="T131" s="264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5" t="s">
        <v>155</v>
      </c>
      <c r="AU131" s="265" t="s">
        <v>94</v>
      </c>
      <c r="AV131" s="15" t="s">
        <v>83</v>
      </c>
      <c r="AW131" s="15" t="s">
        <v>35</v>
      </c>
      <c r="AX131" s="15" t="s">
        <v>75</v>
      </c>
      <c r="AY131" s="265" t="s">
        <v>141</v>
      </c>
    </row>
    <row r="132" s="13" customFormat="1">
      <c r="A132" s="13"/>
      <c r="B132" s="233"/>
      <c r="C132" s="234"/>
      <c r="D132" s="235" t="s">
        <v>155</v>
      </c>
      <c r="E132" s="236" t="s">
        <v>19</v>
      </c>
      <c r="F132" s="237" t="s">
        <v>2317</v>
      </c>
      <c r="G132" s="234"/>
      <c r="H132" s="238">
        <v>1</v>
      </c>
      <c r="I132" s="239"/>
      <c r="J132" s="234"/>
      <c r="K132" s="234"/>
      <c r="L132" s="240"/>
      <c r="M132" s="241"/>
      <c r="N132" s="242"/>
      <c r="O132" s="242"/>
      <c r="P132" s="242"/>
      <c r="Q132" s="242"/>
      <c r="R132" s="242"/>
      <c r="S132" s="242"/>
      <c r="T132" s="24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4" t="s">
        <v>155</v>
      </c>
      <c r="AU132" s="244" t="s">
        <v>94</v>
      </c>
      <c r="AV132" s="13" t="s">
        <v>94</v>
      </c>
      <c r="AW132" s="13" t="s">
        <v>35</v>
      </c>
      <c r="AX132" s="13" t="s">
        <v>75</v>
      </c>
      <c r="AY132" s="244" t="s">
        <v>141</v>
      </c>
    </row>
    <row r="133" s="14" customFormat="1">
      <c r="A133" s="14"/>
      <c r="B133" s="245"/>
      <c r="C133" s="246"/>
      <c r="D133" s="235" t="s">
        <v>155</v>
      </c>
      <c r="E133" s="247" t="s">
        <v>19</v>
      </c>
      <c r="F133" s="248" t="s">
        <v>157</v>
      </c>
      <c r="G133" s="246"/>
      <c r="H133" s="249">
        <v>10</v>
      </c>
      <c r="I133" s="250"/>
      <c r="J133" s="246"/>
      <c r="K133" s="246"/>
      <c r="L133" s="251"/>
      <c r="M133" s="252"/>
      <c r="N133" s="253"/>
      <c r="O133" s="253"/>
      <c r="P133" s="253"/>
      <c r="Q133" s="253"/>
      <c r="R133" s="253"/>
      <c r="S133" s="253"/>
      <c r="T133" s="25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5" t="s">
        <v>155</v>
      </c>
      <c r="AU133" s="255" t="s">
        <v>94</v>
      </c>
      <c r="AV133" s="14" t="s">
        <v>151</v>
      </c>
      <c r="AW133" s="14" t="s">
        <v>35</v>
      </c>
      <c r="AX133" s="14" t="s">
        <v>83</v>
      </c>
      <c r="AY133" s="255" t="s">
        <v>141</v>
      </c>
    </row>
    <row r="134" s="2" customFormat="1" ht="24.15" customHeight="1">
      <c r="A134" s="41"/>
      <c r="B134" s="42"/>
      <c r="C134" s="215" t="s">
        <v>345</v>
      </c>
      <c r="D134" s="215" t="s">
        <v>146</v>
      </c>
      <c r="E134" s="216" t="s">
        <v>2318</v>
      </c>
      <c r="F134" s="217" t="s">
        <v>2319</v>
      </c>
      <c r="G134" s="218" t="s">
        <v>169</v>
      </c>
      <c r="H134" s="219">
        <v>15.699999999999999</v>
      </c>
      <c r="I134" s="220"/>
      <c r="J134" s="221">
        <f>ROUND(I134*H134,2)</f>
        <v>0</v>
      </c>
      <c r="K134" s="217" t="s">
        <v>150</v>
      </c>
      <c r="L134" s="47"/>
      <c r="M134" s="222" t="s">
        <v>19</v>
      </c>
      <c r="N134" s="223" t="s">
        <v>47</v>
      </c>
      <c r="O134" s="87"/>
      <c r="P134" s="224">
        <f>O134*H134</f>
        <v>0</v>
      </c>
      <c r="Q134" s="224">
        <v>3.0000000000000001E-05</v>
      </c>
      <c r="R134" s="224">
        <f>Q134*H134</f>
        <v>0.00047100000000000001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260</v>
      </c>
      <c r="AT134" s="226" t="s">
        <v>146</v>
      </c>
      <c r="AU134" s="226" t="s">
        <v>94</v>
      </c>
      <c r="AY134" s="20" t="s">
        <v>141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94</v>
      </c>
      <c r="BK134" s="227">
        <f>ROUND(I134*H134,2)</f>
        <v>0</v>
      </c>
      <c r="BL134" s="20" t="s">
        <v>260</v>
      </c>
      <c r="BM134" s="226" t="s">
        <v>2320</v>
      </c>
    </row>
    <row r="135" s="2" customFormat="1">
      <c r="A135" s="41"/>
      <c r="B135" s="42"/>
      <c r="C135" s="43"/>
      <c r="D135" s="228" t="s">
        <v>153</v>
      </c>
      <c r="E135" s="43"/>
      <c r="F135" s="229" t="s">
        <v>2321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94</v>
      </c>
    </row>
    <row r="136" s="2" customFormat="1" ht="24.15" customHeight="1">
      <c r="A136" s="41"/>
      <c r="B136" s="42"/>
      <c r="C136" s="215" t="s">
        <v>353</v>
      </c>
      <c r="D136" s="215" t="s">
        <v>146</v>
      </c>
      <c r="E136" s="216" t="s">
        <v>2322</v>
      </c>
      <c r="F136" s="217" t="s">
        <v>2323</v>
      </c>
      <c r="G136" s="218" t="s">
        <v>169</v>
      </c>
      <c r="H136" s="219">
        <v>10</v>
      </c>
      <c r="I136" s="220"/>
      <c r="J136" s="221">
        <f>ROUND(I136*H136,2)</f>
        <v>0</v>
      </c>
      <c r="K136" s="217" t="s">
        <v>150</v>
      </c>
      <c r="L136" s="47"/>
      <c r="M136" s="222" t="s">
        <v>19</v>
      </c>
      <c r="N136" s="223" t="s">
        <v>47</v>
      </c>
      <c r="O136" s="87"/>
      <c r="P136" s="224">
        <f>O136*H136</f>
        <v>0</v>
      </c>
      <c r="Q136" s="224">
        <v>3.0000000000000001E-05</v>
      </c>
      <c r="R136" s="224">
        <f>Q136*H136</f>
        <v>0.00030000000000000003</v>
      </c>
      <c r="S136" s="224">
        <v>0</v>
      </c>
      <c r="T136" s="225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6" t="s">
        <v>260</v>
      </c>
      <c r="AT136" s="226" t="s">
        <v>146</v>
      </c>
      <c r="AU136" s="226" t="s">
        <v>94</v>
      </c>
      <c r="AY136" s="20" t="s">
        <v>141</v>
      </c>
      <c r="BE136" s="227">
        <f>IF(N136="základní",J136,0)</f>
        <v>0</v>
      </c>
      <c r="BF136" s="227">
        <f>IF(N136="snížená",J136,0)</f>
        <v>0</v>
      </c>
      <c r="BG136" s="227">
        <f>IF(N136="zákl. přenesená",J136,0)</f>
        <v>0</v>
      </c>
      <c r="BH136" s="227">
        <f>IF(N136="sníž. přenesená",J136,0)</f>
        <v>0</v>
      </c>
      <c r="BI136" s="227">
        <f>IF(N136="nulová",J136,0)</f>
        <v>0</v>
      </c>
      <c r="BJ136" s="20" t="s">
        <v>94</v>
      </c>
      <c r="BK136" s="227">
        <f>ROUND(I136*H136,2)</f>
        <v>0</v>
      </c>
      <c r="BL136" s="20" t="s">
        <v>260</v>
      </c>
      <c r="BM136" s="226" t="s">
        <v>2324</v>
      </c>
    </row>
    <row r="137" s="2" customFormat="1">
      <c r="A137" s="41"/>
      <c r="B137" s="42"/>
      <c r="C137" s="43"/>
      <c r="D137" s="228" t="s">
        <v>153</v>
      </c>
      <c r="E137" s="43"/>
      <c r="F137" s="229" t="s">
        <v>2325</v>
      </c>
      <c r="G137" s="43"/>
      <c r="H137" s="43"/>
      <c r="I137" s="230"/>
      <c r="J137" s="43"/>
      <c r="K137" s="43"/>
      <c r="L137" s="47"/>
      <c r="M137" s="231"/>
      <c r="N137" s="232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94</v>
      </c>
    </row>
    <row r="138" s="2" customFormat="1" ht="16.5" customHeight="1">
      <c r="A138" s="41"/>
      <c r="B138" s="42"/>
      <c r="C138" s="215" t="s">
        <v>364</v>
      </c>
      <c r="D138" s="215" t="s">
        <v>146</v>
      </c>
      <c r="E138" s="216" t="s">
        <v>2326</v>
      </c>
      <c r="F138" s="217" t="s">
        <v>2327</v>
      </c>
      <c r="G138" s="218" t="s">
        <v>387</v>
      </c>
      <c r="H138" s="219">
        <v>9</v>
      </c>
      <c r="I138" s="220"/>
      <c r="J138" s="221">
        <f>ROUND(I138*H138,2)</f>
        <v>0</v>
      </c>
      <c r="K138" s="217" t="s">
        <v>150</v>
      </c>
      <c r="L138" s="47"/>
      <c r="M138" s="222" t="s">
        <v>19</v>
      </c>
      <c r="N138" s="223" t="s">
        <v>47</v>
      </c>
      <c r="O138" s="87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260</v>
      </c>
      <c r="AT138" s="226" t="s">
        <v>146</v>
      </c>
      <c r="AU138" s="226" t="s">
        <v>94</v>
      </c>
      <c r="AY138" s="20" t="s">
        <v>141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94</v>
      </c>
      <c r="BK138" s="227">
        <f>ROUND(I138*H138,2)</f>
        <v>0</v>
      </c>
      <c r="BL138" s="20" t="s">
        <v>260</v>
      </c>
      <c r="BM138" s="226" t="s">
        <v>2328</v>
      </c>
    </row>
    <row r="139" s="2" customFormat="1">
      <c r="A139" s="41"/>
      <c r="B139" s="42"/>
      <c r="C139" s="43"/>
      <c r="D139" s="228" t="s">
        <v>153</v>
      </c>
      <c r="E139" s="43"/>
      <c r="F139" s="229" t="s">
        <v>2329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153</v>
      </c>
      <c r="AU139" s="20" t="s">
        <v>94</v>
      </c>
    </row>
    <row r="140" s="15" customFormat="1">
      <c r="A140" s="15"/>
      <c r="B140" s="256"/>
      <c r="C140" s="257"/>
      <c r="D140" s="235" t="s">
        <v>155</v>
      </c>
      <c r="E140" s="258" t="s">
        <v>19</v>
      </c>
      <c r="F140" s="259" t="s">
        <v>2330</v>
      </c>
      <c r="G140" s="257"/>
      <c r="H140" s="258" t="s">
        <v>19</v>
      </c>
      <c r="I140" s="260"/>
      <c r="J140" s="257"/>
      <c r="K140" s="257"/>
      <c r="L140" s="261"/>
      <c r="M140" s="262"/>
      <c r="N140" s="263"/>
      <c r="O140" s="263"/>
      <c r="P140" s="263"/>
      <c r="Q140" s="263"/>
      <c r="R140" s="263"/>
      <c r="S140" s="263"/>
      <c r="T140" s="264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5" t="s">
        <v>155</v>
      </c>
      <c r="AU140" s="265" t="s">
        <v>94</v>
      </c>
      <c r="AV140" s="15" t="s">
        <v>83</v>
      </c>
      <c r="AW140" s="15" t="s">
        <v>35</v>
      </c>
      <c r="AX140" s="15" t="s">
        <v>75</v>
      </c>
      <c r="AY140" s="265" t="s">
        <v>141</v>
      </c>
    </row>
    <row r="141" s="13" customFormat="1">
      <c r="A141" s="13"/>
      <c r="B141" s="233"/>
      <c r="C141" s="234"/>
      <c r="D141" s="235" t="s">
        <v>155</v>
      </c>
      <c r="E141" s="236" t="s">
        <v>19</v>
      </c>
      <c r="F141" s="237" t="s">
        <v>94</v>
      </c>
      <c r="G141" s="234"/>
      <c r="H141" s="238">
        <v>2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155</v>
      </c>
      <c r="AU141" s="244" t="s">
        <v>94</v>
      </c>
      <c r="AV141" s="13" t="s">
        <v>94</v>
      </c>
      <c r="AW141" s="13" t="s">
        <v>35</v>
      </c>
      <c r="AX141" s="13" t="s">
        <v>75</v>
      </c>
      <c r="AY141" s="244" t="s">
        <v>141</v>
      </c>
    </row>
    <row r="142" s="15" customFormat="1">
      <c r="A142" s="15"/>
      <c r="B142" s="256"/>
      <c r="C142" s="257"/>
      <c r="D142" s="235" t="s">
        <v>155</v>
      </c>
      <c r="E142" s="258" t="s">
        <v>19</v>
      </c>
      <c r="F142" s="259" t="s">
        <v>2331</v>
      </c>
      <c r="G142" s="257"/>
      <c r="H142" s="258" t="s">
        <v>19</v>
      </c>
      <c r="I142" s="260"/>
      <c r="J142" s="257"/>
      <c r="K142" s="257"/>
      <c r="L142" s="261"/>
      <c r="M142" s="262"/>
      <c r="N142" s="263"/>
      <c r="O142" s="263"/>
      <c r="P142" s="263"/>
      <c r="Q142" s="263"/>
      <c r="R142" s="263"/>
      <c r="S142" s="263"/>
      <c r="T142" s="264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65" t="s">
        <v>155</v>
      </c>
      <c r="AU142" s="265" t="s">
        <v>94</v>
      </c>
      <c r="AV142" s="15" t="s">
        <v>83</v>
      </c>
      <c r="AW142" s="15" t="s">
        <v>35</v>
      </c>
      <c r="AX142" s="15" t="s">
        <v>75</v>
      </c>
      <c r="AY142" s="265" t="s">
        <v>141</v>
      </c>
    </row>
    <row r="143" s="13" customFormat="1">
      <c r="A143" s="13"/>
      <c r="B143" s="233"/>
      <c r="C143" s="234"/>
      <c r="D143" s="235" t="s">
        <v>155</v>
      </c>
      <c r="E143" s="236" t="s">
        <v>19</v>
      </c>
      <c r="F143" s="237" t="s">
        <v>94</v>
      </c>
      <c r="G143" s="234"/>
      <c r="H143" s="238">
        <v>2</v>
      </c>
      <c r="I143" s="239"/>
      <c r="J143" s="234"/>
      <c r="K143" s="234"/>
      <c r="L143" s="240"/>
      <c r="M143" s="241"/>
      <c r="N143" s="242"/>
      <c r="O143" s="242"/>
      <c r="P143" s="242"/>
      <c r="Q143" s="242"/>
      <c r="R143" s="242"/>
      <c r="S143" s="242"/>
      <c r="T143" s="24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4" t="s">
        <v>155</v>
      </c>
      <c r="AU143" s="244" t="s">
        <v>94</v>
      </c>
      <c r="AV143" s="13" t="s">
        <v>94</v>
      </c>
      <c r="AW143" s="13" t="s">
        <v>35</v>
      </c>
      <c r="AX143" s="13" t="s">
        <v>75</v>
      </c>
      <c r="AY143" s="244" t="s">
        <v>141</v>
      </c>
    </row>
    <row r="144" s="15" customFormat="1">
      <c r="A144" s="15"/>
      <c r="B144" s="256"/>
      <c r="C144" s="257"/>
      <c r="D144" s="235" t="s">
        <v>155</v>
      </c>
      <c r="E144" s="258" t="s">
        <v>19</v>
      </c>
      <c r="F144" s="259" t="s">
        <v>2332</v>
      </c>
      <c r="G144" s="257"/>
      <c r="H144" s="258" t="s">
        <v>19</v>
      </c>
      <c r="I144" s="260"/>
      <c r="J144" s="257"/>
      <c r="K144" s="257"/>
      <c r="L144" s="261"/>
      <c r="M144" s="262"/>
      <c r="N144" s="263"/>
      <c r="O144" s="263"/>
      <c r="P144" s="263"/>
      <c r="Q144" s="263"/>
      <c r="R144" s="263"/>
      <c r="S144" s="263"/>
      <c r="T144" s="26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5" t="s">
        <v>155</v>
      </c>
      <c r="AU144" s="265" t="s">
        <v>94</v>
      </c>
      <c r="AV144" s="15" t="s">
        <v>83</v>
      </c>
      <c r="AW144" s="15" t="s">
        <v>35</v>
      </c>
      <c r="AX144" s="15" t="s">
        <v>75</v>
      </c>
      <c r="AY144" s="265" t="s">
        <v>141</v>
      </c>
    </row>
    <row r="145" s="13" customFormat="1">
      <c r="A145" s="13"/>
      <c r="B145" s="233"/>
      <c r="C145" s="234"/>
      <c r="D145" s="235" t="s">
        <v>155</v>
      </c>
      <c r="E145" s="236" t="s">
        <v>19</v>
      </c>
      <c r="F145" s="237" t="s">
        <v>94</v>
      </c>
      <c r="G145" s="234"/>
      <c r="H145" s="238">
        <v>2</v>
      </c>
      <c r="I145" s="239"/>
      <c r="J145" s="234"/>
      <c r="K145" s="234"/>
      <c r="L145" s="240"/>
      <c r="M145" s="241"/>
      <c r="N145" s="242"/>
      <c r="O145" s="242"/>
      <c r="P145" s="242"/>
      <c r="Q145" s="242"/>
      <c r="R145" s="242"/>
      <c r="S145" s="242"/>
      <c r="T145" s="24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4" t="s">
        <v>155</v>
      </c>
      <c r="AU145" s="244" t="s">
        <v>94</v>
      </c>
      <c r="AV145" s="13" t="s">
        <v>94</v>
      </c>
      <c r="AW145" s="13" t="s">
        <v>35</v>
      </c>
      <c r="AX145" s="13" t="s">
        <v>75</v>
      </c>
      <c r="AY145" s="244" t="s">
        <v>141</v>
      </c>
    </row>
    <row r="146" s="15" customFormat="1">
      <c r="A146" s="15"/>
      <c r="B146" s="256"/>
      <c r="C146" s="257"/>
      <c r="D146" s="235" t="s">
        <v>155</v>
      </c>
      <c r="E146" s="258" t="s">
        <v>19</v>
      </c>
      <c r="F146" s="259" t="s">
        <v>2333</v>
      </c>
      <c r="G146" s="257"/>
      <c r="H146" s="258" t="s">
        <v>19</v>
      </c>
      <c r="I146" s="260"/>
      <c r="J146" s="257"/>
      <c r="K146" s="257"/>
      <c r="L146" s="261"/>
      <c r="M146" s="262"/>
      <c r="N146" s="263"/>
      <c r="O146" s="263"/>
      <c r="P146" s="263"/>
      <c r="Q146" s="263"/>
      <c r="R146" s="263"/>
      <c r="S146" s="263"/>
      <c r="T146" s="264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65" t="s">
        <v>155</v>
      </c>
      <c r="AU146" s="265" t="s">
        <v>94</v>
      </c>
      <c r="AV146" s="15" t="s">
        <v>83</v>
      </c>
      <c r="AW146" s="15" t="s">
        <v>35</v>
      </c>
      <c r="AX146" s="15" t="s">
        <v>75</v>
      </c>
      <c r="AY146" s="265" t="s">
        <v>141</v>
      </c>
    </row>
    <row r="147" s="13" customFormat="1">
      <c r="A147" s="13"/>
      <c r="B147" s="233"/>
      <c r="C147" s="234"/>
      <c r="D147" s="235" t="s">
        <v>155</v>
      </c>
      <c r="E147" s="236" t="s">
        <v>19</v>
      </c>
      <c r="F147" s="237" t="s">
        <v>94</v>
      </c>
      <c r="G147" s="234"/>
      <c r="H147" s="238">
        <v>2</v>
      </c>
      <c r="I147" s="239"/>
      <c r="J147" s="234"/>
      <c r="K147" s="234"/>
      <c r="L147" s="240"/>
      <c r="M147" s="241"/>
      <c r="N147" s="242"/>
      <c r="O147" s="242"/>
      <c r="P147" s="242"/>
      <c r="Q147" s="242"/>
      <c r="R147" s="242"/>
      <c r="S147" s="242"/>
      <c r="T147" s="24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4" t="s">
        <v>155</v>
      </c>
      <c r="AU147" s="244" t="s">
        <v>94</v>
      </c>
      <c r="AV147" s="13" t="s">
        <v>94</v>
      </c>
      <c r="AW147" s="13" t="s">
        <v>35</v>
      </c>
      <c r="AX147" s="13" t="s">
        <v>75</v>
      </c>
      <c r="AY147" s="244" t="s">
        <v>141</v>
      </c>
    </row>
    <row r="148" s="15" customFormat="1">
      <c r="A148" s="15"/>
      <c r="B148" s="256"/>
      <c r="C148" s="257"/>
      <c r="D148" s="235" t="s">
        <v>155</v>
      </c>
      <c r="E148" s="258" t="s">
        <v>19</v>
      </c>
      <c r="F148" s="259" t="s">
        <v>2334</v>
      </c>
      <c r="G148" s="257"/>
      <c r="H148" s="258" t="s">
        <v>19</v>
      </c>
      <c r="I148" s="260"/>
      <c r="J148" s="257"/>
      <c r="K148" s="257"/>
      <c r="L148" s="261"/>
      <c r="M148" s="262"/>
      <c r="N148" s="263"/>
      <c r="O148" s="263"/>
      <c r="P148" s="263"/>
      <c r="Q148" s="263"/>
      <c r="R148" s="263"/>
      <c r="S148" s="263"/>
      <c r="T148" s="264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5" t="s">
        <v>155</v>
      </c>
      <c r="AU148" s="265" t="s">
        <v>94</v>
      </c>
      <c r="AV148" s="15" t="s">
        <v>83</v>
      </c>
      <c r="AW148" s="15" t="s">
        <v>35</v>
      </c>
      <c r="AX148" s="15" t="s">
        <v>75</v>
      </c>
      <c r="AY148" s="265" t="s">
        <v>141</v>
      </c>
    </row>
    <row r="149" s="13" customFormat="1">
      <c r="A149" s="13"/>
      <c r="B149" s="233"/>
      <c r="C149" s="234"/>
      <c r="D149" s="235" t="s">
        <v>155</v>
      </c>
      <c r="E149" s="236" t="s">
        <v>19</v>
      </c>
      <c r="F149" s="237" t="s">
        <v>83</v>
      </c>
      <c r="G149" s="234"/>
      <c r="H149" s="238">
        <v>1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155</v>
      </c>
      <c r="AU149" s="244" t="s">
        <v>94</v>
      </c>
      <c r="AV149" s="13" t="s">
        <v>94</v>
      </c>
      <c r="AW149" s="13" t="s">
        <v>35</v>
      </c>
      <c r="AX149" s="13" t="s">
        <v>75</v>
      </c>
      <c r="AY149" s="244" t="s">
        <v>141</v>
      </c>
    </row>
    <row r="150" s="14" customFormat="1">
      <c r="A150" s="14"/>
      <c r="B150" s="245"/>
      <c r="C150" s="246"/>
      <c r="D150" s="235" t="s">
        <v>155</v>
      </c>
      <c r="E150" s="247" t="s">
        <v>19</v>
      </c>
      <c r="F150" s="248" t="s">
        <v>157</v>
      </c>
      <c r="G150" s="246"/>
      <c r="H150" s="249">
        <v>9</v>
      </c>
      <c r="I150" s="250"/>
      <c r="J150" s="246"/>
      <c r="K150" s="246"/>
      <c r="L150" s="251"/>
      <c r="M150" s="252"/>
      <c r="N150" s="253"/>
      <c r="O150" s="253"/>
      <c r="P150" s="253"/>
      <c r="Q150" s="253"/>
      <c r="R150" s="253"/>
      <c r="S150" s="253"/>
      <c r="T150" s="25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5" t="s">
        <v>155</v>
      </c>
      <c r="AU150" s="255" t="s">
        <v>94</v>
      </c>
      <c r="AV150" s="14" t="s">
        <v>151</v>
      </c>
      <c r="AW150" s="14" t="s">
        <v>35</v>
      </c>
      <c r="AX150" s="14" t="s">
        <v>83</v>
      </c>
      <c r="AY150" s="255" t="s">
        <v>141</v>
      </c>
    </row>
    <row r="151" s="2" customFormat="1" ht="16.5" customHeight="1">
      <c r="A151" s="41"/>
      <c r="B151" s="42"/>
      <c r="C151" s="215" t="s">
        <v>379</v>
      </c>
      <c r="D151" s="215" t="s">
        <v>146</v>
      </c>
      <c r="E151" s="216" t="s">
        <v>2335</v>
      </c>
      <c r="F151" s="217" t="s">
        <v>2336</v>
      </c>
      <c r="G151" s="218" t="s">
        <v>387</v>
      </c>
      <c r="H151" s="219">
        <v>1</v>
      </c>
      <c r="I151" s="220"/>
      <c r="J151" s="221">
        <f>ROUND(I151*H151,2)</f>
        <v>0</v>
      </c>
      <c r="K151" s="217" t="s">
        <v>150</v>
      </c>
      <c r="L151" s="47"/>
      <c r="M151" s="222" t="s">
        <v>19</v>
      </c>
      <c r="N151" s="223" t="s">
        <v>47</v>
      </c>
      <c r="O151" s="87"/>
      <c r="P151" s="224">
        <f>O151*H151</f>
        <v>0</v>
      </c>
      <c r="Q151" s="224">
        <v>0.00035</v>
      </c>
      <c r="R151" s="224">
        <f>Q151*H151</f>
        <v>0.00035</v>
      </c>
      <c r="S151" s="224">
        <v>0</v>
      </c>
      <c r="T151" s="225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26" t="s">
        <v>260</v>
      </c>
      <c r="AT151" s="226" t="s">
        <v>146</v>
      </c>
      <c r="AU151" s="226" t="s">
        <v>94</v>
      </c>
      <c r="AY151" s="20" t="s">
        <v>141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0" t="s">
        <v>94</v>
      </c>
      <c r="BK151" s="227">
        <f>ROUND(I151*H151,2)</f>
        <v>0</v>
      </c>
      <c r="BL151" s="20" t="s">
        <v>260</v>
      </c>
      <c r="BM151" s="226" t="s">
        <v>2337</v>
      </c>
    </row>
    <row r="152" s="2" customFormat="1">
      <c r="A152" s="41"/>
      <c r="B152" s="42"/>
      <c r="C152" s="43"/>
      <c r="D152" s="228" t="s">
        <v>153</v>
      </c>
      <c r="E152" s="43"/>
      <c r="F152" s="229" t="s">
        <v>2338</v>
      </c>
      <c r="G152" s="43"/>
      <c r="H152" s="43"/>
      <c r="I152" s="230"/>
      <c r="J152" s="43"/>
      <c r="K152" s="43"/>
      <c r="L152" s="47"/>
      <c r="M152" s="231"/>
      <c r="N152" s="232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94</v>
      </c>
    </row>
    <row r="153" s="2" customFormat="1" ht="16.5" customHeight="1">
      <c r="A153" s="41"/>
      <c r="B153" s="42"/>
      <c r="C153" s="215" t="s">
        <v>7</v>
      </c>
      <c r="D153" s="215" t="s">
        <v>146</v>
      </c>
      <c r="E153" s="216" t="s">
        <v>2339</v>
      </c>
      <c r="F153" s="217" t="s">
        <v>2340</v>
      </c>
      <c r="G153" s="218" t="s">
        <v>387</v>
      </c>
      <c r="H153" s="219">
        <v>2</v>
      </c>
      <c r="I153" s="220"/>
      <c r="J153" s="221">
        <f>ROUND(I153*H153,2)</f>
        <v>0</v>
      </c>
      <c r="K153" s="217" t="s">
        <v>150</v>
      </c>
      <c r="L153" s="47"/>
      <c r="M153" s="222" t="s">
        <v>19</v>
      </c>
      <c r="N153" s="223" t="s">
        <v>47</v>
      </c>
      <c r="O153" s="87"/>
      <c r="P153" s="224">
        <f>O153*H153</f>
        <v>0</v>
      </c>
      <c r="Q153" s="224">
        <v>0.00046999999999999999</v>
      </c>
      <c r="R153" s="224">
        <f>Q153*H153</f>
        <v>0.00093999999999999997</v>
      </c>
      <c r="S153" s="224">
        <v>0</v>
      </c>
      <c r="T153" s="225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6" t="s">
        <v>260</v>
      </c>
      <c r="AT153" s="226" t="s">
        <v>146</v>
      </c>
      <c r="AU153" s="226" t="s">
        <v>94</v>
      </c>
      <c r="AY153" s="20" t="s">
        <v>141</v>
      </c>
      <c r="BE153" s="227">
        <f>IF(N153="základní",J153,0)</f>
        <v>0</v>
      </c>
      <c r="BF153" s="227">
        <f>IF(N153="snížená",J153,0)</f>
        <v>0</v>
      </c>
      <c r="BG153" s="227">
        <f>IF(N153="zákl. přenesená",J153,0)</f>
        <v>0</v>
      </c>
      <c r="BH153" s="227">
        <f>IF(N153="sníž. přenesená",J153,0)</f>
        <v>0</v>
      </c>
      <c r="BI153" s="227">
        <f>IF(N153="nulová",J153,0)</f>
        <v>0</v>
      </c>
      <c r="BJ153" s="20" t="s">
        <v>94</v>
      </c>
      <c r="BK153" s="227">
        <f>ROUND(I153*H153,2)</f>
        <v>0</v>
      </c>
      <c r="BL153" s="20" t="s">
        <v>260</v>
      </c>
      <c r="BM153" s="226" t="s">
        <v>2341</v>
      </c>
    </row>
    <row r="154" s="2" customFormat="1">
      <c r="A154" s="41"/>
      <c r="B154" s="42"/>
      <c r="C154" s="43"/>
      <c r="D154" s="228" t="s">
        <v>153</v>
      </c>
      <c r="E154" s="43"/>
      <c r="F154" s="229" t="s">
        <v>2342</v>
      </c>
      <c r="G154" s="43"/>
      <c r="H154" s="43"/>
      <c r="I154" s="230"/>
      <c r="J154" s="43"/>
      <c r="K154" s="43"/>
      <c r="L154" s="47"/>
      <c r="M154" s="231"/>
      <c r="N154" s="232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153</v>
      </c>
      <c r="AU154" s="20" t="s">
        <v>94</v>
      </c>
    </row>
    <row r="155" s="2" customFormat="1" ht="16.5" customHeight="1">
      <c r="A155" s="41"/>
      <c r="B155" s="42"/>
      <c r="C155" s="215" t="s">
        <v>391</v>
      </c>
      <c r="D155" s="215" t="s">
        <v>146</v>
      </c>
      <c r="E155" s="216" t="s">
        <v>2343</v>
      </c>
      <c r="F155" s="217" t="s">
        <v>2344</v>
      </c>
      <c r="G155" s="218" t="s">
        <v>387</v>
      </c>
      <c r="H155" s="219">
        <v>3</v>
      </c>
      <c r="I155" s="220"/>
      <c r="J155" s="221">
        <f>ROUND(I155*H155,2)</f>
        <v>0</v>
      </c>
      <c r="K155" s="217" t="s">
        <v>150</v>
      </c>
      <c r="L155" s="47"/>
      <c r="M155" s="222" t="s">
        <v>19</v>
      </c>
      <c r="N155" s="223" t="s">
        <v>47</v>
      </c>
      <c r="O155" s="87"/>
      <c r="P155" s="224">
        <f>O155*H155</f>
        <v>0</v>
      </c>
      <c r="Q155" s="224">
        <v>0.00075000000000000002</v>
      </c>
      <c r="R155" s="224">
        <f>Q155*H155</f>
        <v>0.0022500000000000003</v>
      </c>
      <c r="S155" s="224">
        <v>0</v>
      </c>
      <c r="T155" s="225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26" t="s">
        <v>260</v>
      </c>
      <c r="AT155" s="226" t="s">
        <v>146</v>
      </c>
      <c r="AU155" s="226" t="s">
        <v>94</v>
      </c>
      <c r="AY155" s="20" t="s">
        <v>141</v>
      </c>
      <c r="BE155" s="227">
        <f>IF(N155="základní",J155,0)</f>
        <v>0</v>
      </c>
      <c r="BF155" s="227">
        <f>IF(N155="snížená",J155,0)</f>
        <v>0</v>
      </c>
      <c r="BG155" s="227">
        <f>IF(N155="zákl. přenesená",J155,0)</f>
        <v>0</v>
      </c>
      <c r="BH155" s="227">
        <f>IF(N155="sníž. přenesená",J155,0)</f>
        <v>0</v>
      </c>
      <c r="BI155" s="227">
        <f>IF(N155="nulová",J155,0)</f>
        <v>0</v>
      </c>
      <c r="BJ155" s="20" t="s">
        <v>94</v>
      </c>
      <c r="BK155" s="227">
        <f>ROUND(I155*H155,2)</f>
        <v>0</v>
      </c>
      <c r="BL155" s="20" t="s">
        <v>260</v>
      </c>
      <c r="BM155" s="226" t="s">
        <v>2345</v>
      </c>
    </row>
    <row r="156" s="2" customFormat="1">
      <c r="A156" s="41"/>
      <c r="B156" s="42"/>
      <c r="C156" s="43"/>
      <c r="D156" s="228" t="s">
        <v>153</v>
      </c>
      <c r="E156" s="43"/>
      <c r="F156" s="229" t="s">
        <v>2346</v>
      </c>
      <c r="G156" s="43"/>
      <c r="H156" s="43"/>
      <c r="I156" s="230"/>
      <c r="J156" s="43"/>
      <c r="K156" s="43"/>
      <c r="L156" s="47"/>
      <c r="M156" s="231"/>
      <c r="N156" s="232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94</v>
      </c>
    </row>
    <row r="157" s="2" customFormat="1" ht="21.75" customHeight="1">
      <c r="A157" s="41"/>
      <c r="B157" s="42"/>
      <c r="C157" s="215" t="s">
        <v>398</v>
      </c>
      <c r="D157" s="215" t="s">
        <v>146</v>
      </c>
      <c r="E157" s="216" t="s">
        <v>2347</v>
      </c>
      <c r="F157" s="217" t="s">
        <v>2348</v>
      </c>
      <c r="G157" s="218" t="s">
        <v>387</v>
      </c>
      <c r="H157" s="219">
        <v>1</v>
      </c>
      <c r="I157" s="220"/>
      <c r="J157" s="221">
        <f>ROUND(I157*H157,2)</f>
        <v>0</v>
      </c>
      <c r="K157" s="217" t="s">
        <v>150</v>
      </c>
      <c r="L157" s="47"/>
      <c r="M157" s="222" t="s">
        <v>19</v>
      </c>
      <c r="N157" s="223" t="s">
        <v>47</v>
      </c>
      <c r="O157" s="87"/>
      <c r="P157" s="224">
        <f>O157*H157</f>
        <v>0</v>
      </c>
      <c r="Q157" s="224">
        <v>0.00149</v>
      </c>
      <c r="R157" s="224">
        <f>Q157*H157</f>
        <v>0.00149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260</v>
      </c>
      <c r="AT157" s="226" t="s">
        <v>146</v>
      </c>
      <c r="AU157" s="226" t="s">
        <v>94</v>
      </c>
      <c r="AY157" s="20" t="s">
        <v>141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94</v>
      </c>
      <c r="BK157" s="227">
        <f>ROUND(I157*H157,2)</f>
        <v>0</v>
      </c>
      <c r="BL157" s="20" t="s">
        <v>260</v>
      </c>
      <c r="BM157" s="226" t="s">
        <v>2349</v>
      </c>
    </row>
    <row r="158" s="2" customFormat="1">
      <c r="A158" s="41"/>
      <c r="B158" s="42"/>
      <c r="C158" s="43"/>
      <c r="D158" s="228" t="s">
        <v>153</v>
      </c>
      <c r="E158" s="43"/>
      <c r="F158" s="229" t="s">
        <v>2350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94</v>
      </c>
    </row>
    <row r="159" s="2" customFormat="1" ht="24.15" customHeight="1">
      <c r="A159" s="41"/>
      <c r="B159" s="42"/>
      <c r="C159" s="215" t="s">
        <v>403</v>
      </c>
      <c r="D159" s="215" t="s">
        <v>146</v>
      </c>
      <c r="E159" s="216" t="s">
        <v>2351</v>
      </c>
      <c r="F159" s="217" t="s">
        <v>2352</v>
      </c>
      <c r="G159" s="218" t="s">
        <v>169</v>
      </c>
      <c r="H159" s="219">
        <v>25.699999999999999</v>
      </c>
      <c r="I159" s="220"/>
      <c r="J159" s="221">
        <f>ROUND(I159*H159,2)</f>
        <v>0</v>
      </c>
      <c r="K159" s="217" t="s">
        <v>150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0.00019000000000000001</v>
      </c>
      <c r="R159" s="224">
        <f>Q159*H159</f>
        <v>0.0048830000000000002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260</v>
      </c>
      <c r="AT159" s="226" t="s">
        <v>146</v>
      </c>
      <c r="AU159" s="226" t="s">
        <v>94</v>
      </c>
      <c r="AY159" s="20" t="s">
        <v>141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94</v>
      </c>
      <c r="BK159" s="227">
        <f>ROUND(I159*H159,2)</f>
        <v>0</v>
      </c>
      <c r="BL159" s="20" t="s">
        <v>260</v>
      </c>
      <c r="BM159" s="226" t="s">
        <v>2353</v>
      </c>
    </row>
    <row r="160" s="2" customFormat="1">
      <c r="A160" s="41"/>
      <c r="B160" s="42"/>
      <c r="C160" s="43"/>
      <c r="D160" s="228" t="s">
        <v>153</v>
      </c>
      <c r="E160" s="43"/>
      <c r="F160" s="229" t="s">
        <v>2354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94</v>
      </c>
    </row>
    <row r="161" s="2" customFormat="1" ht="21.75" customHeight="1">
      <c r="A161" s="41"/>
      <c r="B161" s="42"/>
      <c r="C161" s="215" t="s">
        <v>407</v>
      </c>
      <c r="D161" s="215" t="s">
        <v>146</v>
      </c>
      <c r="E161" s="216" t="s">
        <v>2355</v>
      </c>
      <c r="F161" s="217" t="s">
        <v>2356</v>
      </c>
      <c r="G161" s="218" t="s">
        <v>169</v>
      </c>
      <c r="H161" s="219">
        <v>25.699999999999999</v>
      </c>
      <c r="I161" s="220"/>
      <c r="J161" s="221">
        <f>ROUND(I161*H161,2)</f>
        <v>0</v>
      </c>
      <c r="K161" s="217" t="s">
        <v>150</v>
      </c>
      <c r="L161" s="47"/>
      <c r="M161" s="222" t="s">
        <v>19</v>
      </c>
      <c r="N161" s="223" t="s">
        <v>47</v>
      </c>
      <c r="O161" s="87"/>
      <c r="P161" s="224">
        <f>O161*H161</f>
        <v>0</v>
      </c>
      <c r="Q161" s="224">
        <v>1.0000000000000001E-05</v>
      </c>
      <c r="R161" s="224">
        <f>Q161*H161</f>
        <v>0.00025700000000000001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260</v>
      </c>
      <c r="AT161" s="226" t="s">
        <v>146</v>
      </c>
      <c r="AU161" s="226" t="s">
        <v>94</v>
      </c>
      <c r="AY161" s="20" t="s">
        <v>141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94</v>
      </c>
      <c r="BK161" s="227">
        <f>ROUND(I161*H161,2)</f>
        <v>0</v>
      </c>
      <c r="BL161" s="20" t="s">
        <v>260</v>
      </c>
      <c r="BM161" s="226" t="s">
        <v>2357</v>
      </c>
    </row>
    <row r="162" s="2" customFormat="1">
      <c r="A162" s="41"/>
      <c r="B162" s="42"/>
      <c r="C162" s="43"/>
      <c r="D162" s="228" t="s">
        <v>153</v>
      </c>
      <c r="E162" s="43"/>
      <c r="F162" s="229" t="s">
        <v>2358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94</v>
      </c>
    </row>
    <row r="163" s="2" customFormat="1" ht="24.15" customHeight="1">
      <c r="A163" s="41"/>
      <c r="B163" s="42"/>
      <c r="C163" s="215" t="s">
        <v>414</v>
      </c>
      <c r="D163" s="215" t="s">
        <v>146</v>
      </c>
      <c r="E163" s="216" t="s">
        <v>2359</v>
      </c>
      <c r="F163" s="217" t="s">
        <v>2360</v>
      </c>
      <c r="G163" s="218" t="s">
        <v>160</v>
      </c>
      <c r="H163" s="219">
        <v>0.014999999999999999</v>
      </c>
      <c r="I163" s="220"/>
      <c r="J163" s="221">
        <f>ROUND(I163*H163,2)</f>
        <v>0</v>
      </c>
      <c r="K163" s="217" t="s">
        <v>150</v>
      </c>
      <c r="L163" s="47"/>
      <c r="M163" s="222" t="s">
        <v>19</v>
      </c>
      <c r="N163" s="223" t="s">
        <v>47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260</v>
      </c>
      <c r="AT163" s="226" t="s">
        <v>146</v>
      </c>
      <c r="AU163" s="226" t="s">
        <v>94</v>
      </c>
      <c r="AY163" s="20" t="s">
        <v>141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94</v>
      </c>
      <c r="BK163" s="227">
        <f>ROUND(I163*H163,2)</f>
        <v>0</v>
      </c>
      <c r="BL163" s="20" t="s">
        <v>260</v>
      </c>
      <c r="BM163" s="226" t="s">
        <v>2361</v>
      </c>
    </row>
    <row r="164" s="2" customFormat="1">
      <c r="A164" s="41"/>
      <c r="B164" s="42"/>
      <c r="C164" s="43"/>
      <c r="D164" s="228" t="s">
        <v>153</v>
      </c>
      <c r="E164" s="43"/>
      <c r="F164" s="229" t="s">
        <v>2362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153</v>
      </c>
      <c r="AU164" s="20" t="s">
        <v>94</v>
      </c>
    </row>
    <row r="165" s="12" customFormat="1" ht="22.8" customHeight="1">
      <c r="A165" s="12"/>
      <c r="B165" s="199"/>
      <c r="C165" s="200"/>
      <c r="D165" s="201" t="s">
        <v>74</v>
      </c>
      <c r="E165" s="213" t="s">
        <v>2363</v>
      </c>
      <c r="F165" s="213" t="s">
        <v>2364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SUM(P166:P167)</f>
        <v>0</v>
      </c>
      <c r="Q165" s="207"/>
      <c r="R165" s="208">
        <f>SUM(R166:R167)</f>
        <v>0.0053100000000000005</v>
      </c>
      <c r="S165" s="207"/>
      <c r="T165" s="209">
        <f>SUM(T166:T167)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94</v>
      </c>
      <c r="AT165" s="211" t="s">
        <v>74</v>
      </c>
      <c r="AU165" s="211" t="s">
        <v>83</v>
      </c>
      <c r="AY165" s="210" t="s">
        <v>141</v>
      </c>
      <c r="BK165" s="212">
        <f>SUM(BK166:BK167)</f>
        <v>0</v>
      </c>
    </row>
    <row r="166" s="2" customFormat="1" ht="24.15" customHeight="1">
      <c r="A166" s="41"/>
      <c r="B166" s="42"/>
      <c r="C166" s="215" t="s">
        <v>423</v>
      </c>
      <c r="D166" s="215" t="s">
        <v>146</v>
      </c>
      <c r="E166" s="216" t="s">
        <v>2365</v>
      </c>
      <c r="F166" s="217" t="s">
        <v>2366</v>
      </c>
      <c r="G166" s="218" t="s">
        <v>387</v>
      </c>
      <c r="H166" s="219">
        <v>9</v>
      </c>
      <c r="I166" s="220"/>
      <c r="J166" s="221">
        <f>ROUND(I166*H166,2)</f>
        <v>0</v>
      </c>
      <c r="K166" s="217" t="s">
        <v>150</v>
      </c>
      <c r="L166" s="47"/>
      <c r="M166" s="222" t="s">
        <v>19</v>
      </c>
      <c r="N166" s="223" t="s">
        <v>47</v>
      </c>
      <c r="O166" s="87"/>
      <c r="P166" s="224">
        <f>O166*H166</f>
        <v>0</v>
      </c>
      <c r="Q166" s="224">
        <v>0.00059000000000000003</v>
      </c>
      <c r="R166" s="224">
        <f>Q166*H166</f>
        <v>0.0053100000000000005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260</v>
      </c>
      <c r="AT166" s="226" t="s">
        <v>146</v>
      </c>
      <c r="AU166" s="226" t="s">
        <v>94</v>
      </c>
      <c r="AY166" s="20" t="s">
        <v>141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94</v>
      </c>
      <c r="BK166" s="227">
        <f>ROUND(I166*H166,2)</f>
        <v>0</v>
      </c>
      <c r="BL166" s="20" t="s">
        <v>260</v>
      </c>
      <c r="BM166" s="226" t="s">
        <v>2367</v>
      </c>
    </row>
    <row r="167" s="2" customFormat="1">
      <c r="A167" s="41"/>
      <c r="B167" s="42"/>
      <c r="C167" s="43"/>
      <c r="D167" s="228" t="s">
        <v>153</v>
      </c>
      <c r="E167" s="43"/>
      <c r="F167" s="229" t="s">
        <v>2368</v>
      </c>
      <c r="G167" s="43"/>
      <c r="H167" s="43"/>
      <c r="I167" s="230"/>
      <c r="J167" s="43"/>
      <c r="K167" s="43"/>
      <c r="L167" s="47"/>
      <c r="M167" s="231"/>
      <c r="N167" s="232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153</v>
      </c>
      <c r="AU167" s="20" t="s">
        <v>94</v>
      </c>
    </row>
    <row r="168" s="12" customFormat="1" ht="22.8" customHeight="1">
      <c r="A168" s="12"/>
      <c r="B168" s="199"/>
      <c r="C168" s="200"/>
      <c r="D168" s="201" t="s">
        <v>74</v>
      </c>
      <c r="E168" s="213" t="s">
        <v>2369</v>
      </c>
      <c r="F168" s="213" t="s">
        <v>2370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SUM(P169:P206)</f>
        <v>0</v>
      </c>
      <c r="Q168" s="207"/>
      <c r="R168" s="208">
        <f>SUM(R169:R206)</f>
        <v>0.14125000000000001</v>
      </c>
      <c r="S168" s="207"/>
      <c r="T168" s="209">
        <f>SUM(T169:T206)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94</v>
      </c>
      <c r="AT168" s="211" t="s">
        <v>74</v>
      </c>
      <c r="AU168" s="211" t="s">
        <v>83</v>
      </c>
      <c r="AY168" s="210" t="s">
        <v>141</v>
      </c>
      <c r="BK168" s="212">
        <f>SUM(BK169:BK206)</f>
        <v>0</v>
      </c>
    </row>
    <row r="169" s="2" customFormat="1" ht="16.5" customHeight="1">
      <c r="A169" s="41"/>
      <c r="B169" s="42"/>
      <c r="C169" s="215" t="s">
        <v>432</v>
      </c>
      <c r="D169" s="215" t="s">
        <v>146</v>
      </c>
      <c r="E169" s="216" t="s">
        <v>2371</v>
      </c>
      <c r="F169" s="217" t="s">
        <v>2372</v>
      </c>
      <c r="G169" s="218" t="s">
        <v>447</v>
      </c>
      <c r="H169" s="219">
        <v>1</v>
      </c>
      <c r="I169" s="220"/>
      <c r="J169" s="221">
        <f>ROUND(I169*H169,2)</f>
        <v>0</v>
      </c>
      <c r="K169" s="217" t="s">
        <v>150</v>
      </c>
      <c r="L169" s="47"/>
      <c r="M169" s="222" t="s">
        <v>19</v>
      </c>
      <c r="N169" s="223" t="s">
        <v>47</v>
      </c>
      <c r="O169" s="87"/>
      <c r="P169" s="224">
        <f>O169*H169</f>
        <v>0</v>
      </c>
      <c r="Q169" s="224">
        <v>0.0037100000000000002</v>
      </c>
      <c r="R169" s="224">
        <f>Q169*H169</f>
        <v>0.0037100000000000002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260</v>
      </c>
      <c r="AT169" s="226" t="s">
        <v>146</v>
      </c>
      <c r="AU169" s="226" t="s">
        <v>94</v>
      </c>
      <c r="AY169" s="20" t="s">
        <v>141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94</v>
      </c>
      <c r="BK169" s="227">
        <f>ROUND(I169*H169,2)</f>
        <v>0</v>
      </c>
      <c r="BL169" s="20" t="s">
        <v>260</v>
      </c>
      <c r="BM169" s="226" t="s">
        <v>2373</v>
      </c>
    </row>
    <row r="170" s="2" customFormat="1">
      <c r="A170" s="41"/>
      <c r="B170" s="42"/>
      <c r="C170" s="43"/>
      <c r="D170" s="228" t="s">
        <v>153</v>
      </c>
      <c r="E170" s="43"/>
      <c r="F170" s="229" t="s">
        <v>2374</v>
      </c>
      <c r="G170" s="43"/>
      <c r="H170" s="43"/>
      <c r="I170" s="230"/>
      <c r="J170" s="43"/>
      <c r="K170" s="43"/>
      <c r="L170" s="47"/>
      <c r="M170" s="231"/>
      <c r="N170" s="232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94</v>
      </c>
    </row>
    <row r="171" s="2" customFormat="1" ht="21.75" customHeight="1">
      <c r="A171" s="41"/>
      <c r="B171" s="42"/>
      <c r="C171" s="215" t="s">
        <v>444</v>
      </c>
      <c r="D171" s="215" t="s">
        <v>146</v>
      </c>
      <c r="E171" s="216" t="s">
        <v>2375</v>
      </c>
      <c r="F171" s="217" t="s">
        <v>2376</v>
      </c>
      <c r="G171" s="218" t="s">
        <v>447</v>
      </c>
      <c r="H171" s="219">
        <v>1</v>
      </c>
      <c r="I171" s="220"/>
      <c r="J171" s="221">
        <f>ROUND(I171*H171,2)</f>
        <v>0</v>
      </c>
      <c r="K171" s="217" t="s">
        <v>150</v>
      </c>
      <c r="L171" s="47"/>
      <c r="M171" s="222" t="s">
        <v>19</v>
      </c>
      <c r="N171" s="223" t="s">
        <v>47</v>
      </c>
      <c r="O171" s="87"/>
      <c r="P171" s="224">
        <f>O171*H171</f>
        <v>0</v>
      </c>
      <c r="Q171" s="224">
        <v>0.014370000000000001</v>
      </c>
      <c r="R171" s="224">
        <f>Q171*H171</f>
        <v>0.014370000000000001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260</v>
      </c>
      <c r="AT171" s="226" t="s">
        <v>146</v>
      </c>
      <c r="AU171" s="226" t="s">
        <v>94</v>
      </c>
      <c r="AY171" s="20" t="s">
        <v>141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94</v>
      </c>
      <c r="BK171" s="227">
        <f>ROUND(I171*H171,2)</f>
        <v>0</v>
      </c>
      <c r="BL171" s="20" t="s">
        <v>260</v>
      </c>
      <c r="BM171" s="226" t="s">
        <v>2377</v>
      </c>
    </row>
    <row r="172" s="2" customFormat="1">
      <c r="A172" s="41"/>
      <c r="B172" s="42"/>
      <c r="C172" s="43"/>
      <c r="D172" s="228" t="s">
        <v>153</v>
      </c>
      <c r="E172" s="43"/>
      <c r="F172" s="229" t="s">
        <v>2378</v>
      </c>
      <c r="G172" s="43"/>
      <c r="H172" s="43"/>
      <c r="I172" s="230"/>
      <c r="J172" s="43"/>
      <c r="K172" s="43"/>
      <c r="L172" s="47"/>
      <c r="M172" s="231"/>
      <c r="N172" s="232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94</v>
      </c>
    </row>
    <row r="173" s="2" customFormat="1" ht="24.15" customHeight="1">
      <c r="A173" s="41"/>
      <c r="B173" s="42"/>
      <c r="C173" s="215" t="s">
        <v>450</v>
      </c>
      <c r="D173" s="215" t="s">
        <v>146</v>
      </c>
      <c r="E173" s="216" t="s">
        <v>2379</v>
      </c>
      <c r="F173" s="217" t="s">
        <v>2380</v>
      </c>
      <c r="G173" s="218" t="s">
        <v>447</v>
      </c>
      <c r="H173" s="219">
        <v>1</v>
      </c>
      <c r="I173" s="220"/>
      <c r="J173" s="221">
        <f>ROUND(I173*H173,2)</f>
        <v>0</v>
      </c>
      <c r="K173" s="217" t="s">
        <v>150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0.01247</v>
      </c>
      <c r="R173" s="224">
        <f>Q173*H173</f>
        <v>0.01247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260</v>
      </c>
      <c r="AT173" s="226" t="s">
        <v>146</v>
      </c>
      <c r="AU173" s="226" t="s">
        <v>94</v>
      </c>
      <c r="AY173" s="20" t="s">
        <v>141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94</v>
      </c>
      <c r="BK173" s="227">
        <f>ROUND(I173*H173,2)</f>
        <v>0</v>
      </c>
      <c r="BL173" s="20" t="s">
        <v>260</v>
      </c>
      <c r="BM173" s="226" t="s">
        <v>2381</v>
      </c>
    </row>
    <row r="174" s="2" customFormat="1">
      <c r="A174" s="41"/>
      <c r="B174" s="42"/>
      <c r="C174" s="43"/>
      <c r="D174" s="228" t="s">
        <v>153</v>
      </c>
      <c r="E174" s="43"/>
      <c r="F174" s="229" t="s">
        <v>2382</v>
      </c>
      <c r="G174" s="43"/>
      <c r="H174" s="43"/>
      <c r="I174" s="230"/>
      <c r="J174" s="43"/>
      <c r="K174" s="43"/>
      <c r="L174" s="47"/>
      <c r="M174" s="231"/>
      <c r="N174" s="232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153</v>
      </c>
      <c r="AU174" s="20" t="s">
        <v>94</v>
      </c>
    </row>
    <row r="175" s="2" customFormat="1" ht="24.15" customHeight="1">
      <c r="A175" s="41"/>
      <c r="B175" s="42"/>
      <c r="C175" s="215" t="s">
        <v>455</v>
      </c>
      <c r="D175" s="215" t="s">
        <v>146</v>
      </c>
      <c r="E175" s="216" t="s">
        <v>2383</v>
      </c>
      <c r="F175" s="217" t="s">
        <v>2384</v>
      </c>
      <c r="G175" s="218" t="s">
        <v>447</v>
      </c>
      <c r="H175" s="219">
        <v>1</v>
      </c>
      <c r="I175" s="220"/>
      <c r="J175" s="221">
        <f>ROUND(I175*H175,2)</f>
        <v>0</v>
      </c>
      <c r="K175" s="217" t="s">
        <v>150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0.015469999999999999</v>
      </c>
      <c r="R175" s="224">
        <f>Q175*H175</f>
        <v>0.015469999999999999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260</v>
      </c>
      <c r="AT175" s="226" t="s">
        <v>146</v>
      </c>
      <c r="AU175" s="226" t="s">
        <v>94</v>
      </c>
      <c r="AY175" s="20" t="s">
        <v>141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94</v>
      </c>
      <c r="BK175" s="227">
        <f>ROUND(I175*H175,2)</f>
        <v>0</v>
      </c>
      <c r="BL175" s="20" t="s">
        <v>260</v>
      </c>
      <c r="BM175" s="226" t="s">
        <v>2385</v>
      </c>
    </row>
    <row r="176" s="2" customFormat="1">
      <c r="A176" s="41"/>
      <c r="B176" s="42"/>
      <c r="C176" s="43"/>
      <c r="D176" s="228" t="s">
        <v>153</v>
      </c>
      <c r="E176" s="43"/>
      <c r="F176" s="229" t="s">
        <v>2386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94</v>
      </c>
    </row>
    <row r="177" s="2" customFormat="1" ht="16.5" customHeight="1">
      <c r="A177" s="41"/>
      <c r="B177" s="42"/>
      <c r="C177" s="215" t="s">
        <v>460</v>
      </c>
      <c r="D177" s="215" t="s">
        <v>146</v>
      </c>
      <c r="E177" s="216" t="s">
        <v>2387</v>
      </c>
      <c r="F177" s="217" t="s">
        <v>2388</v>
      </c>
      <c r="G177" s="218" t="s">
        <v>447</v>
      </c>
      <c r="H177" s="219">
        <v>1</v>
      </c>
      <c r="I177" s="220"/>
      <c r="J177" s="221">
        <f>ROUND(I177*H177,2)</f>
        <v>0</v>
      </c>
      <c r="K177" s="217" t="s">
        <v>150</v>
      </c>
      <c r="L177" s="47"/>
      <c r="M177" s="222" t="s">
        <v>19</v>
      </c>
      <c r="N177" s="223" t="s">
        <v>47</v>
      </c>
      <c r="O177" s="87"/>
      <c r="P177" s="224">
        <f>O177*H177</f>
        <v>0</v>
      </c>
      <c r="Q177" s="224">
        <v>0.018069999999999999</v>
      </c>
      <c r="R177" s="224">
        <f>Q177*H177</f>
        <v>0.018069999999999999</v>
      </c>
      <c r="S177" s="224">
        <v>0</v>
      </c>
      <c r="T177" s="225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26" t="s">
        <v>260</v>
      </c>
      <c r="AT177" s="226" t="s">
        <v>146</v>
      </c>
      <c r="AU177" s="226" t="s">
        <v>94</v>
      </c>
      <c r="AY177" s="20" t="s">
        <v>141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0" t="s">
        <v>94</v>
      </c>
      <c r="BK177" s="227">
        <f>ROUND(I177*H177,2)</f>
        <v>0</v>
      </c>
      <c r="BL177" s="20" t="s">
        <v>260</v>
      </c>
      <c r="BM177" s="226" t="s">
        <v>2389</v>
      </c>
    </row>
    <row r="178" s="2" customFormat="1">
      <c r="A178" s="41"/>
      <c r="B178" s="42"/>
      <c r="C178" s="43"/>
      <c r="D178" s="228" t="s">
        <v>153</v>
      </c>
      <c r="E178" s="43"/>
      <c r="F178" s="229" t="s">
        <v>2390</v>
      </c>
      <c r="G178" s="43"/>
      <c r="H178" s="43"/>
      <c r="I178" s="230"/>
      <c r="J178" s="43"/>
      <c r="K178" s="43"/>
      <c r="L178" s="47"/>
      <c r="M178" s="231"/>
      <c r="N178" s="232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153</v>
      </c>
      <c r="AU178" s="20" t="s">
        <v>94</v>
      </c>
    </row>
    <row r="179" s="2" customFormat="1" ht="24.15" customHeight="1">
      <c r="A179" s="41"/>
      <c r="B179" s="42"/>
      <c r="C179" s="215" t="s">
        <v>466</v>
      </c>
      <c r="D179" s="215" t="s">
        <v>146</v>
      </c>
      <c r="E179" s="216" t="s">
        <v>2391</v>
      </c>
      <c r="F179" s="217" t="s">
        <v>2392</v>
      </c>
      <c r="G179" s="218" t="s">
        <v>447</v>
      </c>
      <c r="H179" s="219">
        <v>2</v>
      </c>
      <c r="I179" s="220"/>
      <c r="J179" s="221">
        <f>ROUND(I179*H179,2)</f>
        <v>0</v>
      </c>
      <c r="K179" s="217" t="s">
        <v>150</v>
      </c>
      <c r="L179" s="47"/>
      <c r="M179" s="222" t="s">
        <v>19</v>
      </c>
      <c r="N179" s="223" t="s">
        <v>47</v>
      </c>
      <c r="O179" s="87"/>
      <c r="P179" s="224">
        <f>O179*H179</f>
        <v>0</v>
      </c>
      <c r="Q179" s="224">
        <v>0.0050600000000000003</v>
      </c>
      <c r="R179" s="224">
        <f>Q179*H179</f>
        <v>0.010120000000000001</v>
      </c>
      <c r="S179" s="224">
        <v>0</v>
      </c>
      <c r="T179" s="225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26" t="s">
        <v>260</v>
      </c>
      <c r="AT179" s="226" t="s">
        <v>146</v>
      </c>
      <c r="AU179" s="226" t="s">
        <v>94</v>
      </c>
      <c r="AY179" s="20" t="s">
        <v>141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20" t="s">
        <v>94</v>
      </c>
      <c r="BK179" s="227">
        <f>ROUND(I179*H179,2)</f>
        <v>0</v>
      </c>
      <c r="BL179" s="20" t="s">
        <v>260</v>
      </c>
      <c r="BM179" s="226" t="s">
        <v>2393</v>
      </c>
    </row>
    <row r="180" s="2" customFormat="1">
      <c r="A180" s="41"/>
      <c r="B180" s="42"/>
      <c r="C180" s="43"/>
      <c r="D180" s="228" t="s">
        <v>153</v>
      </c>
      <c r="E180" s="43"/>
      <c r="F180" s="229" t="s">
        <v>2394</v>
      </c>
      <c r="G180" s="43"/>
      <c r="H180" s="43"/>
      <c r="I180" s="230"/>
      <c r="J180" s="43"/>
      <c r="K180" s="43"/>
      <c r="L180" s="47"/>
      <c r="M180" s="231"/>
      <c r="N180" s="232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94</v>
      </c>
    </row>
    <row r="181" s="2" customFormat="1" ht="24.15" customHeight="1">
      <c r="A181" s="41"/>
      <c r="B181" s="42"/>
      <c r="C181" s="215" t="s">
        <v>471</v>
      </c>
      <c r="D181" s="215" t="s">
        <v>146</v>
      </c>
      <c r="E181" s="216" t="s">
        <v>2395</v>
      </c>
      <c r="F181" s="217" t="s">
        <v>2396</v>
      </c>
      <c r="G181" s="218" t="s">
        <v>447</v>
      </c>
      <c r="H181" s="219">
        <v>1</v>
      </c>
      <c r="I181" s="220"/>
      <c r="J181" s="221">
        <f>ROUND(I181*H181,2)</f>
        <v>0</v>
      </c>
      <c r="K181" s="217" t="s">
        <v>150</v>
      </c>
      <c r="L181" s="47"/>
      <c r="M181" s="222" t="s">
        <v>19</v>
      </c>
      <c r="N181" s="223" t="s">
        <v>47</v>
      </c>
      <c r="O181" s="87"/>
      <c r="P181" s="224">
        <f>O181*H181</f>
        <v>0</v>
      </c>
      <c r="Q181" s="224">
        <v>0.01525</v>
      </c>
      <c r="R181" s="224">
        <f>Q181*H181</f>
        <v>0.01525</v>
      </c>
      <c r="S181" s="224">
        <v>0</v>
      </c>
      <c r="T181" s="225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26" t="s">
        <v>260</v>
      </c>
      <c r="AT181" s="226" t="s">
        <v>146</v>
      </c>
      <c r="AU181" s="226" t="s">
        <v>94</v>
      </c>
      <c r="AY181" s="20" t="s">
        <v>141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0" t="s">
        <v>94</v>
      </c>
      <c r="BK181" s="227">
        <f>ROUND(I181*H181,2)</f>
        <v>0</v>
      </c>
      <c r="BL181" s="20" t="s">
        <v>260</v>
      </c>
      <c r="BM181" s="226" t="s">
        <v>2397</v>
      </c>
    </row>
    <row r="182" s="2" customFormat="1">
      <c r="A182" s="41"/>
      <c r="B182" s="42"/>
      <c r="C182" s="43"/>
      <c r="D182" s="228" t="s">
        <v>153</v>
      </c>
      <c r="E182" s="43"/>
      <c r="F182" s="229" t="s">
        <v>2398</v>
      </c>
      <c r="G182" s="43"/>
      <c r="H182" s="43"/>
      <c r="I182" s="230"/>
      <c r="J182" s="43"/>
      <c r="K182" s="43"/>
      <c r="L182" s="47"/>
      <c r="M182" s="231"/>
      <c r="N182" s="232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94</v>
      </c>
    </row>
    <row r="183" s="2" customFormat="1" ht="24.15" customHeight="1">
      <c r="A183" s="41"/>
      <c r="B183" s="42"/>
      <c r="C183" s="215" t="s">
        <v>476</v>
      </c>
      <c r="D183" s="215" t="s">
        <v>146</v>
      </c>
      <c r="E183" s="216" t="s">
        <v>2399</v>
      </c>
      <c r="F183" s="217" t="s">
        <v>2400</v>
      </c>
      <c r="G183" s="218" t="s">
        <v>447</v>
      </c>
      <c r="H183" s="219">
        <v>1</v>
      </c>
      <c r="I183" s="220"/>
      <c r="J183" s="221">
        <f>ROUND(I183*H183,2)</f>
        <v>0</v>
      </c>
      <c r="K183" s="217" t="s">
        <v>150</v>
      </c>
      <c r="L183" s="47"/>
      <c r="M183" s="222" t="s">
        <v>19</v>
      </c>
      <c r="N183" s="223" t="s">
        <v>47</v>
      </c>
      <c r="O183" s="87"/>
      <c r="P183" s="224">
        <f>O183*H183</f>
        <v>0</v>
      </c>
      <c r="Q183" s="224">
        <v>0.036339999999999997</v>
      </c>
      <c r="R183" s="224">
        <f>Q183*H183</f>
        <v>0.036339999999999997</v>
      </c>
      <c r="S183" s="224">
        <v>0</v>
      </c>
      <c r="T183" s="225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26" t="s">
        <v>260</v>
      </c>
      <c r="AT183" s="226" t="s">
        <v>146</v>
      </c>
      <c r="AU183" s="226" t="s">
        <v>94</v>
      </c>
      <c r="AY183" s="20" t="s">
        <v>141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20" t="s">
        <v>94</v>
      </c>
      <c r="BK183" s="227">
        <f>ROUND(I183*H183,2)</f>
        <v>0</v>
      </c>
      <c r="BL183" s="20" t="s">
        <v>260</v>
      </c>
      <c r="BM183" s="226" t="s">
        <v>2401</v>
      </c>
    </row>
    <row r="184" s="2" customFormat="1">
      <c r="A184" s="41"/>
      <c r="B184" s="42"/>
      <c r="C184" s="43"/>
      <c r="D184" s="228" t="s">
        <v>153</v>
      </c>
      <c r="E184" s="43"/>
      <c r="F184" s="229" t="s">
        <v>2402</v>
      </c>
      <c r="G184" s="43"/>
      <c r="H184" s="43"/>
      <c r="I184" s="230"/>
      <c r="J184" s="43"/>
      <c r="K184" s="43"/>
      <c r="L184" s="47"/>
      <c r="M184" s="231"/>
      <c r="N184" s="232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94</v>
      </c>
    </row>
    <row r="185" s="2" customFormat="1" ht="16.5" customHeight="1">
      <c r="A185" s="41"/>
      <c r="B185" s="42"/>
      <c r="C185" s="215" t="s">
        <v>481</v>
      </c>
      <c r="D185" s="215" t="s">
        <v>146</v>
      </c>
      <c r="E185" s="216" t="s">
        <v>2403</v>
      </c>
      <c r="F185" s="217" t="s">
        <v>2404</v>
      </c>
      <c r="G185" s="218" t="s">
        <v>447</v>
      </c>
      <c r="H185" s="219">
        <v>4</v>
      </c>
      <c r="I185" s="220"/>
      <c r="J185" s="221">
        <f>ROUND(I185*H185,2)</f>
        <v>0</v>
      </c>
      <c r="K185" s="217" t="s">
        <v>150</v>
      </c>
      <c r="L185" s="47"/>
      <c r="M185" s="222" t="s">
        <v>19</v>
      </c>
      <c r="N185" s="223" t="s">
        <v>47</v>
      </c>
      <c r="O185" s="87"/>
      <c r="P185" s="224">
        <f>O185*H185</f>
        <v>0</v>
      </c>
      <c r="Q185" s="224">
        <v>0.00024000000000000001</v>
      </c>
      <c r="R185" s="224">
        <f>Q185*H185</f>
        <v>0.00096000000000000002</v>
      </c>
      <c r="S185" s="224">
        <v>0</v>
      </c>
      <c r="T185" s="225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26" t="s">
        <v>260</v>
      </c>
      <c r="AT185" s="226" t="s">
        <v>146</v>
      </c>
      <c r="AU185" s="226" t="s">
        <v>94</v>
      </c>
      <c r="AY185" s="20" t="s">
        <v>141</v>
      </c>
      <c r="BE185" s="227">
        <f>IF(N185="základní",J185,0)</f>
        <v>0</v>
      </c>
      <c r="BF185" s="227">
        <f>IF(N185="snížená",J185,0)</f>
        <v>0</v>
      </c>
      <c r="BG185" s="227">
        <f>IF(N185="zákl. přenesená",J185,0)</f>
        <v>0</v>
      </c>
      <c r="BH185" s="227">
        <f>IF(N185="sníž. přenesená",J185,0)</f>
        <v>0</v>
      </c>
      <c r="BI185" s="227">
        <f>IF(N185="nulová",J185,0)</f>
        <v>0</v>
      </c>
      <c r="BJ185" s="20" t="s">
        <v>94</v>
      </c>
      <c r="BK185" s="227">
        <f>ROUND(I185*H185,2)</f>
        <v>0</v>
      </c>
      <c r="BL185" s="20" t="s">
        <v>260</v>
      </c>
      <c r="BM185" s="226" t="s">
        <v>2405</v>
      </c>
    </row>
    <row r="186" s="2" customFormat="1">
      <c r="A186" s="41"/>
      <c r="B186" s="42"/>
      <c r="C186" s="43"/>
      <c r="D186" s="228" t="s">
        <v>153</v>
      </c>
      <c r="E186" s="43"/>
      <c r="F186" s="229" t="s">
        <v>2406</v>
      </c>
      <c r="G186" s="43"/>
      <c r="H186" s="43"/>
      <c r="I186" s="230"/>
      <c r="J186" s="43"/>
      <c r="K186" s="43"/>
      <c r="L186" s="47"/>
      <c r="M186" s="231"/>
      <c r="N186" s="232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153</v>
      </c>
      <c r="AU186" s="20" t="s">
        <v>94</v>
      </c>
    </row>
    <row r="187" s="2" customFormat="1" ht="16.5" customHeight="1">
      <c r="A187" s="41"/>
      <c r="B187" s="42"/>
      <c r="C187" s="215" t="s">
        <v>490</v>
      </c>
      <c r="D187" s="215" t="s">
        <v>146</v>
      </c>
      <c r="E187" s="216" t="s">
        <v>2407</v>
      </c>
      <c r="F187" s="217" t="s">
        <v>2408</v>
      </c>
      <c r="G187" s="218" t="s">
        <v>387</v>
      </c>
      <c r="H187" s="219">
        <v>1</v>
      </c>
      <c r="I187" s="220"/>
      <c r="J187" s="221">
        <f>ROUND(I187*H187,2)</f>
        <v>0</v>
      </c>
      <c r="K187" s="217" t="s">
        <v>150</v>
      </c>
      <c r="L187" s="47"/>
      <c r="M187" s="222" t="s">
        <v>19</v>
      </c>
      <c r="N187" s="223" t="s">
        <v>47</v>
      </c>
      <c r="O187" s="87"/>
      <c r="P187" s="224">
        <f>O187*H187</f>
        <v>0</v>
      </c>
      <c r="Q187" s="224">
        <v>0.00059000000000000003</v>
      </c>
      <c r="R187" s="224">
        <f>Q187*H187</f>
        <v>0.00059000000000000003</v>
      </c>
      <c r="S187" s="224">
        <v>0</v>
      </c>
      <c r="T187" s="225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260</v>
      </c>
      <c r="AT187" s="226" t="s">
        <v>146</v>
      </c>
      <c r="AU187" s="226" t="s">
        <v>94</v>
      </c>
      <c r="AY187" s="20" t="s">
        <v>141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94</v>
      </c>
      <c r="BK187" s="227">
        <f>ROUND(I187*H187,2)</f>
        <v>0</v>
      </c>
      <c r="BL187" s="20" t="s">
        <v>260</v>
      </c>
      <c r="BM187" s="226" t="s">
        <v>2409</v>
      </c>
    </row>
    <row r="188" s="2" customFormat="1">
      <c r="A188" s="41"/>
      <c r="B188" s="42"/>
      <c r="C188" s="43"/>
      <c r="D188" s="228" t="s">
        <v>153</v>
      </c>
      <c r="E188" s="43"/>
      <c r="F188" s="229" t="s">
        <v>2410</v>
      </c>
      <c r="G188" s="43"/>
      <c r="H188" s="43"/>
      <c r="I188" s="230"/>
      <c r="J188" s="43"/>
      <c r="K188" s="43"/>
      <c r="L188" s="47"/>
      <c r="M188" s="231"/>
      <c r="N188" s="232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94</v>
      </c>
    </row>
    <row r="189" s="2" customFormat="1" ht="16.5" customHeight="1">
      <c r="A189" s="41"/>
      <c r="B189" s="42"/>
      <c r="C189" s="215" t="s">
        <v>499</v>
      </c>
      <c r="D189" s="215" t="s">
        <v>146</v>
      </c>
      <c r="E189" s="216" t="s">
        <v>2411</v>
      </c>
      <c r="F189" s="217" t="s">
        <v>2412</v>
      </c>
      <c r="G189" s="218" t="s">
        <v>447</v>
      </c>
      <c r="H189" s="219">
        <v>3</v>
      </c>
      <c r="I189" s="220"/>
      <c r="J189" s="221">
        <f>ROUND(I189*H189,2)</f>
        <v>0</v>
      </c>
      <c r="K189" s="217" t="s">
        <v>150</v>
      </c>
      <c r="L189" s="47"/>
      <c r="M189" s="222" t="s">
        <v>19</v>
      </c>
      <c r="N189" s="223" t="s">
        <v>47</v>
      </c>
      <c r="O189" s="87"/>
      <c r="P189" s="224">
        <f>O189*H189</f>
        <v>0</v>
      </c>
      <c r="Q189" s="224">
        <v>0.0018</v>
      </c>
      <c r="R189" s="224">
        <f>Q189*H189</f>
        <v>0.0054000000000000003</v>
      </c>
      <c r="S189" s="224">
        <v>0</v>
      </c>
      <c r="T189" s="225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26" t="s">
        <v>260</v>
      </c>
      <c r="AT189" s="226" t="s">
        <v>146</v>
      </c>
      <c r="AU189" s="226" t="s">
        <v>94</v>
      </c>
      <c r="AY189" s="20" t="s">
        <v>141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20" t="s">
        <v>94</v>
      </c>
      <c r="BK189" s="227">
        <f>ROUND(I189*H189,2)</f>
        <v>0</v>
      </c>
      <c r="BL189" s="20" t="s">
        <v>260</v>
      </c>
      <c r="BM189" s="226" t="s">
        <v>2413</v>
      </c>
    </row>
    <row r="190" s="2" customFormat="1">
      <c r="A190" s="41"/>
      <c r="B190" s="42"/>
      <c r="C190" s="43"/>
      <c r="D190" s="228" t="s">
        <v>153</v>
      </c>
      <c r="E190" s="43"/>
      <c r="F190" s="229" t="s">
        <v>2414</v>
      </c>
      <c r="G190" s="43"/>
      <c r="H190" s="43"/>
      <c r="I190" s="230"/>
      <c r="J190" s="43"/>
      <c r="K190" s="43"/>
      <c r="L190" s="47"/>
      <c r="M190" s="231"/>
      <c r="N190" s="232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153</v>
      </c>
      <c r="AU190" s="20" t="s">
        <v>94</v>
      </c>
    </row>
    <row r="191" s="2" customFormat="1" ht="16.5" customHeight="1">
      <c r="A191" s="41"/>
      <c r="B191" s="42"/>
      <c r="C191" s="215" t="s">
        <v>506</v>
      </c>
      <c r="D191" s="215" t="s">
        <v>146</v>
      </c>
      <c r="E191" s="216" t="s">
        <v>2415</v>
      </c>
      <c r="F191" s="217" t="s">
        <v>2416</v>
      </c>
      <c r="G191" s="218" t="s">
        <v>447</v>
      </c>
      <c r="H191" s="219">
        <v>2</v>
      </c>
      <c r="I191" s="220"/>
      <c r="J191" s="221">
        <f>ROUND(I191*H191,2)</f>
        <v>0</v>
      </c>
      <c r="K191" s="217" t="s">
        <v>150</v>
      </c>
      <c r="L191" s="47"/>
      <c r="M191" s="222" t="s">
        <v>19</v>
      </c>
      <c r="N191" s="223" t="s">
        <v>47</v>
      </c>
      <c r="O191" s="87"/>
      <c r="P191" s="224">
        <f>O191*H191</f>
        <v>0</v>
      </c>
      <c r="Q191" s="224">
        <v>0.0018400000000000001</v>
      </c>
      <c r="R191" s="224">
        <f>Q191*H191</f>
        <v>0.0036800000000000001</v>
      </c>
      <c r="S191" s="224">
        <v>0</v>
      </c>
      <c r="T191" s="225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26" t="s">
        <v>260</v>
      </c>
      <c r="AT191" s="226" t="s">
        <v>146</v>
      </c>
      <c r="AU191" s="226" t="s">
        <v>94</v>
      </c>
      <c r="AY191" s="20" t="s">
        <v>141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0" t="s">
        <v>94</v>
      </c>
      <c r="BK191" s="227">
        <f>ROUND(I191*H191,2)</f>
        <v>0</v>
      </c>
      <c r="BL191" s="20" t="s">
        <v>260</v>
      </c>
      <c r="BM191" s="226" t="s">
        <v>2417</v>
      </c>
    </row>
    <row r="192" s="2" customFormat="1">
      <c r="A192" s="41"/>
      <c r="B192" s="42"/>
      <c r="C192" s="43"/>
      <c r="D192" s="228" t="s">
        <v>153</v>
      </c>
      <c r="E192" s="43"/>
      <c r="F192" s="229" t="s">
        <v>2418</v>
      </c>
      <c r="G192" s="43"/>
      <c r="H192" s="43"/>
      <c r="I192" s="230"/>
      <c r="J192" s="43"/>
      <c r="K192" s="43"/>
      <c r="L192" s="47"/>
      <c r="M192" s="231"/>
      <c r="N192" s="232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153</v>
      </c>
      <c r="AU192" s="20" t="s">
        <v>94</v>
      </c>
    </row>
    <row r="193" s="2" customFormat="1" ht="16.5" customHeight="1">
      <c r="A193" s="41"/>
      <c r="B193" s="42"/>
      <c r="C193" s="215" t="s">
        <v>511</v>
      </c>
      <c r="D193" s="215" t="s">
        <v>146</v>
      </c>
      <c r="E193" s="216" t="s">
        <v>2419</v>
      </c>
      <c r="F193" s="217" t="s">
        <v>2420</v>
      </c>
      <c r="G193" s="218" t="s">
        <v>447</v>
      </c>
      <c r="H193" s="219">
        <v>1</v>
      </c>
      <c r="I193" s="220"/>
      <c r="J193" s="221">
        <f>ROUND(I193*H193,2)</f>
        <v>0</v>
      </c>
      <c r="K193" s="217" t="s">
        <v>150</v>
      </c>
      <c r="L193" s="47"/>
      <c r="M193" s="222" t="s">
        <v>19</v>
      </c>
      <c r="N193" s="223" t="s">
        <v>47</v>
      </c>
      <c r="O193" s="87"/>
      <c r="P193" s="224">
        <f>O193*H193</f>
        <v>0</v>
      </c>
      <c r="Q193" s="224">
        <v>0.0023600000000000001</v>
      </c>
      <c r="R193" s="224">
        <f>Q193*H193</f>
        <v>0.0023600000000000001</v>
      </c>
      <c r="S193" s="224">
        <v>0</v>
      </c>
      <c r="T193" s="225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26" t="s">
        <v>260</v>
      </c>
      <c r="AT193" s="226" t="s">
        <v>146</v>
      </c>
      <c r="AU193" s="226" t="s">
        <v>94</v>
      </c>
      <c r="AY193" s="20" t="s">
        <v>141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20" t="s">
        <v>94</v>
      </c>
      <c r="BK193" s="227">
        <f>ROUND(I193*H193,2)</f>
        <v>0</v>
      </c>
      <c r="BL193" s="20" t="s">
        <v>260</v>
      </c>
      <c r="BM193" s="226" t="s">
        <v>2421</v>
      </c>
    </row>
    <row r="194" s="2" customFormat="1">
      <c r="A194" s="41"/>
      <c r="B194" s="42"/>
      <c r="C194" s="43"/>
      <c r="D194" s="228" t="s">
        <v>153</v>
      </c>
      <c r="E194" s="43"/>
      <c r="F194" s="229" t="s">
        <v>2422</v>
      </c>
      <c r="G194" s="43"/>
      <c r="H194" s="43"/>
      <c r="I194" s="230"/>
      <c r="J194" s="43"/>
      <c r="K194" s="43"/>
      <c r="L194" s="47"/>
      <c r="M194" s="231"/>
      <c r="N194" s="232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94</v>
      </c>
    </row>
    <row r="195" s="2" customFormat="1" ht="16.5" customHeight="1">
      <c r="A195" s="41"/>
      <c r="B195" s="42"/>
      <c r="C195" s="215" t="s">
        <v>516</v>
      </c>
      <c r="D195" s="215" t="s">
        <v>146</v>
      </c>
      <c r="E195" s="216" t="s">
        <v>2423</v>
      </c>
      <c r="F195" s="217" t="s">
        <v>2424</v>
      </c>
      <c r="G195" s="218" t="s">
        <v>387</v>
      </c>
      <c r="H195" s="219">
        <v>2</v>
      </c>
      <c r="I195" s="220"/>
      <c r="J195" s="221">
        <f>ROUND(I195*H195,2)</f>
        <v>0</v>
      </c>
      <c r="K195" s="217" t="s">
        <v>150</v>
      </c>
      <c r="L195" s="47"/>
      <c r="M195" s="222" t="s">
        <v>19</v>
      </c>
      <c r="N195" s="223" t="s">
        <v>47</v>
      </c>
      <c r="O195" s="87"/>
      <c r="P195" s="224">
        <f>O195*H195</f>
        <v>0</v>
      </c>
      <c r="Q195" s="224">
        <v>0.00036000000000000002</v>
      </c>
      <c r="R195" s="224">
        <f>Q195*H195</f>
        <v>0.00072000000000000005</v>
      </c>
      <c r="S195" s="224">
        <v>0</v>
      </c>
      <c r="T195" s="225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26" t="s">
        <v>260</v>
      </c>
      <c r="AT195" s="226" t="s">
        <v>146</v>
      </c>
      <c r="AU195" s="226" t="s">
        <v>94</v>
      </c>
      <c r="AY195" s="20" t="s">
        <v>141</v>
      </c>
      <c r="BE195" s="227">
        <f>IF(N195="základní",J195,0)</f>
        <v>0</v>
      </c>
      <c r="BF195" s="227">
        <f>IF(N195="snížená",J195,0)</f>
        <v>0</v>
      </c>
      <c r="BG195" s="227">
        <f>IF(N195="zákl. přenesená",J195,0)</f>
        <v>0</v>
      </c>
      <c r="BH195" s="227">
        <f>IF(N195="sníž. přenesená",J195,0)</f>
        <v>0</v>
      </c>
      <c r="BI195" s="227">
        <f>IF(N195="nulová",J195,0)</f>
        <v>0</v>
      </c>
      <c r="BJ195" s="20" t="s">
        <v>94</v>
      </c>
      <c r="BK195" s="227">
        <f>ROUND(I195*H195,2)</f>
        <v>0</v>
      </c>
      <c r="BL195" s="20" t="s">
        <v>260</v>
      </c>
      <c r="BM195" s="226" t="s">
        <v>2425</v>
      </c>
    </row>
    <row r="196" s="2" customFormat="1">
      <c r="A196" s="41"/>
      <c r="B196" s="42"/>
      <c r="C196" s="43"/>
      <c r="D196" s="228" t="s">
        <v>153</v>
      </c>
      <c r="E196" s="43"/>
      <c r="F196" s="229" t="s">
        <v>2426</v>
      </c>
      <c r="G196" s="43"/>
      <c r="H196" s="43"/>
      <c r="I196" s="230"/>
      <c r="J196" s="43"/>
      <c r="K196" s="43"/>
      <c r="L196" s="47"/>
      <c r="M196" s="231"/>
      <c r="N196" s="232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153</v>
      </c>
      <c r="AU196" s="20" t="s">
        <v>94</v>
      </c>
    </row>
    <row r="197" s="2" customFormat="1" ht="16.5" customHeight="1">
      <c r="A197" s="41"/>
      <c r="B197" s="42"/>
      <c r="C197" s="215" t="s">
        <v>521</v>
      </c>
      <c r="D197" s="215" t="s">
        <v>146</v>
      </c>
      <c r="E197" s="216" t="s">
        <v>2427</v>
      </c>
      <c r="F197" s="217" t="s">
        <v>2428</v>
      </c>
      <c r="G197" s="218" t="s">
        <v>387</v>
      </c>
      <c r="H197" s="219">
        <v>2</v>
      </c>
      <c r="I197" s="220"/>
      <c r="J197" s="221">
        <f>ROUND(I197*H197,2)</f>
        <v>0</v>
      </c>
      <c r="K197" s="217" t="s">
        <v>150</v>
      </c>
      <c r="L197" s="47"/>
      <c r="M197" s="222" t="s">
        <v>19</v>
      </c>
      <c r="N197" s="223" t="s">
        <v>47</v>
      </c>
      <c r="O197" s="87"/>
      <c r="P197" s="224">
        <f>O197*H197</f>
        <v>0</v>
      </c>
      <c r="Q197" s="224">
        <v>0.00013999999999999999</v>
      </c>
      <c r="R197" s="224">
        <f>Q197*H197</f>
        <v>0.00027999999999999998</v>
      </c>
      <c r="S197" s="224">
        <v>0</v>
      </c>
      <c r="T197" s="225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26" t="s">
        <v>260</v>
      </c>
      <c r="AT197" s="226" t="s">
        <v>146</v>
      </c>
      <c r="AU197" s="226" t="s">
        <v>94</v>
      </c>
      <c r="AY197" s="20" t="s">
        <v>141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0" t="s">
        <v>94</v>
      </c>
      <c r="BK197" s="227">
        <f>ROUND(I197*H197,2)</f>
        <v>0</v>
      </c>
      <c r="BL197" s="20" t="s">
        <v>260</v>
      </c>
      <c r="BM197" s="226" t="s">
        <v>2429</v>
      </c>
    </row>
    <row r="198" s="2" customFormat="1">
      <c r="A198" s="41"/>
      <c r="B198" s="42"/>
      <c r="C198" s="43"/>
      <c r="D198" s="228" t="s">
        <v>153</v>
      </c>
      <c r="E198" s="43"/>
      <c r="F198" s="229" t="s">
        <v>2430</v>
      </c>
      <c r="G198" s="43"/>
      <c r="H198" s="43"/>
      <c r="I198" s="230"/>
      <c r="J198" s="43"/>
      <c r="K198" s="43"/>
      <c r="L198" s="47"/>
      <c r="M198" s="231"/>
      <c r="N198" s="232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153</v>
      </c>
      <c r="AU198" s="20" t="s">
        <v>94</v>
      </c>
    </row>
    <row r="199" s="2" customFormat="1" ht="21.75" customHeight="1">
      <c r="A199" s="41"/>
      <c r="B199" s="42"/>
      <c r="C199" s="215" t="s">
        <v>529</v>
      </c>
      <c r="D199" s="215" t="s">
        <v>146</v>
      </c>
      <c r="E199" s="216" t="s">
        <v>2431</v>
      </c>
      <c r="F199" s="217" t="s">
        <v>2432</v>
      </c>
      <c r="G199" s="218" t="s">
        <v>387</v>
      </c>
      <c r="H199" s="219">
        <v>1</v>
      </c>
      <c r="I199" s="220"/>
      <c r="J199" s="221">
        <f>ROUND(I199*H199,2)</f>
        <v>0</v>
      </c>
      <c r="K199" s="217" t="s">
        <v>150</v>
      </c>
      <c r="L199" s="47"/>
      <c r="M199" s="222" t="s">
        <v>19</v>
      </c>
      <c r="N199" s="223" t="s">
        <v>47</v>
      </c>
      <c r="O199" s="87"/>
      <c r="P199" s="224">
        <f>O199*H199</f>
        <v>0</v>
      </c>
      <c r="Q199" s="224">
        <v>0.0010100000000000001</v>
      </c>
      <c r="R199" s="224">
        <f>Q199*H199</f>
        <v>0.0010100000000000001</v>
      </c>
      <c r="S199" s="224">
        <v>0</v>
      </c>
      <c r="T199" s="225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26" t="s">
        <v>260</v>
      </c>
      <c r="AT199" s="226" t="s">
        <v>146</v>
      </c>
      <c r="AU199" s="226" t="s">
        <v>94</v>
      </c>
      <c r="AY199" s="20" t="s">
        <v>141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0" t="s">
        <v>94</v>
      </c>
      <c r="BK199" s="227">
        <f>ROUND(I199*H199,2)</f>
        <v>0</v>
      </c>
      <c r="BL199" s="20" t="s">
        <v>260</v>
      </c>
      <c r="BM199" s="226" t="s">
        <v>2433</v>
      </c>
    </row>
    <row r="200" s="2" customFormat="1">
      <c r="A200" s="41"/>
      <c r="B200" s="42"/>
      <c r="C200" s="43"/>
      <c r="D200" s="228" t="s">
        <v>153</v>
      </c>
      <c r="E200" s="43"/>
      <c r="F200" s="229" t="s">
        <v>2434</v>
      </c>
      <c r="G200" s="43"/>
      <c r="H200" s="43"/>
      <c r="I200" s="230"/>
      <c r="J200" s="43"/>
      <c r="K200" s="43"/>
      <c r="L200" s="47"/>
      <c r="M200" s="231"/>
      <c r="N200" s="232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94</v>
      </c>
    </row>
    <row r="201" s="2" customFormat="1" ht="16.5" customHeight="1">
      <c r="A201" s="41"/>
      <c r="B201" s="42"/>
      <c r="C201" s="215" t="s">
        <v>536</v>
      </c>
      <c r="D201" s="215" t="s">
        <v>146</v>
      </c>
      <c r="E201" s="216" t="s">
        <v>2435</v>
      </c>
      <c r="F201" s="217" t="s">
        <v>2436</v>
      </c>
      <c r="G201" s="218" t="s">
        <v>387</v>
      </c>
      <c r="H201" s="219">
        <v>2</v>
      </c>
      <c r="I201" s="220"/>
      <c r="J201" s="221">
        <f>ROUND(I201*H201,2)</f>
        <v>0</v>
      </c>
      <c r="K201" s="217" t="s">
        <v>150</v>
      </c>
      <c r="L201" s="47"/>
      <c r="M201" s="222" t="s">
        <v>19</v>
      </c>
      <c r="N201" s="223" t="s">
        <v>47</v>
      </c>
      <c r="O201" s="87"/>
      <c r="P201" s="224">
        <f>O201*H201</f>
        <v>0</v>
      </c>
      <c r="Q201" s="224">
        <v>6.9999999999999994E-05</v>
      </c>
      <c r="R201" s="224">
        <f>Q201*H201</f>
        <v>0.00013999999999999999</v>
      </c>
      <c r="S201" s="224">
        <v>0</v>
      </c>
      <c r="T201" s="225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26" t="s">
        <v>260</v>
      </c>
      <c r="AT201" s="226" t="s">
        <v>146</v>
      </c>
      <c r="AU201" s="226" t="s">
        <v>94</v>
      </c>
      <c r="AY201" s="20" t="s">
        <v>141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20" t="s">
        <v>94</v>
      </c>
      <c r="BK201" s="227">
        <f>ROUND(I201*H201,2)</f>
        <v>0</v>
      </c>
      <c r="BL201" s="20" t="s">
        <v>260</v>
      </c>
      <c r="BM201" s="226" t="s">
        <v>2437</v>
      </c>
    </row>
    <row r="202" s="2" customFormat="1">
      <c r="A202" s="41"/>
      <c r="B202" s="42"/>
      <c r="C202" s="43"/>
      <c r="D202" s="228" t="s">
        <v>153</v>
      </c>
      <c r="E202" s="43"/>
      <c r="F202" s="229" t="s">
        <v>2438</v>
      </c>
      <c r="G202" s="43"/>
      <c r="H202" s="43"/>
      <c r="I202" s="230"/>
      <c r="J202" s="43"/>
      <c r="K202" s="43"/>
      <c r="L202" s="47"/>
      <c r="M202" s="231"/>
      <c r="N202" s="232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153</v>
      </c>
      <c r="AU202" s="20" t="s">
        <v>94</v>
      </c>
    </row>
    <row r="203" s="2" customFormat="1" ht="16.5" customHeight="1">
      <c r="A203" s="41"/>
      <c r="B203" s="42"/>
      <c r="C203" s="215" t="s">
        <v>545</v>
      </c>
      <c r="D203" s="215" t="s">
        <v>146</v>
      </c>
      <c r="E203" s="216" t="s">
        <v>2439</v>
      </c>
      <c r="F203" s="217" t="s">
        <v>2440</v>
      </c>
      <c r="G203" s="218" t="s">
        <v>387</v>
      </c>
      <c r="H203" s="219">
        <v>1</v>
      </c>
      <c r="I203" s="220"/>
      <c r="J203" s="221">
        <f>ROUND(I203*H203,2)</f>
        <v>0</v>
      </c>
      <c r="K203" s="217" t="s">
        <v>150</v>
      </c>
      <c r="L203" s="47"/>
      <c r="M203" s="222" t="s">
        <v>19</v>
      </c>
      <c r="N203" s="223" t="s">
        <v>47</v>
      </c>
      <c r="O203" s="87"/>
      <c r="P203" s="224">
        <f>O203*H203</f>
        <v>0</v>
      </c>
      <c r="Q203" s="224">
        <v>0.00031</v>
      </c>
      <c r="R203" s="224">
        <f>Q203*H203</f>
        <v>0.00031</v>
      </c>
      <c r="S203" s="224">
        <v>0</v>
      </c>
      <c r="T203" s="225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26" t="s">
        <v>260</v>
      </c>
      <c r="AT203" s="226" t="s">
        <v>146</v>
      </c>
      <c r="AU203" s="226" t="s">
        <v>94</v>
      </c>
      <c r="AY203" s="20" t="s">
        <v>141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20" t="s">
        <v>94</v>
      </c>
      <c r="BK203" s="227">
        <f>ROUND(I203*H203,2)</f>
        <v>0</v>
      </c>
      <c r="BL203" s="20" t="s">
        <v>260</v>
      </c>
      <c r="BM203" s="226" t="s">
        <v>2441</v>
      </c>
    </row>
    <row r="204" s="2" customFormat="1">
      <c r="A204" s="41"/>
      <c r="B204" s="42"/>
      <c r="C204" s="43"/>
      <c r="D204" s="228" t="s">
        <v>153</v>
      </c>
      <c r="E204" s="43"/>
      <c r="F204" s="229" t="s">
        <v>2442</v>
      </c>
      <c r="G204" s="43"/>
      <c r="H204" s="43"/>
      <c r="I204" s="230"/>
      <c r="J204" s="43"/>
      <c r="K204" s="43"/>
      <c r="L204" s="47"/>
      <c r="M204" s="231"/>
      <c r="N204" s="232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94</v>
      </c>
    </row>
    <row r="205" s="2" customFormat="1" ht="24.15" customHeight="1">
      <c r="A205" s="41"/>
      <c r="B205" s="42"/>
      <c r="C205" s="215" t="s">
        <v>550</v>
      </c>
      <c r="D205" s="215" t="s">
        <v>146</v>
      </c>
      <c r="E205" s="216" t="s">
        <v>2443</v>
      </c>
      <c r="F205" s="217" t="s">
        <v>2444</v>
      </c>
      <c r="G205" s="218" t="s">
        <v>160</v>
      </c>
      <c r="H205" s="219">
        <v>0.14099999999999999</v>
      </c>
      <c r="I205" s="220"/>
      <c r="J205" s="221">
        <f>ROUND(I205*H205,2)</f>
        <v>0</v>
      </c>
      <c r="K205" s="217" t="s">
        <v>150</v>
      </c>
      <c r="L205" s="47"/>
      <c r="M205" s="222" t="s">
        <v>19</v>
      </c>
      <c r="N205" s="223" t="s">
        <v>47</v>
      </c>
      <c r="O205" s="87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26" t="s">
        <v>260</v>
      </c>
      <c r="AT205" s="226" t="s">
        <v>146</v>
      </c>
      <c r="AU205" s="226" t="s">
        <v>94</v>
      </c>
      <c r="AY205" s="20" t="s">
        <v>141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20" t="s">
        <v>94</v>
      </c>
      <c r="BK205" s="227">
        <f>ROUND(I205*H205,2)</f>
        <v>0</v>
      </c>
      <c r="BL205" s="20" t="s">
        <v>260</v>
      </c>
      <c r="BM205" s="226" t="s">
        <v>2445</v>
      </c>
    </row>
    <row r="206" s="2" customFormat="1">
      <c r="A206" s="41"/>
      <c r="B206" s="42"/>
      <c r="C206" s="43"/>
      <c r="D206" s="228" t="s">
        <v>153</v>
      </c>
      <c r="E206" s="43"/>
      <c r="F206" s="229" t="s">
        <v>2446</v>
      </c>
      <c r="G206" s="43"/>
      <c r="H206" s="43"/>
      <c r="I206" s="230"/>
      <c r="J206" s="43"/>
      <c r="K206" s="43"/>
      <c r="L206" s="47"/>
      <c r="M206" s="231"/>
      <c r="N206" s="232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153</v>
      </c>
      <c r="AU206" s="20" t="s">
        <v>94</v>
      </c>
    </row>
    <row r="207" s="12" customFormat="1" ht="22.8" customHeight="1">
      <c r="A207" s="12"/>
      <c r="B207" s="199"/>
      <c r="C207" s="200"/>
      <c r="D207" s="201" t="s">
        <v>74</v>
      </c>
      <c r="E207" s="213" t="s">
        <v>2447</v>
      </c>
      <c r="F207" s="213" t="s">
        <v>2448</v>
      </c>
      <c r="G207" s="200"/>
      <c r="H207" s="200"/>
      <c r="I207" s="203"/>
      <c r="J207" s="214">
        <f>BK207</f>
        <v>0</v>
      </c>
      <c r="K207" s="200"/>
      <c r="L207" s="205"/>
      <c r="M207" s="206"/>
      <c r="N207" s="207"/>
      <c r="O207" s="207"/>
      <c r="P207" s="208">
        <f>P208</f>
        <v>0</v>
      </c>
      <c r="Q207" s="207"/>
      <c r="R207" s="208">
        <f>R208</f>
        <v>0</v>
      </c>
      <c r="S207" s="207"/>
      <c r="T207" s="209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0" t="s">
        <v>94</v>
      </c>
      <c r="AT207" s="211" t="s">
        <v>74</v>
      </c>
      <c r="AU207" s="211" t="s">
        <v>83</v>
      </c>
      <c r="AY207" s="210" t="s">
        <v>141</v>
      </c>
      <c r="BK207" s="212">
        <f>BK208</f>
        <v>0</v>
      </c>
    </row>
    <row r="208" s="2" customFormat="1" ht="16.5" customHeight="1">
      <c r="A208" s="41"/>
      <c r="B208" s="42"/>
      <c r="C208" s="215" t="s">
        <v>557</v>
      </c>
      <c r="D208" s="215" t="s">
        <v>146</v>
      </c>
      <c r="E208" s="216" t="s">
        <v>2449</v>
      </c>
      <c r="F208" s="217" t="s">
        <v>2450</v>
      </c>
      <c r="G208" s="218" t="s">
        <v>401</v>
      </c>
      <c r="H208" s="219">
        <v>1</v>
      </c>
      <c r="I208" s="220"/>
      <c r="J208" s="221">
        <f>ROUND(I208*H208,2)</f>
        <v>0</v>
      </c>
      <c r="K208" s="217" t="s">
        <v>19</v>
      </c>
      <c r="L208" s="47"/>
      <c r="M208" s="294" t="s">
        <v>19</v>
      </c>
      <c r="N208" s="295" t="s">
        <v>47</v>
      </c>
      <c r="O208" s="279"/>
      <c r="P208" s="296">
        <f>O208*H208</f>
        <v>0</v>
      </c>
      <c r="Q208" s="296">
        <v>0</v>
      </c>
      <c r="R208" s="296">
        <f>Q208*H208</f>
        <v>0</v>
      </c>
      <c r="S208" s="296">
        <v>0</v>
      </c>
      <c r="T208" s="29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26" t="s">
        <v>260</v>
      </c>
      <c r="AT208" s="226" t="s">
        <v>146</v>
      </c>
      <c r="AU208" s="226" t="s">
        <v>94</v>
      </c>
      <c r="AY208" s="20" t="s">
        <v>141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0" t="s">
        <v>94</v>
      </c>
      <c r="BK208" s="227">
        <f>ROUND(I208*H208,2)</f>
        <v>0</v>
      </c>
      <c r="BL208" s="20" t="s">
        <v>260</v>
      </c>
      <c r="BM208" s="226" t="s">
        <v>2451</v>
      </c>
    </row>
    <row r="209" s="2" customFormat="1" ht="6.96" customHeight="1">
      <c r="A209" s="41"/>
      <c r="B209" s="62"/>
      <c r="C209" s="63"/>
      <c r="D209" s="63"/>
      <c r="E209" s="63"/>
      <c r="F209" s="63"/>
      <c r="G209" s="63"/>
      <c r="H209" s="63"/>
      <c r="I209" s="63"/>
      <c r="J209" s="63"/>
      <c r="K209" s="63"/>
      <c r="L209" s="47"/>
      <c r="M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</sheetData>
  <sheetProtection sheet="1" autoFilter="0" formatColumns="0" formatRows="0" objects="1" scenarios="1" spinCount="100000" saltValue="3AJ+CNTORCwNjgGcM3iMHMMsoLXEwq/I91MxQD8lHUhu5484/0vE5TdK1itF30u/ReAy0UkB5YJiyU2bL/jeEA==" hashValue="0pQPgmIrtsxee0muZADLvWEZt0RvHeDK6BB0CkmD4oT1LItn75Uejfs3FUNkqZGZ8qX+fxwtHVsvDKrOXfTpxg==" algorithmName="SHA-512" password="CC35"/>
  <autoFilter ref="C90:K2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9:H79"/>
    <mergeCell ref="E81:H81"/>
    <mergeCell ref="E83:H83"/>
    <mergeCell ref="L2:V2"/>
  </mergeCells>
  <hyperlinks>
    <hyperlink ref="F95" r:id="rId1" display="https://podminky.urs.cz/item/CS_URS_2025_01/721173401"/>
    <hyperlink ref="F97" r:id="rId2" display="https://podminky.urs.cz/item/CS_URS_2025_01/721173403"/>
    <hyperlink ref="F99" r:id="rId3" display="https://podminky.urs.cz/item/CS_URS_2025_01/721173708"/>
    <hyperlink ref="F101" r:id="rId4" display="https://podminky.urs.cz/item/CS_URS_2025_01/721173723"/>
    <hyperlink ref="F103" r:id="rId5" display="https://podminky.urs.cz/item/CS_URS_2025_01/721173726"/>
    <hyperlink ref="F105" r:id="rId6" display="https://podminky.urs.cz/item/CS_URS_2025_01/721194105"/>
    <hyperlink ref="F107" r:id="rId7" display="https://podminky.urs.cz/item/CS_URS_2025_01/721194109"/>
    <hyperlink ref="F109" r:id="rId8" display="https://podminky.urs.cz/item/CS_URS_2025_01/721226511"/>
    <hyperlink ref="F111" r:id="rId9" display="https://podminky.urs.cz/item/CS_URS_2025_01/721273153"/>
    <hyperlink ref="F114" r:id="rId10" display="https://podminky.urs.cz/item/CS_URS_2025_01/721274121"/>
    <hyperlink ref="F116" r:id="rId11" display="https://podminky.urs.cz/item/CS_URS_2025_01/721290111"/>
    <hyperlink ref="F118" r:id="rId12" display="https://podminky.urs.cz/item/CS_URS_2025_01/721290112"/>
    <hyperlink ref="F120" r:id="rId13" display="https://podminky.urs.cz/item/CS_URS_2025_01/998721103"/>
    <hyperlink ref="F123" r:id="rId14" display="https://podminky.urs.cz/item/CS_URS_2025_01/722173112"/>
    <hyperlink ref="F128" r:id="rId15" display="https://podminky.urs.cz/item/CS_URS_2025_01/722173113"/>
    <hyperlink ref="F135" r:id="rId16" display="https://podminky.urs.cz/item/CS_URS_2025_01/722173312"/>
    <hyperlink ref="F137" r:id="rId17" display="https://podminky.urs.cz/item/CS_URS_2025_01/722173313"/>
    <hyperlink ref="F139" r:id="rId18" display="https://podminky.urs.cz/item/CS_URS_2025_01/722190401"/>
    <hyperlink ref="F152" r:id="rId19" display="https://podminky.urs.cz/item/CS_URS_2025_01/722231083"/>
    <hyperlink ref="F154" r:id="rId20" display="https://podminky.urs.cz/item/CS_URS_2025_01/722231142"/>
    <hyperlink ref="F156" r:id="rId21" display="https://podminky.urs.cz/item/CS_URS_2025_01/722240122"/>
    <hyperlink ref="F158" r:id="rId22" display="https://podminky.urs.cz/item/CS_URS_2025_01/722263207"/>
    <hyperlink ref="F160" r:id="rId23" display="https://podminky.urs.cz/item/CS_URS_2025_01/722290226"/>
    <hyperlink ref="F162" r:id="rId24" display="https://podminky.urs.cz/item/CS_URS_2025_01/722290234"/>
    <hyperlink ref="F164" r:id="rId25" display="https://podminky.urs.cz/item/CS_URS_2025_01/998722103"/>
    <hyperlink ref="F167" r:id="rId26" display="https://podminky.urs.cz/item/CS_URS_2025_01/723230232"/>
    <hyperlink ref="F170" r:id="rId27" display="https://podminky.urs.cz/item/CS_URS_2025_01/725111132"/>
    <hyperlink ref="F172" r:id="rId28" display="https://podminky.urs.cz/item/CS_URS_2025_01/725112011"/>
    <hyperlink ref="F174" r:id="rId29" display="https://podminky.urs.cz/item/CS_URS_2025_01/725211601"/>
    <hyperlink ref="F176" r:id="rId30" display="https://podminky.urs.cz/item/CS_URS_2025_01/725211602"/>
    <hyperlink ref="F178" r:id="rId31" display="https://podminky.urs.cz/item/CS_URS_2025_01/725222113"/>
    <hyperlink ref="F180" r:id="rId32" display="https://podminky.urs.cz/item/CS_URS_2025_01/725311121"/>
    <hyperlink ref="F182" r:id="rId33" display="https://podminky.urs.cz/item/CS_URS_2025_01/725331111"/>
    <hyperlink ref="F184" r:id="rId34" display="https://podminky.urs.cz/item/CS_URS_2025_01/725532114"/>
    <hyperlink ref="F186" r:id="rId35" display="https://podminky.urs.cz/item/CS_URS_2025_01/725813111"/>
    <hyperlink ref="F188" r:id="rId36" display="https://podminky.urs.cz/item/CS_URS_2025_01/725813112"/>
    <hyperlink ref="F190" r:id="rId37" display="https://podminky.urs.cz/item/CS_URS_2025_01/725821325"/>
    <hyperlink ref="F192" r:id="rId38" display="https://podminky.urs.cz/item/CS_URS_2025_01/725822613"/>
    <hyperlink ref="F194" r:id="rId39" display="https://podminky.urs.cz/item/CS_URS_2025_01/725831315"/>
    <hyperlink ref="F196" r:id="rId40" display="https://podminky.urs.cz/item/CS_URS_2025_01/725851315"/>
    <hyperlink ref="F198" r:id="rId41" display="https://podminky.urs.cz/item/CS_URS_2025_01/725851325"/>
    <hyperlink ref="F200" r:id="rId42" display="https://podminky.urs.cz/item/CS_URS_2025_01/725864311"/>
    <hyperlink ref="F202" r:id="rId43" display="https://podminky.urs.cz/item/CS_URS_2025_01/725980121"/>
    <hyperlink ref="F204" r:id="rId44" display="https://podminky.urs.cz/item/CS_URS_2025_01/725980123"/>
    <hyperlink ref="F206" r:id="rId45" display="https://podminky.urs.cz/item/CS_URS_2025_01/9987251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1" customFormat="1" ht="12" customHeight="1">
      <c r="B8" s="23"/>
      <c r="D8" s="145" t="s">
        <v>109</v>
      </c>
      <c r="L8" s="23"/>
    </row>
    <row r="9" s="2" customFormat="1" ht="16.5" customHeight="1">
      <c r="A9" s="41"/>
      <c r="B9" s="47"/>
      <c r="C9" s="41"/>
      <c r="D9" s="41"/>
      <c r="E9" s="146" t="s">
        <v>2239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2240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2452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5. 4. 2025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36</v>
      </c>
      <c r="E25" s="41"/>
      <c r="F25" s="41"/>
      <c r="G25" s="41"/>
      <c r="H25" s="41"/>
      <c r="I25" s="145" t="s">
        <v>26</v>
      </c>
      <c r="J25" s="136" t="s">
        <v>37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38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ROUND(J93,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ROUND((SUM(BE93:BE187)),  2)</f>
        <v>0</v>
      </c>
      <c r="G35" s="41"/>
      <c r="H35" s="41"/>
      <c r="I35" s="160">
        <v>0.20999999999999999</v>
      </c>
      <c r="J35" s="159">
        <f>ROUND(((SUM(BE93:BE187))*I35),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ROUND((SUM(BF93:BF187)),  2)</f>
        <v>0</v>
      </c>
      <c r="G36" s="41"/>
      <c r="H36" s="41"/>
      <c r="I36" s="160">
        <v>0.12</v>
      </c>
      <c r="J36" s="159">
        <f>ROUND(((SUM(BF93:BF187))*I36),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ROUND((SUM(BG93:BG187)),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ROUND((SUM(BH93:BH187)),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ROUND((SUM(BI93:BI187)),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Změna dokončené stavby, Odolov č.p. 35, na p. st. č. 162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2239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2240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03b - SO 03b - ÚT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Odolov</v>
      </c>
      <c r="G56" s="43"/>
      <c r="H56" s="43"/>
      <c r="I56" s="35" t="s">
        <v>23</v>
      </c>
      <c r="J56" s="75" t="str">
        <f>IF(J14="","",J14)</f>
        <v>5. 4. 2025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 Malé Svatoňovice</v>
      </c>
      <c r="G58" s="43"/>
      <c r="H58" s="43"/>
      <c r="I58" s="35" t="s">
        <v>32</v>
      </c>
      <c r="J58" s="39" t="str">
        <f>E23</f>
        <v>Ing. Vladislav Stárek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36</v>
      </c>
      <c r="J59" s="39" t="str">
        <f>E26</f>
        <v>Petr Herzog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J93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640</v>
      </c>
      <c r="E64" s="180"/>
      <c r="F64" s="180"/>
      <c r="G64" s="180"/>
      <c r="H64" s="180"/>
      <c r="I64" s="180"/>
      <c r="J64" s="181">
        <f>J94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2453</v>
      </c>
      <c r="E65" s="185"/>
      <c r="F65" s="185"/>
      <c r="G65" s="185"/>
      <c r="H65" s="185"/>
      <c r="I65" s="185"/>
      <c r="J65" s="186">
        <f>J95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2454</v>
      </c>
      <c r="E66" s="185"/>
      <c r="F66" s="185"/>
      <c r="G66" s="185"/>
      <c r="H66" s="185"/>
      <c r="I66" s="185"/>
      <c r="J66" s="186">
        <f>J104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2455</v>
      </c>
      <c r="E67" s="185"/>
      <c r="F67" s="185"/>
      <c r="G67" s="185"/>
      <c r="H67" s="185"/>
      <c r="I67" s="185"/>
      <c r="J67" s="186">
        <f>J115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3"/>
      <c r="C68" s="128"/>
      <c r="D68" s="184" t="s">
        <v>2456</v>
      </c>
      <c r="E68" s="185"/>
      <c r="F68" s="185"/>
      <c r="G68" s="185"/>
      <c r="H68" s="185"/>
      <c r="I68" s="185"/>
      <c r="J68" s="186">
        <f>J136</f>
        <v>0</v>
      </c>
      <c r="K68" s="128"/>
      <c r="L68" s="18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3"/>
      <c r="C69" s="128"/>
      <c r="D69" s="184" t="s">
        <v>2457</v>
      </c>
      <c r="E69" s="185"/>
      <c r="F69" s="185"/>
      <c r="G69" s="185"/>
      <c r="H69" s="185"/>
      <c r="I69" s="185"/>
      <c r="J69" s="186">
        <f>J165</f>
        <v>0</v>
      </c>
      <c r="K69" s="128"/>
      <c r="L69" s="18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3"/>
      <c r="C70" s="128"/>
      <c r="D70" s="184" t="s">
        <v>2458</v>
      </c>
      <c r="E70" s="185"/>
      <c r="F70" s="185"/>
      <c r="G70" s="185"/>
      <c r="H70" s="185"/>
      <c r="I70" s="185"/>
      <c r="J70" s="186">
        <f>J177</f>
        <v>0</v>
      </c>
      <c r="K70" s="128"/>
      <c r="L70" s="18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3"/>
      <c r="C71" s="128"/>
      <c r="D71" s="184" t="s">
        <v>2459</v>
      </c>
      <c r="E71" s="185"/>
      <c r="F71" s="185"/>
      <c r="G71" s="185"/>
      <c r="H71" s="185"/>
      <c r="I71" s="185"/>
      <c r="J71" s="186">
        <f>J186</f>
        <v>0</v>
      </c>
      <c r="K71" s="128"/>
      <c r="L71" s="18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7" s="2" customFormat="1" ht="6.96" customHeight="1">
      <c r="A77" s="41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4.96" customHeight="1">
      <c r="A78" s="41"/>
      <c r="B78" s="42"/>
      <c r="C78" s="26" t="s">
        <v>126</v>
      </c>
      <c r="D78" s="43"/>
      <c r="E78" s="43"/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16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172" t="str">
        <f>E7</f>
        <v>Změna dokončené stavby, Odolov č.p. 35, na p. st. č. 162</v>
      </c>
      <c r="F81" s="35"/>
      <c r="G81" s="35"/>
      <c r="H81" s="35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" customFormat="1" ht="12" customHeight="1">
      <c r="B82" s="24"/>
      <c r="C82" s="35" t="s">
        <v>109</v>
      </c>
      <c r="D82" s="25"/>
      <c r="E82" s="25"/>
      <c r="F82" s="25"/>
      <c r="G82" s="25"/>
      <c r="H82" s="25"/>
      <c r="I82" s="25"/>
      <c r="J82" s="25"/>
      <c r="K82" s="25"/>
      <c r="L82" s="23"/>
    </row>
    <row r="83" s="2" customFormat="1" ht="16.5" customHeight="1">
      <c r="A83" s="41"/>
      <c r="B83" s="42"/>
      <c r="C83" s="43"/>
      <c r="D83" s="43"/>
      <c r="E83" s="172" t="s">
        <v>2239</v>
      </c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2240</v>
      </c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E11</f>
        <v>03b - SO 03b - ÚT</v>
      </c>
      <c r="F85" s="43"/>
      <c r="G85" s="43"/>
      <c r="H85" s="43"/>
      <c r="I85" s="43"/>
      <c r="J85" s="43"/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F14</f>
        <v>Odolov</v>
      </c>
      <c r="G87" s="43"/>
      <c r="H87" s="43"/>
      <c r="I87" s="35" t="s">
        <v>23</v>
      </c>
      <c r="J87" s="75" t="str">
        <f>IF(J14="","",J14)</f>
        <v>5. 4. 2025</v>
      </c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4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25</v>
      </c>
      <c r="D89" s="43"/>
      <c r="E89" s="43"/>
      <c r="F89" s="30" t="str">
        <f>E17</f>
        <v>Obec Malé Svatoňovice</v>
      </c>
      <c r="G89" s="43"/>
      <c r="H89" s="43"/>
      <c r="I89" s="35" t="s">
        <v>32</v>
      </c>
      <c r="J89" s="39" t="str">
        <f>E23</f>
        <v>Ing. Vladislav Stárek</v>
      </c>
      <c r="K89" s="43"/>
      <c r="L89" s="14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30</v>
      </c>
      <c r="D90" s="43"/>
      <c r="E90" s="43"/>
      <c r="F90" s="30" t="str">
        <f>IF(E20="","",E20)</f>
        <v>Vyplň údaj</v>
      </c>
      <c r="G90" s="43"/>
      <c r="H90" s="43"/>
      <c r="I90" s="35" t="s">
        <v>36</v>
      </c>
      <c r="J90" s="39" t="str">
        <f>E26</f>
        <v>Petr Herzog</v>
      </c>
      <c r="K90" s="43"/>
      <c r="L90" s="14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4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8"/>
      <c r="B92" s="189"/>
      <c r="C92" s="190" t="s">
        <v>127</v>
      </c>
      <c r="D92" s="191" t="s">
        <v>60</v>
      </c>
      <c r="E92" s="191" t="s">
        <v>56</v>
      </c>
      <c r="F92" s="191" t="s">
        <v>57</v>
      </c>
      <c r="G92" s="191" t="s">
        <v>128</v>
      </c>
      <c r="H92" s="191" t="s">
        <v>129</v>
      </c>
      <c r="I92" s="191" t="s">
        <v>130</v>
      </c>
      <c r="J92" s="191" t="s">
        <v>113</v>
      </c>
      <c r="K92" s="192" t="s">
        <v>131</v>
      </c>
      <c r="L92" s="193"/>
      <c r="M92" s="95" t="s">
        <v>19</v>
      </c>
      <c r="N92" s="96" t="s">
        <v>45</v>
      </c>
      <c r="O92" s="96" t="s">
        <v>132</v>
      </c>
      <c r="P92" s="96" t="s">
        <v>133</v>
      </c>
      <c r="Q92" s="96" t="s">
        <v>134</v>
      </c>
      <c r="R92" s="96" t="s">
        <v>135</v>
      </c>
      <c r="S92" s="96" t="s">
        <v>136</v>
      </c>
      <c r="T92" s="97" t="s">
        <v>137</v>
      </c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</row>
    <row r="93" s="2" customFormat="1" ht="22.8" customHeight="1">
      <c r="A93" s="41"/>
      <c r="B93" s="42"/>
      <c r="C93" s="102" t="s">
        <v>138</v>
      </c>
      <c r="D93" s="43"/>
      <c r="E93" s="43"/>
      <c r="F93" s="43"/>
      <c r="G93" s="43"/>
      <c r="H93" s="43"/>
      <c r="I93" s="43"/>
      <c r="J93" s="194">
        <f>BK93</f>
        <v>0</v>
      </c>
      <c r="K93" s="43"/>
      <c r="L93" s="47"/>
      <c r="M93" s="98"/>
      <c r="N93" s="195"/>
      <c r="O93" s="99"/>
      <c r="P93" s="196">
        <f>P94</f>
        <v>0</v>
      </c>
      <c r="Q93" s="99"/>
      <c r="R93" s="196">
        <f>R94</f>
        <v>1.12463</v>
      </c>
      <c r="S93" s="99"/>
      <c r="T93" s="197">
        <f>T94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74</v>
      </c>
      <c r="AU93" s="20" t="s">
        <v>114</v>
      </c>
      <c r="BK93" s="198">
        <f>BK94</f>
        <v>0</v>
      </c>
    </row>
    <row r="94" s="12" customFormat="1" ht="25.92" customHeight="1">
      <c r="A94" s="12"/>
      <c r="B94" s="199"/>
      <c r="C94" s="200"/>
      <c r="D94" s="201" t="s">
        <v>74</v>
      </c>
      <c r="E94" s="202" t="s">
        <v>1265</v>
      </c>
      <c r="F94" s="202" t="s">
        <v>1266</v>
      </c>
      <c r="G94" s="200"/>
      <c r="H94" s="200"/>
      <c r="I94" s="203"/>
      <c r="J94" s="204">
        <f>BK94</f>
        <v>0</v>
      </c>
      <c r="K94" s="200"/>
      <c r="L94" s="205"/>
      <c r="M94" s="206"/>
      <c r="N94" s="207"/>
      <c r="O94" s="207"/>
      <c r="P94" s="208">
        <f>P95+P104+P115+P136+P165+P177+P186</f>
        <v>0</v>
      </c>
      <c r="Q94" s="207"/>
      <c r="R94" s="208">
        <f>R95+R104+R115+R136+R165+R177+R186</f>
        <v>1.12463</v>
      </c>
      <c r="S94" s="207"/>
      <c r="T94" s="209">
        <f>T95+T104+T115+T136+T165+T177+T186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94</v>
      </c>
      <c r="AT94" s="211" t="s">
        <v>74</v>
      </c>
      <c r="AU94" s="211" t="s">
        <v>75</v>
      </c>
      <c r="AY94" s="210" t="s">
        <v>141</v>
      </c>
      <c r="BK94" s="212">
        <f>BK95+BK104+BK115+BK136+BK165+BK177+BK186</f>
        <v>0</v>
      </c>
    </row>
    <row r="95" s="12" customFormat="1" ht="22.8" customHeight="1">
      <c r="A95" s="12"/>
      <c r="B95" s="199"/>
      <c r="C95" s="200"/>
      <c r="D95" s="201" t="s">
        <v>74</v>
      </c>
      <c r="E95" s="213" t="s">
        <v>2460</v>
      </c>
      <c r="F95" s="213" t="s">
        <v>2461</v>
      </c>
      <c r="G95" s="200"/>
      <c r="H95" s="200"/>
      <c r="I95" s="203"/>
      <c r="J95" s="214">
        <f>BK95</f>
        <v>0</v>
      </c>
      <c r="K95" s="200"/>
      <c r="L95" s="205"/>
      <c r="M95" s="206"/>
      <c r="N95" s="207"/>
      <c r="O95" s="207"/>
      <c r="P95" s="208">
        <f>SUM(P96:P103)</f>
        <v>0</v>
      </c>
      <c r="Q95" s="207"/>
      <c r="R95" s="208">
        <f>SUM(R96:R103)</f>
        <v>0.00077999999999999999</v>
      </c>
      <c r="S95" s="207"/>
      <c r="T95" s="209">
        <f>SUM(T96:T103)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10" t="s">
        <v>94</v>
      </c>
      <c r="AT95" s="211" t="s">
        <v>74</v>
      </c>
      <c r="AU95" s="211" t="s">
        <v>83</v>
      </c>
      <c r="AY95" s="210" t="s">
        <v>141</v>
      </c>
      <c r="BK95" s="212">
        <f>SUM(BK96:BK103)</f>
        <v>0</v>
      </c>
    </row>
    <row r="96" s="2" customFormat="1" ht="16.5" customHeight="1">
      <c r="A96" s="41"/>
      <c r="B96" s="42"/>
      <c r="C96" s="215" t="s">
        <v>83</v>
      </c>
      <c r="D96" s="215" t="s">
        <v>146</v>
      </c>
      <c r="E96" s="216" t="s">
        <v>2462</v>
      </c>
      <c r="F96" s="217" t="s">
        <v>2463</v>
      </c>
      <c r="G96" s="218" t="s">
        <v>2464</v>
      </c>
      <c r="H96" s="219">
        <v>110</v>
      </c>
      <c r="I96" s="220"/>
      <c r="J96" s="221">
        <f>ROUND(I96*H96,2)</f>
        <v>0</v>
      </c>
      <c r="K96" s="217" t="s">
        <v>19</v>
      </c>
      <c r="L96" s="47"/>
      <c r="M96" s="222" t="s">
        <v>19</v>
      </c>
      <c r="N96" s="223" t="s">
        <v>47</v>
      </c>
      <c r="O96" s="87"/>
      <c r="P96" s="224">
        <f>O96*H96</f>
        <v>0</v>
      </c>
      <c r="Q96" s="224">
        <v>0</v>
      </c>
      <c r="R96" s="224">
        <f>Q96*H96</f>
        <v>0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260</v>
      </c>
      <c r="AT96" s="226" t="s">
        <v>146</v>
      </c>
      <c r="AU96" s="226" t="s">
        <v>94</v>
      </c>
      <c r="AY96" s="20" t="s">
        <v>141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94</v>
      </c>
      <c r="BK96" s="227">
        <f>ROUND(I96*H96,2)</f>
        <v>0</v>
      </c>
      <c r="BL96" s="20" t="s">
        <v>260</v>
      </c>
      <c r="BM96" s="226" t="s">
        <v>2465</v>
      </c>
    </row>
    <row r="97" s="2" customFormat="1" ht="16.5" customHeight="1">
      <c r="A97" s="41"/>
      <c r="B97" s="42"/>
      <c r="C97" s="215" t="s">
        <v>94</v>
      </c>
      <c r="D97" s="215" t="s">
        <v>146</v>
      </c>
      <c r="E97" s="216" t="s">
        <v>2466</v>
      </c>
      <c r="F97" s="217" t="s">
        <v>2467</v>
      </c>
      <c r="G97" s="218" t="s">
        <v>387</v>
      </c>
      <c r="H97" s="219">
        <v>1</v>
      </c>
      <c r="I97" s="220"/>
      <c r="J97" s="221">
        <f>ROUND(I97*H97,2)</f>
        <v>0</v>
      </c>
      <c r="K97" s="217" t="s">
        <v>19</v>
      </c>
      <c r="L97" s="47"/>
      <c r="M97" s="222" t="s">
        <v>19</v>
      </c>
      <c r="N97" s="223" t="s">
        <v>47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260</v>
      </c>
      <c r="AT97" s="226" t="s">
        <v>146</v>
      </c>
      <c r="AU97" s="226" t="s">
        <v>94</v>
      </c>
      <c r="AY97" s="20" t="s">
        <v>141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94</v>
      </c>
      <c r="BK97" s="227">
        <f>ROUND(I97*H97,2)</f>
        <v>0</v>
      </c>
      <c r="BL97" s="20" t="s">
        <v>260</v>
      </c>
      <c r="BM97" s="226" t="s">
        <v>2468</v>
      </c>
    </row>
    <row r="98" s="2" customFormat="1" ht="16.5" customHeight="1">
      <c r="A98" s="41"/>
      <c r="B98" s="42"/>
      <c r="C98" s="215" t="s">
        <v>142</v>
      </c>
      <c r="D98" s="215" t="s">
        <v>146</v>
      </c>
      <c r="E98" s="216" t="s">
        <v>2469</v>
      </c>
      <c r="F98" s="217" t="s">
        <v>2470</v>
      </c>
      <c r="G98" s="218" t="s">
        <v>387</v>
      </c>
      <c r="H98" s="219">
        <v>1</v>
      </c>
      <c r="I98" s="220"/>
      <c r="J98" s="221">
        <f>ROUND(I98*H98,2)</f>
        <v>0</v>
      </c>
      <c r="K98" s="217" t="s">
        <v>19</v>
      </c>
      <c r="L98" s="47"/>
      <c r="M98" s="222" t="s">
        <v>19</v>
      </c>
      <c r="N98" s="223" t="s">
        <v>47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260</v>
      </c>
      <c r="AT98" s="226" t="s">
        <v>146</v>
      </c>
      <c r="AU98" s="226" t="s">
        <v>94</v>
      </c>
      <c r="AY98" s="20" t="s">
        <v>141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94</v>
      </c>
      <c r="BK98" s="227">
        <f>ROUND(I98*H98,2)</f>
        <v>0</v>
      </c>
      <c r="BL98" s="20" t="s">
        <v>260</v>
      </c>
      <c r="BM98" s="226" t="s">
        <v>2471</v>
      </c>
    </row>
    <row r="99" s="2" customFormat="1" ht="16.5" customHeight="1">
      <c r="A99" s="41"/>
      <c r="B99" s="42"/>
      <c r="C99" s="215" t="s">
        <v>151</v>
      </c>
      <c r="D99" s="215" t="s">
        <v>146</v>
      </c>
      <c r="E99" s="216" t="s">
        <v>2472</v>
      </c>
      <c r="F99" s="217" t="s">
        <v>2473</v>
      </c>
      <c r="G99" s="218" t="s">
        <v>387</v>
      </c>
      <c r="H99" s="219">
        <v>1</v>
      </c>
      <c r="I99" s="220"/>
      <c r="J99" s="221">
        <f>ROUND(I99*H99,2)</f>
        <v>0</v>
      </c>
      <c r="K99" s="217" t="s">
        <v>19</v>
      </c>
      <c r="L99" s="47"/>
      <c r="M99" s="222" t="s">
        <v>19</v>
      </c>
      <c r="N99" s="223" t="s">
        <v>47</v>
      </c>
      <c r="O99" s="87"/>
      <c r="P99" s="224">
        <f>O99*H99</f>
        <v>0</v>
      </c>
      <c r="Q99" s="224">
        <v>0</v>
      </c>
      <c r="R99" s="224">
        <f>Q99*H99</f>
        <v>0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260</v>
      </c>
      <c r="AT99" s="226" t="s">
        <v>146</v>
      </c>
      <c r="AU99" s="226" t="s">
        <v>94</v>
      </c>
      <c r="AY99" s="20" t="s">
        <v>141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94</v>
      </c>
      <c r="BK99" s="227">
        <f>ROUND(I99*H99,2)</f>
        <v>0</v>
      </c>
      <c r="BL99" s="20" t="s">
        <v>260</v>
      </c>
      <c r="BM99" s="226" t="s">
        <v>2474</v>
      </c>
    </row>
    <row r="100" s="2" customFormat="1" ht="16.5" customHeight="1">
      <c r="A100" s="41"/>
      <c r="B100" s="42"/>
      <c r="C100" s="215" t="s">
        <v>217</v>
      </c>
      <c r="D100" s="215" t="s">
        <v>146</v>
      </c>
      <c r="E100" s="216" t="s">
        <v>2475</v>
      </c>
      <c r="F100" s="217" t="s">
        <v>2476</v>
      </c>
      <c r="G100" s="218" t="s">
        <v>387</v>
      </c>
      <c r="H100" s="219">
        <v>1</v>
      </c>
      <c r="I100" s="220"/>
      <c r="J100" s="221">
        <f>ROUND(I100*H100,2)</f>
        <v>0</v>
      </c>
      <c r="K100" s="217" t="s">
        <v>19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260</v>
      </c>
      <c r="AT100" s="226" t="s">
        <v>146</v>
      </c>
      <c r="AU100" s="226" t="s">
        <v>94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94</v>
      </c>
      <c r="BK100" s="227">
        <f>ROUND(I100*H100,2)</f>
        <v>0</v>
      </c>
      <c r="BL100" s="20" t="s">
        <v>260</v>
      </c>
      <c r="BM100" s="226" t="s">
        <v>2477</v>
      </c>
    </row>
    <row r="101" s="2" customFormat="1" ht="16.5" customHeight="1">
      <c r="A101" s="41"/>
      <c r="B101" s="42"/>
      <c r="C101" s="215" t="s">
        <v>238</v>
      </c>
      <c r="D101" s="215" t="s">
        <v>146</v>
      </c>
      <c r="E101" s="216" t="s">
        <v>2478</v>
      </c>
      <c r="F101" s="217" t="s">
        <v>2479</v>
      </c>
      <c r="G101" s="218" t="s">
        <v>387</v>
      </c>
      <c r="H101" s="219">
        <v>1</v>
      </c>
      <c r="I101" s="220"/>
      <c r="J101" s="221">
        <f>ROUND(I101*H101,2)</f>
        <v>0</v>
      </c>
      <c r="K101" s="217" t="s">
        <v>19</v>
      </c>
      <c r="L101" s="47"/>
      <c r="M101" s="222" t="s">
        <v>19</v>
      </c>
      <c r="N101" s="223" t="s">
        <v>47</v>
      </c>
      <c r="O101" s="87"/>
      <c r="P101" s="224">
        <f>O101*H101</f>
        <v>0</v>
      </c>
      <c r="Q101" s="224">
        <v>0</v>
      </c>
      <c r="R101" s="224">
        <f>Q101*H101</f>
        <v>0</v>
      </c>
      <c r="S101" s="224">
        <v>0</v>
      </c>
      <c r="T101" s="225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6" t="s">
        <v>260</v>
      </c>
      <c r="AT101" s="226" t="s">
        <v>146</v>
      </c>
      <c r="AU101" s="226" t="s">
        <v>94</v>
      </c>
      <c r="AY101" s="20" t="s">
        <v>141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0" t="s">
        <v>94</v>
      </c>
      <c r="BK101" s="227">
        <f>ROUND(I101*H101,2)</f>
        <v>0</v>
      </c>
      <c r="BL101" s="20" t="s">
        <v>260</v>
      </c>
      <c r="BM101" s="226" t="s">
        <v>2480</v>
      </c>
    </row>
    <row r="102" s="2" customFormat="1" ht="16.5" customHeight="1">
      <c r="A102" s="41"/>
      <c r="B102" s="42"/>
      <c r="C102" s="215" t="s">
        <v>243</v>
      </c>
      <c r="D102" s="215" t="s">
        <v>146</v>
      </c>
      <c r="E102" s="216" t="s">
        <v>2481</v>
      </c>
      <c r="F102" s="217" t="s">
        <v>2482</v>
      </c>
      <c r="G102" s="218" t="s">
        <v>169</v>
      </c>
      <c r="H102" s="219">
        <v>2</v>
      </c>
      <c r="I102" s="220"/>
      <c r="J102" s="221">
        <f>ROUND(I102*H102,2)</f>
        <v>0</v>
      </c>
      <c r="K102" s="217" t="s">
        <v>150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0.00038999999999999999</v>
      </c>
      <c r="R102" s="224">
        <f>Q102*H102</f>
        <v>0.00077999999999999999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260</v>
      </c>
      <c r="AT102" s="226" t="s">
        <v>146</v>
      </c>
      <c r="AU102" s="226" t="s">
        <v>94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94</v>
      </c>
      <c r="BK102" s="227">
        <f>ROUND(I102*H102,2)</f>
        <v>0</v>
      </c>
      <c r="BL102" s="20" t="s">
        <v>260</v>
      </c>
      <c r="BM102" s="226" t="s">
        <v>2483</v>
      </c>
    </row>
    <row r="103" s="2" customFormat="1">
      <c r="A103" s="41"/>
      <c r="B103" s="42"/>
      <c r="C103" s="43"/>
      <c r="D103" s="228" t="s">
        <v>153</v>
      </c>
      <c r="E103" s="43"/>
      <c r="F103" s="229" t="s">
        <v>2484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153</v>
      </c>
      <c r="AU103" s="20" t="s">
        <v>94</v>
      </c>
    </row>
    <row r="104" s="12" customFormat="1" ht="22.8" customHeight="1">
      <c r="A104" s="12"/>
      <c r="B104" s="199"/>
      <c r="C104" s="200"/>
      <c r="D104" s="201" t="s">
        <v>74</v>
      </c>
      <c r="E104" s="213" t="s">
        <v>2485</v>
      </c>
      <c r="F104" s="213" t="s">
        <v>2486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SUM(P105:P114)</f>
        <v>0</v>
      </c>
      <c r="Q104" s="207"/>
      <c r="R104" s="208">
        <f>SUM(R105:R114)</f>
        <v>0.13149</v>
      </c>
      <c r="S104" s="207"/>
      <c r="T104" s="209">
        <f>SUM(T105:T114)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94</v>
      </c>
      <c r="AT104" s="211" t="s">
        <v>74</v>
      </c>
      <c r="AU104" s="211" t="s">
        <v>83</v>
      </c>
      <c r="AY104" s="210" t="s">
        <v>141</v>
      </c>
      <c r="BK104" s="212">
        <f>SUM(BK105:BK114)</f>
        <v>0</v>
      </c>
    </row>
    <row r="105" s="2" customFormat="1" ht="33" customHeight="1">
      <c r="A105" s="41"/>
      <c r="B105" s="42"/>
      <c r="C105" s="215" t="s">
        <v>256</v>
      </c>
      <c r="D105" s="215" t="s">
        <v>146</v>
      </c>
      <c r="E105" s="216" t="s">
        <v>2487</v>
      </c>
      <c r="F105" s="217" t="s">
        <v>2488</v>
      </c>
      <c r="G105" s="218" t="s">
        <v>447</v>
      </c>
      <c r="H105" s="219">
        <v>1</v>
      </c>
      <c r="I105" s="220"/>
      <c r="J105" s="221">
        <f>ROUND(I105*H105,2)</f>
        <v>0</v>
      </c>
      <c r="K105" s="217" t="s">
        <v>150</v>
      </c>
      <c r="L105" s="47"/>
      <c r="M105" s="222" t="s">
        <v>19</v>
      </c>
      <c r="N105" s="223" t="s">
        <v>47</v>
      </c>
      <c r="O105" s="87"/>
      <c r="P105" s="224">
        <f>O105*H105</f>
        <v>0</v>
      </c>
      <c r="Q105" s="224">
        <v>0.11225</v>
      </c>
      <c r="R105" s="224">
        <f>Q105*H105</f>
        <v>0.11225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260</v>
      </c>
      <c r="AT105" s="226" t="s">
        <v>146</v>
      </c>
      <c r="AU105" s="226" t="s">
        <v>94</v>
      </c>
      <c r="AY105" s="20" t="s">
        <v>141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94</v>
      </c>
      <c r="BK105" s="227">
        <f>ROUND(I105*H105,2)</f>
        <v>0</v>
      </c>
      <c r="BL105" s="20" t="s">
        <v>260</v>
      </c>
      <c r="BM105" s="226" t="s">
        <v>2489</v>
      </c>
    </row>
    <row r="106" s="2" customFormat="1">
      <c r="A106" s="41"/>
      <c r="B106" s="42"/>
      <c r="C106" s="43"/>
      <c r="D106" s="228" t="s">
        <v>153</v>
      </c>
      <c r="E106" s="43"/>
      <c r="F106" s="229" t="s">
        <v>2490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94</v>
      </c>
    </row>
    <row r="107" s="2" customFormat="1" ht="24.15" customHeight="1">
      <c r="A107" s="41"/>
      <c r="B107" s="42"/>
      <c r="C107" s="215" t="s">
        <v>172</v>
      </c>
      <c r="D107" s="215" t="s">
        <v>146</v>
      </c>
      <c r="E107" s="216" t="s">
        <v>2491</v>
      </c>
      <c r="F107" s="217" t="s">
        <v>2492</v>
      </c>
      <c r="G107" s="218" t="s">
        <v>447</v>
      </c>
      <c r="H107" s="219">
        <v>1</v>
      </c>
      <c r="I107" s="220"/>
      <c r="J107" s="221">
        <f>ROUND(I107*H107,2)</f>
        <v>0</v>
      </c>
      <c r="K107" s="217" t="s">
        <v>150</v>
      </c>
      <c r="L107" s="47"/>
      <c r="M107" s="222" t="s">
        <v>19</v>
      </c>
      <c r="N107" s="223" t="s">
        <v>47</v>
      </c>
      <c r="O107" s="87"/>
      <c r="P107" s="224">
        <f>O107*H107</f>
        <v>0</v>
      </c>
      <c r="Q107" s="224">
        <v>0.0096299999999999997</v>
      </c>
      <c r="R107" s="224">
        <f>Q107*H107</f>
        <v>0.0096299999999999997</v>
      </c>
      <c r="S107" s="224">
        <v>0</v>
      </c>
      <c r="T107" s="225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6" t="s">
        <v>260</v>
      </c>
      <c r="AT107" s="226" t="s">
        <v>146</v>
      </c>
      <c r="AU107" s="226" t="s">
        <v>94</v>
      </c>
      <c r="AY107" s="20" t="s">
        <v>141</v>
      </c>
      <c r="BE107" s="227">
        <f>IF(N107="základní",J107,0)</f>
        <v>0</v>
      </c>
      <c r="BF107" s="227">
        <f>IF(N107="snížená",J107,0)</f>
        <v>0</v>
      </c>
      <c r="BG107" s="227">
        <f>IF(N107="zákl. přenesená",J107,0)</f>
        <v>0</v>
      </c>
      <c r="BH107" s="227">
        <f>IF(N107="sníž. přenesená",J107,0)</f>
        <v>0</v>
      </c>
      <c r="BI107" s="227">
        <f>IF(N107="nulová",J107,0)</f>
        <v>0</v>
      </c>
      <c r="BJ107" s="20" t="s">
        <v>94</v>
      </c>
      <c r="BK107" s="227">
        <f>ROUND(I107*H107,2)</f>
        <v>0</v>
      </c>
      <c r="BL107" s="20" t="s">
        <v>260</v>
      </c>
      <c r="BM107" s="226" t="s">
        <v>2493</v>
      </c>
    </row>
    <row r="108" s="2" customFormat="1">
      <c r="A108" s="41"/>
      <c r="B108" s="42"/>
      <c r="C108" s="43"/>
      <c r="D108" s="228" t="s">
        <v>153</v>
      </c>
      <c r="E108" s="43"/>
      <c r="F108" s="229" t="s">
        <v>2494</v>
      </c>
      <c r="G108" s="43"/>
      <c r="H108" s="43"/>
      <c r="I108" s="230"/>
      <c r="J108" s="43"/>
      <c r="K108" s="43"/>
      <c r="L108" s="47"/>
      <c r="M108" s="231"/>
      <c r="N108" s="232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94</v>
      </c>
    </row>
    <row r="109" s="2" customFormat="1" ht="24.15" customHeight="1">
      <c r="A109" s="41"/>
      <c r="B109" s="42"/>
      <c r="C109" s="215" t="s">
        <v>283</v>
      </c>
      <c r="D109" s="215" t="s">
        <v>146</v>
      </c>
      <c r="E109" s="216" t="s">
        <v>2495</v>
      </c>
      <c r="F109" s="217" t="s">
        <v>2496</v>
      </c>
      <c r="G109" s="218" t="s">
        <v>447</v>
      </c>
      <c r="H109" s="219">
        <v>1</v>
      </c>
      <c r="I109" s="220"/>
      <c r="J109" s="221">
        <f>ROUND(I109*H109,2)</f>
        <v>0</v>
      </c>
      <c r="K109" s="217" t="s">
        <v>150</v>
      </c>
      <c r="L109" s="47"/>
      <c r="M109" s="222" t="s">
        <v>19</v>
      </c>
      <c r="N109" s="223" t="s">
        <v>47</v>
      </c>
      <c r="O109" s="87"/>
      <c r="P109" s="224">
        <f>O109*H109</f>
        <v>0</v>
      </c>
      <c r="Q109" s="224">
        <v>0.0086899999999999998</v>
      </c>
      <c r="R109" s="224">
        <f>Q109*H109</f>
        <v>0.0086899999999999998</v>
      </c>
      <c r="S109" s="224">
        <v>0</v>
      </c>
      <c r="T109" s="225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6" t="s">
        <v>260</v>
      </c>
      <c r="AT109" s="226" t="s">
        <v>146</v>
      </c>
      <c r="AU109" s="226" t="s">
        <v>94</v>
      </c>
      <c r="AY109" s="20" t="s">
        <v>141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0" t="s">
        <v>94</v>
      </c>
      <c r="BK109" s="227">
        <f>ROUND(I109*H109,2)</f>
        <v>0</v>
      </c>
      <c r="BL109" s="20" t="s">
        <v>260</v>
      </c>
      <c r="BM109" s="226" t="s">
        <v>2497</v>
      </c>
    </row>
    <row r="110" s="2" customFormat="1">
      <c r="A110" s="41"/>
      <c r="B110" s="42"/>
      <c r="C110" s="43"/>
      <c r="D110" s="228" t="s">
        <v>153</v>
      </c>
      <c r="E110" s="43"/>
      <c r="F110" s="229" t="s">
        <v>2498</v>
      </c>
      <c r="G110" s="43"/>
      <c r="H110" s="43"/>
      <c r="I110" s="230"/>
      <c r="J110" s="43"/>
      <c r="K110" s="43"/>
      <c r="L110" s="47"/>
      <c r="M110" s="231"/>
      <c r="N110" s="232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153</v>
      </c>
      <c r="AU110" s="20" t="s">
        <v>94</v>
      </c>
    </row>
    <row r="111" s="2" customFormat="1" ht="24.15" customHeight="1">
      <c r="A111" s="41"/>
      <c r="B111" s="42"/>
      <c r="C111" s="215" t="s">
        <v>289</v>
      </c>
      <c r="D111" s="215" t="s">
        <v>146</v>
      </c>
      <c r="E111" s="216" t="s">
        <v>2499</v>
      </c>
      <c r="F111" s="217" t="s">
        <v>2500</v>
      </c>
      <c r="G111" s="218" t="s">
        <v>447</v>
      </c>
      <c r="H111" s="219">
        <v>2</v>
      </c>
      <c r="I111" s="220"/>
      <c r="J111" s="221">
        <f>ROUND(I111*H111,2)</f>
        <v>0</v>
      </c>
      <c r="K111" s="217" t="s">
        <v>150</v>
      </c>
      <c r="L111" s="47"/>
      <c r="M111" s="222" t="s">
        <v>19</v>
      </c>
      <c r="N111" s="223" t="s">
        <v>47</v>
      </c>
      <c r="O111" s="87"/>
      <c r="P111" s="224">
        <f>O111*H111</f>
        <v>0</v>
      </c>
      <c r="Q111" s="224">
        <v>0.00046000000000000001</v>
      </c>
      <c r="R111" s="224">
        <f>Q111*H111</f>
        <v>0.00092000000000000003</v>
      </c>
      <c r="S111" s="224">
        <v>0</v>
      </c>
      <c r="T111" s="225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6" t="s">
        <v>260</v>
      </c>
      <c r="AT111" s="226" t="s">
        <v>146</v>
      </c>
      <c r="AU111" s="226" t="s">
        <v>94</v>
      </c>
      <c r="AY111" s="20" t="s">
        <v>141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0" t="s">
        <v>94</v>
      </c>
      <c r="BK111" s="227">
        <f>ROUND(I111*H111,2)</f>
        <v>0</v>
      </c>
      <c r="BL111" s="20" t="s">
        <v>260</v>
      </c>
      <c r="BM111" s="226" t="s">
        <v>2501</v>
      </c>
    </row>
    <row r="112" s="2" customFormat="1">
      <c r="A112" s="41"/>
      <c r="B112" s="42"/>
      <c r="C112" s="43"/>
      <c r="D112" s="228" t="s">
        <v>153</v>
      </c>
      <c r="E112" s="43"/>
      <c r="F112" s="229" t="s">
        <v>2502</v>
      </c>
      <c r="G112" s="43"/>
      <c r="H112" s="43"/>
      <c r="I112" s="230"/>
      <c r="J112" s="43"/>
      <c r="K112" s="43"/>
      <c r="L112" s="47"/>
      <c r="M112" s="231"/>
      <c r="N112" s="232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94</v>
      </c>
    </row>
    <row r="113" s="2" customFormat="1" ht="24.15" customHeight="1">
      <c r="A113" s="41"/>
      <c r="B113" s="42"/>
      <c r="C113" s="215" t="s">
        <v>8</v>
      </c>
      <c r="D113" s="215" t="s">
        <v>146</v>
      </c>
      <c r="E113" s="216" t="s">
        <v>2503</v>
      </c>
      <c r="F113" s="217" t="s">
        <v>2504</v>
      </c>
      <c r="G113" s="218" t="s">
        <v>160</v>
      </c>
      <c r="H113" s="219">
        <v>0.13100000000000001</v>
      </c>
      <c r="I113" s="220"/>
      <c r="J113" s="221">
        <f>ROUND(I113*H113,2)</f>
        <v>0</v>
      </c>
      <c r="K113" s="217" t="s">
        <v>150</v>
      </c>
      <c r="L113" s="47"/>
      <c r="M113" s="222" t="s">
        <v>19</v>
      </c>
      <c r="N113" s="223" t="s">
        <v>47</v>
      </c>
      <c r="O113" s="87"/>
      <c r="P113" s="224">
        <f>O113*H113</f>
        <v>0</v>
      </c>
      <c r="Q113" s="224">
        <v>0</v>
      </c>
      <c r="R113" s="224">
        <f>Q113*H113</f>
        <v>0</v>
      </c>
      <c r="S113" s="224">
        <v>0</v>
      </c>
      <c r="T113" s="225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6" t="s">
        <v>260</v>
      </c>
      <c r="AT113" s="226" t="s">
        <v>146</v>
      </c>
      <c r="AU113" s="226" t="s">
        <v>94</v>
      </c>
      <c r="AY113" s="20" t="s">
        <v>141</v>
      </c>
      <c r="BE113" s="227">
        <f>IF(N113="základní",J113,0)</f>
        <v>0</v>
      </c>
      <c r="BF113" s="227">
        <f>IF(N113="snížená",J113,0)</f>
        <v>0</v>
      </c>
      <c r="BG113" s="227">
        <f>IF(N113="zákl. přenesená",J113,0)</f>
        <v>0</v>
      </c>
      <c r="BH113" s="227">
        <f>IF(N113="sníž. přenesená",J113,0)</f>
        <v>0</v>
      </c>
      <c r="BI113" s="227">
        <f>IF(N113="nulová",J113,0)</f>
        <v>0</v>
      </c>
      <c r="BJ113" s="20" t="s">
        <v>94</v>
      </c>
      <c r="BK113" s="227">
        <f>ROUND(I113*H113,2)</f>
        <v>0</v>
      </c>
      <c r="BL113" s="20" t="s">
        <v>260</v>
      </c>
      <c r="BM113" s="226" t="s">
        <v>2505</v>
      </c>
    </row>
    <row r="114" s="2" customFormat="1">
      <c r="A114" s="41"/>
      <c r="B114" s="42"/>
      <c r="C114" s="43"/>
      <c r="D114" s="228" t="s">
        <v>153</v>
      </c>
      <c r="E114" s="43"/>
      <c r="F114" s="229" t="s">
        <v>2506</v>
      </c>
      <c r="G114" s="43"/>
      <c r="H114" s="43"/>
      <c r="I114" s="230"/>
      <c r="J114" s="43"/>
      <c r="K114" s="43"/>
      <c r="L114" s="47"/>
      <c r="M114" s="231"/>
      <c r="N114" s="232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94</v>
      </c>
    </row>
    <row r="115" s="12" customFormat="1" ht="22.8" customHeight="1">
      <c r="A115" s="12"/>
      <c r="B115" s="199"/>
      <c r="C115" s="200"/>
      <c r="D115" s="201" t="s">
        <v>74</v>
      </c>
      <c r="E115" s="213" t="s">
        <v>2507</v>
      </c>
      <c r="F115" s="213" t="s">
        <v>2508</v>
      </c>
      <c r="G115" s="200"/>
      <c r="H115" s="200"/>
      <c r="I115" s="203"/>
      <c r="J115" s="214">
        <f>BK115</f>
        <v>0</v>
      </c>
      <c r="K115" s="200"/>
      <c r="L115" s="205"/>
      <c r="M115" s="206"/>
      <c r="N115" s="207"/>
      <c r="O115" s="207"/>
      <c r="P115" s="208">
        <f>SUM(P116:P135)</f>
        <v>0</v>
      </c>
      <c r="Q115" s="207"/>
      <c r="R115" s="208">
        <f>SUM(R116:R135)</f>
        <v>0.29974000000000001</v>
      </c>
      <c r="S115" s="207"/>
      <c r="T115" s="209">
        <f>SUM(T116:T135)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0" t="s">
        <v>94</v>
      </c>
      <c r="AT115" s="211" t="s">
        <v>74</v>
      </c>
      <c r="AU115" s="211" t="s">
        <v>83</v>
      </c>
      <c r="AY115" s="210" t="s">
        <v>141</v>
      </c>
      <c r="BK115" s="212">
        <f>SUM(BK116:BK135)</f>
        <v>0</v>
      </c>
    </row>
    <row r="116" s="2" customFormat="1" ht="16.5" customHeight="1">
      <c r="A116" s="41"/>
      <c r="B116" s="42"/>
      <c r="C116" s="215" t="s">
        <v>307</v>
      </c>
      <c r="D116" s="215" t="s">
        <v>146</v>
      </c>
      <c r="E116" s="216" t="s">
        <v>2509</v>
      </c>
      <c r="F116" s="217" t="s">
        <v>2510</v>
      </c>
      <c r="G116" s="218" t="s">
        <v>169</v>
      </c>
      <c r="H116" s="219">
        <v>120</v>
      </c>
      <c r="I116" s="220"/>
      <c r="J116" s="221">
        <f>ROUND(I116*H116,2)</f>
        <v>0</v>
      </c>
      <c r="K116" s="217" t="s">
        <v>150</v>
      </c>
      <c r="L116" s="47"/>
      <c r="M116" s="222" t="s">
        <v>19</v>
      </c>
      <c r="N116" s="223" t="s">
        <v>47</v>
      </c>
      <c r="O116" s="87"/>
      <c r="P116" s="224">
        <f>O116*H116</f>
        <v>0</v>
      </c>
      <c r="Q116" s="224">
        <v>0.00044999999999999999</v>
      </c>
      <c r="R116" s="224">
        <f>Q116*H116</f>
        <v>0.053999999999999999</v>
      </c>
      <c r="S116" s="224">
        <v>0</v>
      </c>
      <c r="T116" s="225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6" t="s">
        <v>260</v>
      </c>
      <c r="AT116" s="226" t="s">
        <v>146</v>
      </c>
      <c r="AU116" s="226" t="s">
        <v>94</v>
      </c>
      <c r="AY116" s="20" t="s">
        <v>141</v>
      </c>
      <c r="BE116" s="227">
        <f>IF(N116="základní",J116,0)</f>
        <v>0</v>
      </c>
      <c r="BF116" s="227">
        <f>IF(N116="snížená",J116,0)</f>
        <v>0</v>
      </c>
      <c r="BG116" s="227">
        <f>IF(N116="zákl. přenesená",J116,0)</f>
        <v>0</v>
      </c>
      <c r="BH116" s="227">
        <f>IF(N116="sníž. přenesená",J116,0)</f>
        <v>0</v>
      </c>
      <c r="BI116" s="227">
        <f>IF(N116="nulová",J116,0)</f>
        <v>0</v>
      </c>
      <c r="BJ116" s="20" t="s">
        <v>94</v>
      </c>
      <c r="BK116" s="227">
        <f>ROUND(I116*H116,2)</f>
        <v>0</v>
      </c>
      <c r="BL116" s="20" t="s">
        <v>260</v>
      </c>
      <c r="BM116" s="226" t="s">
        <v>2511</v>
      </c>
    </row>
    <row r="117" s="2" customFormat="1">
      <c r="A117" s="41"/>
      <c r="B117" s="42"/>
      <c r="C117" s="43"/>
      <c r="D117" s="228" t="s">
        <v>153</v>
      </c>
      <c r="E117" s="43"/>
      <c r="F117" s="229" t="s">
        <v>2512</v>
      </c>
      <c r="G117" s="43"/>
      <c r="H117" s="43"/>
      <c r="I117" s="230"/>
      <c r="J117" s="43"/>
      <c r="K117" s="43"/>
      <c r="L117" s="47"/>
      <c r="M117" s="231"/>
      <c r="N117" s="232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94</v>
      </c>
    </row>
    <row r="118" s="2" customFormat="1" ht="16.5" customHeight="1">
      <c r="A118" s="41"/>
      <c r="B118" s="42"/>
      <c r="C118" s="215" t="s">
        <v>315</v>
      </c>
      <c r="D118" s="215" t="s">
        <v>146</v>
      </c>
      <c r="E118" s="216" t="s">
        <v>2513</v>
      </c>
      <c r="F118" s="217" t="s">
        <v>2514</v>
      </c>
      <c r="G118" s="218" t="s">
        <v>169</v>
      </c>
      <c r="H118" s="219">
        <v>160</v>
      </c>
      <c r="I118" s="220"/>
      <c r="J118" s="221">
        <f>ROUND(I118*H118,2)</f>
        <v>0</v>
      </c>
      <c r="K118" s="217" t="s">
        <v>150</v>
      </c>
      <c r="L118" s="47"/>
      <c r="M118" s="222" t="s">
        <v>19</v>
      </c>
      <c r="N118" s="223" t="s">
        <v>47</v>
      </c>
      <c r="O118" s="87"/>
      <c r="P118" s="224">
        <f>O118*H118</f>
        <v>0</v>
      </c>
      <c r="Q118" s="224">
        <v>0.00055999999999999995</v>
      </c>
      <c r="R118" s="224">
        <f>Q118*H118</f>
        <v>0.089599999999999985</v>
      </c>
      <c r="S118" s="224">
        <v>0</v>
      </c>
      <c r="T118" s="225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6" t="s">
        <v>260</v>
      </c>
      <c r="AT118" s="226" t="s">
        <v>146</v>
      </c>
      <c r="AU118" s="226" t="s">
        <v>94</v>
      </c>
      <c r="AY118" s="20" t="s">
        <v>141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0" t="s">
        <v>94</v>
      </c>
      <c r="BK118" s="227">
        <f>ROUND(I118*H118,2)</f>
        <v>0</v>
      </c>
      <c r="BL118" s="20" t="s">
        <v>260</v>
      </c>
      <c r="BM118" s="226" t="s">
        <v>2515</v>
      </c>
    </row>
    <row r="119" s="2" customFormat="1">
      <c r="A119" s="41"/>
      <c r="B119" s="42"/>
      <c r="C119" s="43"/>
      <c r="D119" s="228" t="s">
        <v>153</v>
      </c>
      <c r="E119" s="43"/>
      <c r="F119" s="229" t="s">
        <v>2516</v>
      </c>
      <c r="G119" s="43"/>
      <c r="H119" s="43"/>
      <c r="I119" s="230"/>
      <c r="J119" s="43"/>
      <c r="K119" s="43"/>
      <c r="L119" s="47"/>
      <c r="M119" s="231"/>
      <c r="N119" s="232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153</v>
      </c>
      <c r="AU119" s="20" t="s">
        <v>94</v>
      </c>
    </row>
    <row r="120" s="2" customFormat="1" ht="16.5" customHeight="1">
      <c r="A120" s="41"/>
      <c r="B120" s="42"/>
      <c r="C120" s="215" t="s">
        <v>322</v>
      </c>
      <c r="D120" s="215" t="s">
        <v>146</v>
      </c>
      <c r="E120" s="216" t="s">
        <v>2517</v>
      </c>
      <c r="F120" s="217" t="s">
        <v>2518</v>
      </c>
      <c r="G120" s="218" t="s">
        <v>169</v>
      </c>
      <c r="H120" s="219">
        <v>80</v>
      </c>
      <c r="I120" s="220"/>
      <c r="J120" s="221">
        <f>ROUND(I120*H120,2)</f>
        <v>0</v>
      </c>
      <c r="K120" s="217" t="s">
        <v>150</v>
      </c>
      <c r="L120" s="47"/>
      <c r="M120" s="222" t="s">
        <v>19</v>
      </c>
      <c r="N120" s="223" t="s">
        <v>47</v>
      </c>
      <c r="O120" s="87"/>
      <c r="P120" s="224">
        <f>O120*H120</f>
        <v>0</v>
      </c>
      <c r="Q120" s="224">
        <v>0.00068999999999999997</v>
      </c>
      <c r="R120" s="224">
        <f>Q120*H120</f>
        <v>0.055199999999999999</v>
      </c>
      <c r="S120" s="224">
        <v>0</v>
      </c>
      <c r="T120" s="225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6" t="s">
        <v>260</v>
      </c>
      <c r="AT120" s="226" t="s">
        <v>146</v>
      </c>
      <c r="AU120" s="226" t="s">
        <v>94</v>
      </c>
      <c r="AY120" s="20" t="s">
        <v>141</v>
      </c>
      <c r="BE120" s="227">
        <f>IF(N120="základní",J120,0)</f>
        <v>0</v>
      </c>
      <c r="BF120" s="227">
        <f>IF(N120="snížená",J120,0)</f>
        <v>0</v>
      </c>
      <c r="BG120" s="227">
        <f>IF(N120="zákl. přenesená",J120,0)</f>
        <v>0</v>
      </c>
      <c r="BH120" s="227">
        <f>IF(N120="sníž. přenesená",J120,0)</f>
        <v>0</v>
      </c>
      <c r="BI120" s="227">
        <f>IF(N120="nulová",J120,0)</f>
        <v>0</v>
      </c>
      <c r="BJ120" s="20" t="s">
        <v>94</v>
      </c>
      <c r="BK120" s="227">
        <f>ROUND(I120*H120,2)</f>
        <v>0</v>
      </c>
      <c r="BL120" s="20" t="s">
        <v>260</v>
      </c>
      <c r="BM120" s="226" t="s">
        <v>2519</v>
      </c>
    </row>
    <row r="121" s="2" customFormat="1">
      <c r="A121" s="41"/>
      <c r="B121" s="42"/>
      <c r="C121" s="43"/>
      <c r="D121" s="228" t="s">
        <v>153</v>
      </c>
      <c r="E121" s="43"/>
      <c r="F121" s="229" t="s">
        <v>2520</v>
      </c>
      <c r="G121" s="43"/>
      <c r="H121" s="43"/>
      <c r="I121" s="230"/>
      <c r="J121" s="43"/>
      <c r="K121" s="43"/>
      <c r="L121" s="47"/>
      <c r="M121" s="231"/>
      <c r="N121" s="232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94</v>
      </c>
    </row>
    <row r="122" s="2" customFormat="1" ht="16.5" customHeight="1">
      <c r="A122" s="41"/>
      <c r="B122" s="42"/>
      <c r="C122" s="215" t="s">
        <v>260</v>
      </c>
      <c r="D122" s="215" t="s">
        <v>146</v>
      </c>
      <c r="E122" s="216" t="s">
        <v>2521</v>
      </c>
      <c r="F122" s="217" t="s">
        <v>2522</v>
      </c>
      <c r="G122" s="218" t="s">
        <v>169</v>
      </c>
      <c r="H122" s="219">
        <v>40</v>
      </c>
      <c r="I122" s="220"/>
      <c r="J122" s="221">
        <f>ROUND(I122*H122,2)</f>
        <v>0</v>
      </c>
      <c r="K122" s="217" t="s">
        <v>150</v>
      </c>
      <c r="L122" s="47"/>
      <c r="M122" s="222" t="s">
        <v>19</v>
      </c>
      <c r="N122" s="223" t="s">
        <v>47</v>
      </c>
      <c r="O122" s="87"/>
      <c r="P122" s="224">
        <f>O122*H122</f>
        <v>0</v>
      </c>
      <c r="Q122" s="224">
        <v>0.0012600000000000001</v>
      </c>
      <c r="R122" s="224">
        <f>Q122*H122</f>
        <v>0.0504</v>
      </c>
      <c r="S122" s="224">
        <v>0</v>
      </c>
      <c r="T122" s="225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6" t="s">
        <v>260</v>
      </c>
      <c r="AT122" s="226" t="s">
        <v>146</v>
      </c>
      <c r="AU122" s="226" t="s">
        <v>94</v>
      </c>
      <c r="AY122" s="20" t="s">
        <v>141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0" t="s">
        <v>94</v>
      </c>
      <c r="BK122" s="227">
        <f>ROUND(I122*H122,2)</f>
        <v>0</v>
      </c>
      <c r="BL122" s="20" t="s">
        <v>260</v>
      </c>
      <c r="BM122" s="226" t="s">
        <v>2523</v>
      </c>
    </row>
    <row r="123" s="2" customFormat="1">
      <c r="A123" s="41"/>
      <c r="B123" s="42"/>
      <c r="C123" s="43"/>
      <c r="D123" s="228" t="s">
        <v>153</v>
      </c>
      <c r="E123" s="43"/>
      <c r="F123" s="229" t="s">
        <v>2524</v>
      </c>
      <c r="G123" s="43"/>
      <c r="H123" s="43"/>
      <c r="I123" s="230"/>
      <c r="J123" s="43"/>
      <c r="K123" s="43"/>
      <c r="L123" s="47"/>
      <c r="M123" s="231"/>
      <c r="N123" s="232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94</v>
      </c>
    </row>
    <row r="124" s="2" customFormat="1" ht="16.5" customHeight="1">
      <c r="A124" s="41"/>
      <c r="B124" s="42"/>
      <c r="C124" s="215" t="s">
        <v>345</v>
      </c>
      <c r="D124" s="215" t="s">
        <v>146</v>
      </c>
      <c r="E124" s="216" t="s">
        <v>2525</v>
      </c>
      <c r="F124" s="217" t="s">
        <v>2526</v>
      </c>
      <c r="G124" s="218" t="s">
        <v>387</v>
      </c>
      <c r="H124" s="219">
        <v>2</v>
      </c>
      <c r="I124" s="220"/>
      <c r="J124" s="221">
        <f>ROUND(I124*H124,2)</f>
        <v>0</v>
      </c>
      <c r="K124" s="217" t="s">
        <v>150</v>
      </c>
      <c r="L124" s="47"/>
      <c r="M124" s="222" t="s">
        <v>19</v>
      </c>
      <c r="N124" s="223" t="s">
        <v>47</v>
      </c>
      <c r="O124" s="87"/>
      <c r="P124" s="224">
        <f>O124*H124</f>
        <v>0</v>
      </c>
      <c r="Q124" s="224">
        <v>0.00011</v>
      </c>
      <c r="R124" s="224">
        <f>Q124*H124</f>
        <v>0.00022000000000000001</v>
      </c>
      <c r="S124" s="224">
        <v>0</v>
      </c>
      <c r="T124" s="225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6" t="s">
        <v>260</v>
      </c>
      <c r="AT124" s="226" t="s">
        <v>146</v>
      </c>
      <c r="AU124" s="226" t="s">
        <v>94</v>
      </c>
      <c r="AY124" s="20" t="s">
        <v>141</v>
      </c>
      <c r="BE124" s="227">
        <f>IF(N124="základní",J124,0)</f>
        <v>0</v>
      </c>
      <c r="BF124" s="227">
        <f>IF(N124="snížená",J124,0)</f>
        <v>0</v>
      </c>
      <c r="BG124" s="227">
        <f>IF(N124="zákl. přenesená",J124,0)</f>
        <v>0</v>
      </c>
      <c r="BH124" s="227">
        <f>IF(N124="sníž. přenesená",J124,0)</f>
        <v>0</v>
      </c>
      <c r="BI124" s="227">
        <f>IF(N124="nulová",J124,0)</f>
        <v>0</v>
      </c>
      <c r="BJ124" s="20" t="s">
        <v>94</v>
      </c>
      <c r="BK124" s="227">
        <f>ROUND(I124*H124,2)</f>
        <v>0</v>
      </c>
      <c r="BL124" s="20" t="s">
        <v>260</v>
      </c>
      <c r="BM124" s="226" t="s">
        <v>2527</v>
      </c>
    </row>
    <row r="125" s="2" customFormat="1">
      <c r="A125" s="41"/>
      <c r="B125" s="42"/>
      <c r="C125" s="43"/>
      <c r="D125" s="228" t="s">
        <v>153</v>
      </c>
      <c r="E125" s="43"/>
      <c r="F125" s="229" t="s">
        <v>2528</v>
      </c>
      <c r="G125" s="43"/>
      <c r="H125" s="43"/>
      <c r="I125" s="230"/>
      <c r="J125" s="43"/>
      <c r="K125" s="43"/>
      <c r="L125" s="47"/>
      <c r="M125" s="231"/>
      <c r="N125" s="232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94</v>
      </c>
    </row>
    <row r="126" s="2" customFormat="1" ht="16.5" customHeight="1">
      <c r="A126" s="41"/>
      <c r="B126" s="42"/>
      <c r="C126" s="215" t="s">
        <v>353</v>
      </c>
      <c r="D126" s="215" t="s">
        <v>146</v>
      </c>
      <c r="E126" s="216" t="s">
        <v>2529</v>
      </c>
      <c r="F126" s="217" t="s">
        <v>2530</v>
      </c>
      <c r="G126" s="218" t="s">
        <v>387</v>
      </c>
      <c r="H126" s="219">
        <v>2</v>
      </c>
      <c r="I126" s="220"/>
      <c r="J126" s="221">
        <f>ROUND(I126*H126,2)</f>
        <v>0</v>
      </c>
      <c r="K126" s="217" t="s">
        <v>150</v>
      </c>
      <c r="L126" s="47"/>
      <c r="M126" s="222" t="s">
        <v>19</v>
      </c>
      <c r="N126" s="223" t="s">
        <v>47</v>
      </c>
      <c r="O126" s="87"/>
      <c r="P126" s="224">
        <f>O126*H126</f>
        <v>0</v>
      </c>
      <c r="Q126" s="224">
        <v>0.00016000000000000001</v>
      </c>
      <c r="R126" s="224">
        <f>Q126*H126</f>
        <v>0.00032000000000000003</v>
      </c>
      <c r="S126" s="224">
        <v>0</v>
      </c>
      <c r="T126" s="225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6" t="s">
        <v>260</v>
      </c>
      <c r="AT126" s="226" t="s">
        <v>146</v>
      </c>
      <c r="AU126" s="226" t="s">
        <v>94</v>
      </c>
      <c r="AY126" s="20" t="s">
        <v>141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0" t="s">
        <v>94</v>
      </c>
      <c r="BK126" s="227">
        <f>ROUND(I126*H126,2)</f>
        <v>0</v>
      </c>
      <c r="BL126" s="20" t="s">
        <v>260</v>
      </c>
      <c r="BM126" s="226" t="s">
        <v>2531</v>
      </c>
    </row>
    <row r="127" s="2" customFormat="1">
      <c r="A127" s="41"/>
      <c r="B127" s="42"/>
      <c r="C127" s="43"/>
      <c r="D127" s="228" t="s">
        <v>153</v>
      </c>
      <c r="E127" s="43"/>
      <c r="F127" s="229" t="s">
        <v>2532</v>
      </c>
      <c r="G127" s="43"/>
      <c r="H127" s="43"/>
      <c r="I127" s="230"/>
      <c r="J127" s="43"/>
      <c r="K127" s="43"/>
      <c r="L127" s="47"/>
      <c r="M127" s="231"/>
      <c r="N127" s="232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153</v>
      </c>
      <c r="AU127" s="20" t="s">
        <v>94</v>
      </c>
    </row>
    <row r="128" s="2" customFormat="1" ht="16.5" customHeight="1">
      <c r="A128" s="41"/>
      <c r="B128" s="42"/>
      <c r="C128" s="215" t="s">
        <v>364</v>
      </c>
      <c r="D128" s="215" t="s">
        <v>146</v>
      </c>
      <c r="E128" s="216" t="s">
        <v>2533</v>
      </c>
      <c r="F128" s="217" t="s">
        <v>2534</v>
      </c>
      <c r="G128" s="218" t="s">
        <v>169</v>
      </c>
      <c r="H128" s="219">
        <v>400</v>
      </c>
      <c r="I128" s="220"/>
      <c r="J128" s="221">
        <f>ROUND(I128*H128,2)</f>
        <v>0</v>
      </c>
      <c r="K128" s="217" t="s">
        <v>150</v>
      </c>
      <c r="L128" s="47"/>
      <c r="M128" s="222" t="s">
        <v>19</v>
      </c>
      <c r="N128" s="223" t="s">
        <v>47</v>
      </c>
      <c r="O128" s="87"/>
      <c r="P128" s="224">
        <f>O128*H128</f>
        <v>0</v>
      </c>
      <c r="Q128" s="224">
        <v>0</v>
      </c>
      <c r="R128" s="224">
        <f>Q128*H128</f>
        <v>0</v>
      </c>
      <c r="S128" s="224">
        <v>0</v>
      </c>
      <c r="T128" s="225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26" t="s">
        <v>260</v>
      </c>
      <c r="AT128" s="226" t="s">
        <v>146</v>
      </c>
      <c r="AU128" s="226" t="s">
        <v>94</v>
      </c>
      <c r="AY128" s="20" t="s">
        <v>141</v>
      </c>
      <c r="BE128" s="227">
        <f>IF(N128="základní",J128,0)</f>
        <v>0</v>
      </c>
      <c r="BF128" s="227">
        <f>IF(N128="snížená",J128,0)</f>
        <v>0</v>
      </c>
      <c r="BG128" s="227">
        <f>IF(N128="zákl. přenesená",J128,0)</f>
        <v>0</v>
      </c>
      <c r="BH128" s="227">
        <f>IF(N128="sníž. přenesená",J128,0)</f>
        <v>0</v>
      </c>
      <c r="BI128" s="227">
        <f>IF(N128="nulová",J128,0)</f>
        <v>0</v>
      </c>
      <c r="BJ128" s="20" t="s">
        <v>94</v>
      </c>
      <c r="BK128" s="227">
        <f>ROUND(I128*H128,2)</f>
        <v>0</v>
      </c>
      <c r="BL128" s="20" t="s">
        <v>260</v>
      </c>
      <c r="BM128" s="226" t="s">
        <v>2535</v>
      </c>
    </row>
    <row r="129" s="2" customFormat="1">
      <c r="A129" s="41"/>
      <c r="B129" s="42"/>
      <c r="C129" s="43"/>
      <c r="D129" s="228" t="s">
        <v>153</v>
      </c>
      <c r="E129" s="43"/>
      <c r="F129" s="229" t="s">
        <v>2536</v>
      </c>
      <c r="G129" s="43"/>
      <c r="H129" s="43"/>
      <c r="I129" s="230"/>
      <c r="J129" s="43"/>
      <c r="K129" s="43"/>
      <c r="L129" s="47"/>
      <c r="M129" s="231"/>
      <c r="N129" s="232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94</v>
      </c>
    </row>
    <row r="130" s="2" customFormat="1" ht="33" customHeight="1">
      <c r="A130" s="41"/>
      <c r="B130" s="42"/>
      <c r="C130" s="215" t="s">
        <v>379</v>
      </c>
      <c r="D130" s="215" t="s">
        <v>146</v>
      </c>
      <c r="E130" s="216" t="s">
        <v>2537</v>
      </c>
      <c r="F130" s="217" t="s">
        <v>2538</v>
      </c>
      <c r="G130" s="218" t="s">
        <v>169</v>
      </c>
      <c r="H130" s="219">
        <v>280</v>
      </c>
      <c r="I130" s="220"/>
      <c r="J130" s="221">
        <f>ROUND(I130*H130,2)</f>
        <v>0</v>
      </c>
      <c r="K130" s="217" t="s">
        <v>150</v>
      </c>
      <c r="L130" s="47"/>
      <c r="M130" s="222" t="s">
        <v>19</v>
      </c>
      <c r="N130" s="223" t="s">
        <v>47</v>
      </c>
      <c r="O130" s="87"/>
      <c r="P130" s="224">
        <f>O130*H130</f>
        <v>0</v>
      </c>
      <c r="Q130" s="224">
        <v>0.00011</v>
      </c>
      <c r="R130" s="224">
        <f>Q130*H130</f>
        <v>0.030800000000000001</v>
      </c>
      <c r="S130" s="224">
        <v>0</v>
      </c>
      <c r="T130" s="225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6" t="s">
        <v>260</v>
      </c>
      <c r="AT130" s="226" t="s">
        <v>146</v>
      </c>
      <c r="AU130" s="226" t="s">
        <v>94</v>
      </c>
      <c r="AY130" s="20" t="s">
        <v>141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0" t="s">
        <v>94</v>
      </c>
      <c r="BK130" s="227">
        <f>ROUND(I130*H130,2)</f>
        <v>0</v>
      </c>
      <c r="BL130" s="20" t="s">
        <v>260</v>
      </c>
      <c r="BM130" s="226" t="s">
        <v>2539</v>
      </c>
    </row>
    <row r="131" s="2" customFormat="1">
      <c r="A131" s="41"/>
      <c r="B131" s="42"/>
      <c r="C131" s="43"/>
      <c r="D131" s="228" t="s">
        <v>153</v>
      </c>
      <c r="E131" s="43"/>
      <c r="F131" s="229" t="s">
        <v>2540</v>
      </c>
      <c r="G131" s="43"/>
      <c r="H131" s="43"/>
      <c r="I131" s="230"/>
      <c r="J131" s="43"/>
      <c r="K131" s="43"/>
      <c r="L131" s="47"/>
      <c r="M131" s="231"/>
      <c r="N131" s="232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94</v>
      </c>
    </row>
    <row r="132" s="2" customFormat="1" ht="33" customHeight="1">
      <c r="A132" s="41"/>
      <c r="B132" s="42"/>
      <c r="C132" s="215" t="s">
        <v>7</v>
      </c>
      <c r="D132" s="215" t="s">
        <v>146</v>
      </c>
      <c r="E132" s="216" t="s">
        <v>2541</v>
      </c>
      <c r="F132" s="217" t="s">
        <v>2542</v>
      </c>
      <c r="G132" s="218" t="s">
        <v>169</v>
      </c>
      <c r="H132" s="219">
        <v>120</v>
      </c>
      <c r="I132" s="220"/>
      <c r="J132" s="221">
        <f>ROUND(I132*H132,2)</f>
        <v>0</v>
      </c>
      <c r="K132" s="217" t="s">
        <v>150</v>
      </c>
      <c r="L132" s="47"/>
      <c r="M132" s="222" t="s">
        <v>19</v>
      </c>
      <c r="N132" s="223" t="s">
        <v>47</v>
      </c>
      <c r="O132" s="87"/>
      <c r="P132" s="224">
        <f>O132*H132</f>
        <v>0</v>
      </c>
      <c r="Q132" s="224">
        <v>0.00016000000000000001</v>
      </c>
      <c r="R132" s="224">
        <f>Q132*H132</f>
        <v>0.019200000000000002</v>
      </c>
      <c r="S132" s="224">
        <v>0</v>
      </c>
      <c r="T132" s="225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6" t="s">
        <v>260</v>
      </c>
      <c r="AT132" s="226" t="s">
        <v>146</v>
      </c>
      <c r="AU132" s="226" t="s">
        <v>94</v>
      </c>
      <c r="AY132" s="20" t="s">
        <v>141</v>
      </c>
      <c r="BE132" s="227">
        <f>IF(N132="základní",J132,0)</f>
        <v>0</v>
      </c>
      <c r="BF132" s="227">
        <f>IF(N132="snížená",J132,0)</f>
        <v>0</v>
      </c>
      <c r="BG132" s="227">
        <f>IF(N132="zákl. přenesená",J132,0)</f>
        <v>0</v>
      </c>
      <c r="BH132" s="227">
        <f>IF(N132="sníž. přenesená",J132,0)</f>
        <v>0</v>
      </c>
      <c r="BI132" s="227">
        <f>IF(N132="nulová",J132,0)</f>
        <v>0</v>
      </c>
      <c r="BJ132" s="20" t="s">
        <v>94</v>
      </c>
      <c r="BK132" s="227">
        <f>ROUND(I132*H132,2)</f>
        <v>0</v>
      </c>
      <c r="BL132" s="20" t="s">
        <v>260</v>
      </c>
      <c r="BM132" s="226" t="s">
        <v>2543</v>
      </c>
    </row>
    <row r="133" s="2" customFormat="1">
      <c r="A133" s="41"/>
      <c r="B133" s="42"/>
      <c r="C133" s="43"/>
      <c r="D133" s="228" t="s">
        <v>153</v>
      </c>
      <c r="E133" s="43"/>
      <c r="F133" s="229" t="s">
        <v>2544</v>
      </c>
      <c r="G133" s="43"/>
      <c r="H133" s="43"/>
      <c r="I133" s="230"/>
      <c r="J133" s="43"/>
      <c r="K133" s="43"/>
      <c r="L133" s="47"/>
      <c r="M133" s="231"/>
      <c r="N133" s="232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153</v>
      </c>
      <c r="AU133" s="20" t="s">
        <v>94</v>
      </c>
    </row>
    <row r="134" s="2" customFormat="1" ht="24.15" customHeight="1">
      <c r="A134" s="41"/>
      <c r="B134" s="42"/>
      <c r="C134" s="215" t="s">
        <v>391</v>
      </c>
      <c r="D134" s="215" t="s">
        <v>146</v>
      </c>
      <c r="E134" s="216" t="s">
        <v>2545</v>
      </c>
      <c r="F134" s="217" t="s">
        <v>2546</v>
      </c>
      <c r="G134" s="218" t="s">
        <v>160</v>
      </c>
      <c r="H134" s="219">
        <v>0.29999999999999999</v>
      </c>
      <c r="I134" s="220"/>
      <c r="J134" s="221">
        <f>ROUND(I134*H134,2)</f>
        <v>0</v>
      </c>
      <c r="K134" s="217" t="s">
        <v>150</v>
      </c>
      <c r="L134" s="47"/>
      <c r="M134" s="222" t="s">
        <v>19</v>
      </c>
      <c r="N134" s="223" t="s">
        <v>47</v>
      </c>
      <c r="O134" s="87"/>
      <c r="P134" s="224">
        <f>O134*H134</f>
        <v>0</v>
      </c>
      <c r="Q134" s="224">
        <v>0</v>
      </c>
      <c r="R134" s="224">
        <f>Q134*H134</f>
        <v>0</v>
      </c>
      <c r="S134" s="224">
        <v>0</v>
      </c>
      <c r="T134" s="225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6" t="s">
        <v>260</v>
      </c>
      <c r="AT134" s="226" t="s">
        <v>146</v>
      </c>
      <c r="AU134" s="226" t="s">
        <v>94</v>
      </c>
      <c r="AY134" s="20" t="s">
        <v>141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0" t="s">
        <v>94</v>
      </c>
      <c r="BK134" s="227">
        <f>ROUND(I134*H134,2)</f>
        <v>0</v>
      </c>
      <c r="BL134" s="20" t="s">
        <v>260</v>
      </c>
      <c r="BM134" s="226" t="s">
        <v>2547</v>
      </c>
    </row>
    <row r="135" s="2" customFormat="1">
      <c r="A135" s="41"/>
      <c r="B135" s="42"/>
      <c r="C135" s="43"/>
      <c r="D135" s="228" t="s">
        <v>153</v>
      </c>
      <c r="E135" s="43"/>
      <c r="F135" s="229" t="s">
        <v>2548</v>
      </c>
      <c r="G135" s="43"/>
      <c r="H135" s="43"/>
      <c r="I135" s="230"/>
      <c r="J135" s="43"/>
      <c r="K135" s="43"/>
      <c r="L135" s="47"/>
      <c r="M135" s="231"/>
      <c r="N135" s="232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94</v>
      </c>
    </row>
    <row r="136" s="12" customFormat="1" ht="22.8" customHeight="1">
      <c r="A136" s="12"/>
      <c r="B136" s="199"/>
      <c r="C136" s="200"/>
      <c r="D136" s="201" t="s">
        <v>74</v>
      </c>
      <c r="E136" s="213" t="s">
        <v>2549</v>
      </c>
      <c r="F136" s="213" t="s">
        <v>2550</v>
      </c>
      <c r="G136" s="200"/>
      <c r="H136" s="200"/>
      <c r="I136" s="203"/>
      <c r="J136" s="214">
        <f>BK136</f>
        <v>0</v>
      </c>
      <c r="K136" s="200"/>
      <c r="L136" s="205"/>
      <c r="M136" s="206"/>
      <c r="N136" s="207"/>
      <c r="O136" s="207"/>
      <c r="P136" s="208">
        <f>SUM(P137:P164)</f>
        <v>0</v>
      </c>
      <c r="Q136" s="207"/>
      <c r="R136" s="208">
        <f>SUM(R137:R164)</f>
        <v>0.051450000000000003</v>
      </c>
      <c r="S136" s="207"/>
      <c r="T136" s="209">
        <f>SUM(T137:T164)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0" t="s">
        <v>94</v>
      </c>
      <c r="AT136" s="211" t="s">
        <v>74</v>
      </c>
      <c r="AU136" s="211" t="s">
        <v>83</v>
      </c>
      <c r="AY136" s="210" t="s">
        <v>141</v>
      </c>
      <c r="BK136" s="212">
        <f>SUM(BK137:BK164)</f>
        <v>0</v>
      </c>
    </row>
    <row r="137" s="2" customFormat="1" ht="16.5" customHeight="1">
      <c r="A137" s="41"/>
      <c r="B137" s="42"/>
      <c r="C137" s="215" t="s">
        <v>398</v>
      </c>
      <c r="D137" s="215" t="s">
        <v>146</v>
      </c>
      <c r="E137" s="216" t="s">
        <v>2551</v>
      </c>
      <c r="F137" s="217" t="s">
        <v>2552</v>
      </c>
      <c r="G137" s="218" t="s">
        <v>387</v>
      </c>
      <c r="H137" s="219">
        <v>50</v>
      </c>
      <c r="I137" s="220"/>
      <c r="J137" s="221">
        <f>ROUND(I137*H137,2)</f>
        <v>0</v>
      </c>
      <c r="K137" s="217" t="s">
        <v>19</v>
      </c>
      <c r="L137" s="47"/>
      <c r="M137" s="222" t="s">
        <v>19</v>
      </c>
      <c r="N137" s="223" t="s">
        <v>47</v>
      </c>
      <c r="O137" s="87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6" t="s">
        <v>260</v>
      </c>
      <c r="AT137" s="226" t="s">
        <v>146</v>
      </c>
      <c r="AU137" s="226" t="s">
        <v>94</v>
      </c>
      <c r="AY137" s="20" t="s">
        <v>141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0" t="s">
        <v>94</v>
      </c>
      <c r="BK137" s="227">
        <f>ROUND(I137*H137,2)</f>
        <v>0</v>
      </c>
      <c r="BL137" s="20" t="s">
        <v>260</v>
      </c>
      <c r="BM137" s="226" t="s">
        <v>2553</v>
      </c>
    </row>
    <row r="138" s="2" customFormat="1" ht="16.5" customHeight="1">
      <c r="A138" s="41"/>
      <c r="B138" s="42"/>
      <c r="C138" s="215" t="s">
        <v>403</v>
      </c>
      <c r="D138" s="215" t="s">
        <v>146</v>
      </c>
      <c r="E138" s="216" t="s">
        <v>2554</v>
      </c>
      <c r="F138" s="217" t="s">
        <v>2555</v>
      </c>
      <c r="G138" s="218" t="s">
        <v>447</v>
      </c>
      <c r="H138" s="219">
        <v>1</v>
      </c>
      <c r="I138" s="220"/>
      <c r="J138" s="221">
        <f>ROUND(I138*H138,2)</f>
        <v>0</v>
      </c>
      <c r="K138" s="217" t="s">
        <v>150</v>
      </c>
      <c r="L138" s="47"/>
      <c r="M138" s="222" t="s">
        <v>19</v>
      </c>
      <c r="N138" s="223" t="s">
        <v>47</v>
      </c>
      <c r="O138" s="87"/>
      <c r="P138" s="224">
        <f>O138*H138</f>
        <v>0</v>
      </c>
      <c r="Q138" s="224">
        <v>0.0082900000000000005</v>
      </c>
      <c r="R138" s="224">
        <f>Q138*H138</f>
        <v>0.0082900000000000005</v>
      </c>
      <c r="S138" s="224">
        <v>0</v>
      </c>
      <c r="T138" s="225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26" t="s">
        <v>260</v>
      </c>
      <c r="AT138" s="226" t="s">
        <v>146</v>
      </c>
      <c r="AU138" s="226" t="s">
        <v>94</v>
      </c>
      <c r="AY138" s="20" t="s">
        <v>141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20" t="s">
        <v>94</v>
      </c>
      <c r="BK138" s="227">
        <f>ROUND(I138*H138,2)</f>
        <v>0</v>
      </c>
      <c r="BL138" s="20" t="s">
        <v>260</v>
      </c>
      <c r="BM138" s="226" t="s">
        <v>2556</v>
      </c>
    </row>
    <row r="139" s="2" customFormat="1">
      <c r="A139" s="41"/>
      <c r="B139" s="42"/>
      <c r="C139" s="43"/>
      <c r="D139" s="228" t="s">
        <v>153</v>
      </c>
      <c r="E139" s="43"/>
      <c r="F139" s="229" t="s">
        <v>2557</v>
      </c>
      <c r="G139" s="43"/>
      <c r="H139" s="43"/>
      <c r="I139" s="230"/>
      <c r="J139" s="43"/>
      <c r="K139" s="43"/>
      <c r="L139" s="47"/>
      <c r="M139" s="231"/>
      <c r="N139" s="232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153</v>
      </c>
      <c r="AU139" s="20" t="s">
        <v>94</v>
      </c>
    </row>
    <row r="140" s="2" customFormat="1" ht="16.5" customHeight="1">
      <c r="A140" s="41"/>
      <c r="B140" s="42"/>
      <c r="C140" s="215" t="s">
        <v>407</v>
      </c>
      <c r="D140" s="215" t="s">
        <v>146</v>
      </c>
      <c r="E140" s="216" t="s">
        <v>2558</v>
      </c>
      <c r="F140" s="217" t="s">
        <v>2559</v>
      </c>
      <c r="G140" s="218" t="s">
        <v>447</v>
      </c>
      <c r="H140" s="219">
        <v>1</v>
      </c>
      <c r="I140" s="220"/>
      <c r="J140" s="221">
        <f>ROUND(I140*H140,2)</f>
        <v>0</v>
      </c>
      <c r="K140" s="217" t="s">
        <v>150</v>
      </c>
      <c r="L140" s="47"/>
      <c r="M140" s="222" t="s">
        <v>19</v>
      </c>
      <c r="N140" s="223" t="s">
        <v>47</v>
      </c>
      <c r="O140" s="87"/>
      <c r="P140" s="224">
        <f>O140*H140</f>
        <v>0</v>
      </c>
      <c r="Q140" s="224">
        <v>0.01155</v>
      </c>
      <c r="R140" s="224">
        <f>Q140*H140</f>
        <v>0.01155</v>
      </c>
      <c r="S140" s="224">
        <v>0</v>
      </c>
      <c r="T140" s="225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6" t="s">
        <v>260</v>
      </c>
      <c r="AT140" s="226" t="s">
        <v>146</v>
      </c>
      <c r="AU140" s="226" t="s">
        <v>94</v>
      </c>
      <c r="AY140" s="20" t="s">
        <v>141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20" t="s">
        <v>94</v>
      </c>
      <c r="BK140" s="227">
        <f>ROUND(I140*H140,2)</f>
        <v>0</v>
      </c>
      <c r="BL140" s="20" t="s">
        <v>260</v>
      </c>
      <c r="BM140" s="226" t="s">
        <v>2560</v>
      </c>
    </row>
    <row r="141" s="2" customFormat="1">
      <c r="A141" s="41"/>
      <c r="B141" s="42"/>
      <c r="C141" s="43"/>
      <c r="D141" s="228" t="s">
        <v>153</v>
      </c>
      <c r="E141" s="43"/>
      <c r="F141" s="229" t="s">
        <v>2561</v>
      </c>
      <c r="G141" s="43"/>
      <c r="H141" s="43"/>
      <c r="I141" s="230"/>
      <c r="J141" s="43"/>
      <c r="K141" s="43"/>
      <c r="L141" s="47"/>
      <c r="M141" s="231"/>
      <c r="N141" s="232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153</v>
      </c>
      <c r="AU141" s="20" t="s">
        <v>94</v>
      </c>
    </row>
    <row r="142" s="2" customFormat="1" ht="21.75" customHeight="1">
      <c r="A142" s="41"/>
      <c r="B142" s="42"/>
      <c r="C142" s="215" t="s">
        <v>414</v>
      </c>
      <c r="D142" s="215" t="s">
        <v>146</v>
      </c>
      <c r="E142" s="216" t="s">
        <v>2562</v>
      </c>
      <c r="F142" s="217" t="s">
        <v>2563</v>
      </c>
      <c r="G142" s="218" t="s">
        <v>387</v>
      </c>
      <c r="H142" s="219">
        <v>4</v>
      </c>
      <c r="I142" s="220"/>
      <c r="J142" s="221">
        <f>ROUND(I142*H142,2)</f>
        <v>0</v>
      </c>
      <c r="K142" s="217" t="s">
        <v>150</v>
      </c>
      <c r="L142" s="47"/>
      <c r="M142" s="222" t="s">
        <v>19</v>
      </c>
      <c r="N142" s="223" t="s">
        <v>47</v>
      </c>
      <c r="O142" s="87"/>
      <c r="P142" s="224">
        <f>O142*H142</f>
        <v>0</v>
      </c>
      <c r="Q142" s="224">
        <v>0.00027999999999999998</v>
      </c>
      <c r="R142" s="224">
        <f>Q142*H142</f>
        <v>0.0011199999999999999</v>
      </c>
      <c r="S142" s="224">
        <v>0</v>
      </c>
      <c r="T142" s="225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6" t="s">
        <v>260</v>
      </c>
      <c r="AT142" s="226" t="s">
        <v>146</v>
      </c>
      <c r="AU142" s="226" t="s">
        <v>94</v>
      </c>
      <c r="AY142" s="20" t="s">
        <v>141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20" t="s">
        <v>94</v>
      </c>
      <c r="BK142" s="227">
        <f>ROUND(I142*H142,2)</f>
        <v>0</v>
      </c>
      <c r="BL142" s="20" t="s">
        <v>260</v>
      </c>
      <c r="BM142" s="226" t="s">
        <v>2564</v>
      </c>
    </row>
    <row r="143" s="2" customFormat="1">
      <c r="A143" s="41"/>
      <c r="B143" s="42"/>
      <c r="C143" s="43"/>
      <c r="D143" s="228" t="s">
        <v>153</v>
      </c>
      <c r="E143" s="43"/>
      <c r="F143" s="229" t="s">
        <v>2565</v>
      </c>
      <c r="G143" s="43"/>
      <c r="H143" s="43"/>
      <c r="I143" s="230"/>
      <c r="J143" s="43"/>
      <c r="K143" s="43"/>
      <c r="L143" s="47"/>
      <c r="M143" s="231"/>
      <c r="N143" s="232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153</v>
      </c>
      <c r="AU143" s="20" t="s">
        <v>94</v>
      </c>
    </row>
    <row r="144" s="2" customFormat="1" ht="24.15" customHeight="1">
      <c r="A144" s="41"/>
      <c r="B144" s="42"/>
      <c r="C144" s="215" t="s">
        <v>423</v>
      </c>
      <c r="D144" s="215" t="s">
        <v>146</v>
      </c>
      <c r="E144" s="216" t="s">
        <v>2566</v>
      </c>
      <c r="F144" s="217" t="s">
        <v>2567</v>
      </c>
      <c r="G144" s="218" t="s">
        <v>387</v>
      </c>
      <c r="H144" s="219">
        <v>14</v>
      </c>
      <c r="I144" s="220"/>
      <c r="J144" s="221">
        <f>ROUND(I144*H144,2)</f>
        <v>0</v>
      </c>
      <c r="K144" s="217" t="s">
        <v>150</v>
      </c>
      <c r="L144" s="47"/>
      <c r="M144" s="222" t="s">
        <v>19</v>
      </c>
      <c r="N144" s="223" t="s">
        <v>47</v>
      </c>
      <c r="O144" s="87"/>
      <c r="P144" s="224">
        <f>O144*H144</f>
        <v>0</v>
      </c>
      <c r="Q144" s="224">
        <v>0.00013999999999999999</v>
      </c>
      <c r="R144" s="224">
        <f>Q144*H144</f>
        <v>0.0019599999999999999</v>
      </c>
      <c r="S144" s="224">
        <v>0</v>
      </c>
      <c r="T144" s="225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26" t="s">
        <v>260</v>
      </c>
      <c r="AT144" s="226" t="s">
        <v>146</v>
      </c>
      <c r="AU144" s="226" t="s">
        <v>94</v>
      </c>
      <c r="AY144" s="20" t="s">
        <v>141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20" t="s">
        <v>94</v>
      </c>
      <c r="BK144" s="227">
        <f>ROUND(I144*H144,2)</f>
        <v>0</v>
      </c>
      <c r="BL144" s="20" t="s">
        <v>260</v>
      </c>
      <c r="BM144" s="226" t="s">
        <v>2568</v>
      </c>
    </row>
    <row r="145" s="2" customFormat="1">
      <c r="A145" s="41"/>
      <c r="B145" s="42"/>
      <c r="C145" s="43"/>
      <c r="D145" s="228" t="s">
        <v>153</v>
      </c>
      <c r="E145" s="43"/>
      <c r="F145" s="229" t="s">
        <v>2569</v>
      </c>
      <c r="G145" s="43"/>
      <c r="H145" s="43"/>
      <c r="I145" s="230"/>
      <c r="J145" s="43"/>
      <c r="K145" s="43"/>
      <c r="L145" s="47"/>
      <c r="M145" s="231"/>
      <c r="N145" s="232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94</v>
      </c>
    </row>
    <row r="146" s="2" customFormat="1" ht="16.5" customHeight="1">
      <c r="A146" s="41"/>
      <c r="B146" s="42"/>
      <c r="C146" s="215" t="s">
        <v>432</v>
      </c>
      <c r="D146" s="215" t="s">
        <v>146</v>
      </c>
      <c r="E146" s="216" t="s">
        <v>2570</v>
      </c>
      <c r="F146" s="217" t="s">
        <v>2571</v>
      </c>
      <c r="G146" s="218" t="s">
        <v>387</v>
      </c>
      <c r="H146" s="219">
        <v>1</v>
      </c>
      <c r="I146" s="220"/>
      <c r="J146" s="221">
        <f>ROUND(I146*H146,2)</f>
        <v>0</v>
      </c>
      <c r="K146" s="217" t="s">
        <v>150</v>
      </c>
      <c r="L146" s="47"/>
      <c r="M146" s="222" t="s">
        <v>19</v>
      </c>
      <c r="N146" s="223" t="s">
        <v>47</v>
      </c>
      <c r="O146" s="87"/>
      <c r="P146" s="224">
        <f>O146*H146</f>
        <v>0</v>
      </c>
      <c r="Q146" s="224">
        <v>0.0014400000000000001</v>
      </c>
      <c r="R146" s="224">
        <f>Q146*H146</f>
        <v>0.0014400000000000001</v>
      </c>
      <c r="S146" s="224">
        <v>0</v>
      </c>
      <c r="T146" s="225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6" t="s">
        <v>260</v>
      </c>
      <c r="AT146" s="226" t="s">
        <v>146</v>
      </c>
      <c r="AU146" s="226" t="s">
        <v>94</v>
      </c>
      <c r="AY146" s="20" t="s">
        <v>141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0" t="s">
        <v>94</v>
      </c>
      <c r="BK146" s="227">
        <f>ROUND(I146*H146,2)</f>
        <v>0</v>
      </c>
      <c r="BL146" s="20" t="s">
        <v>260</v>
      </c>
      <c r="BM146" s="226" t="s">
        <v>2572</v>
      </c>
    </row>
    <row r="147" s="2" customFormat="1">
      <c r="A147" s="41"/>
      <c r="B147" s="42"/>
      <c r="C147" s="43"/>
      <c r="D147" s="228" t="s">
        <v>153</v>
      </c>
      <c r="E147" s="43"/>
      <c r="F147" s="229" t="s">
        <v>2573</v>
      </c>
      <c r="G147" s="43"/>
      <c r="H147" s="43"/>
      <c r="I147" s="230"/>
      <c r="J147" s="43"/>
      <c r="K147" s="43"/>
      <c r="L147" s="47"/>
      <c r="M147" s="231"/>
      <c r="N147" s="232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94</v>
      </c>
    </row>
    <row r="148" s="2" customFormat="1" ht="16.5" customHeight="1">
      <c r="A148" s="41"/>
      <c r="B148" s="42"/>
      <c r="C148" s="215" t="s">
        <v>444</v>
      </c>
      <c r="D148" s="215" t="s">
        <v>146</v>
      </c>
      <c r="E148" s="216" t="s">
        <v>2574</v>
      </c>
      <c r="F148" s="217" t="s">
        <v>2575</v>
      </c>
      <c r="G148" s="218" t="s">
        <v>387</v>
      </c>
      <c r="H148" s="219">
        <v>4</v>
      </c>
      <c r="I148" s="220"/>
      <c r="J148" s="221">
        <f>ROUND(I148*H148,2)</f>
        <v>0</v>
      </c>
      <c r="K148" s="217" t="s">
        <v>150</v>
      </c>
      <c r="L148" s="47"/>
      <c r="M148" s="222" t="s">
        <v>19</v>
      </c>
      <c r="N148" s="223" t="s">
        <v>47</v>
      </c>
      <c r="O148" s="87"/>
      <c r="P148" s="224">
        <f>O148*H148</f>
        <v>0</v>
      </c>
      <c r="Q148" s="224">
        <v>0.00027</v>
      </c>
      <c r="R148" s="224">
        <f>Q148*H148</f>
        <v>0.00108</v>
      </c>
      <c r="S148" s="224">
        <v>0</v>
      </c>
      <c r="T148" s="225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6" t="s">
        <v>260</v>
      </c>
      <c r="AT148" s="226" t="s">
        <v>146</v>
      </c>
      <c r="AU148" s="226" t="s">
        <v>94</v>
      </c>
      <c r="AY148" s="20" t="s">
        <v>141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0" t="s">
        <v>94</v>
      </c>
      <c r="BK148" s="227">
        <f>ROUND(I148*H148,2)</f>
        <v>0</v>
      </c>
      <c r="BL148" s="20" t="s">
        <v>260</v>
      </c>
      <c r="BM148" s="226" t="s">
        <v>2576</v>
      </c>
    </row>
    <row r="149" s="2" customFormat="1">
      <c r="A149" s="41"/>
      <c r="B149" s="42"/>
      <c r="C149" s="43"/>
      <c r="D149" s="228" t="s">
        <v>153</v>
      </c>
      <c r="E149" s="43"/>
      <c r="F149" s="229" t="s">
        <v>2577</v>
      </c>
      <c r="G149" s="43"/>
      <c r="H149" s="43"/>
      <c r="I149" s="230"/>
      <c r="J149" s="43"/>
      <c r="K149" s="43"/>
      <c r="L149" s="47"/>
      <c r="M149" s="231"/>
      <c r="N149" s="232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94</v>
      </c>
    </row>
    <row r="150" s="2" customFormat="1" ht="21.75" customHeight="1">
      <c r="A150" s="41"/>
      <c r="B150" s="42"/>
      <c r="C150" s="215" t="s">
        <v>450</v>
      </c>
      <c r="D150" s="215" t="s">
        <v>146</v>
      </c>
      <c r="E150" s="216" t="s">
        <v>2578</v>
      </c>
      <c r="F150" s="217" t="s">
        <v>2579</v>
      </c>
      <c r="G150" s="218" t="s">
        <v>387</v>
      </c>
      <c r="H150" s="219">
        <v>14</v>
      </c>
      <c r="I150" s="220"/>
      <c r="J150" s="221">
        <f>ROUND(I150*H150,2)</f>
        <v>0</v>
      </c>
      <c r="K150" s="217" t="s">
        <v>150</v>
      </c>
      <c r="L150" s="47"/>
      <c r="M150" s="222" t="s">
        <v>19</v>
      </c>
      <c r="N150" s="223" t="s">
        <v>47</v>
      </c>
      <c r="O150" s="87"/>
      <c r="P150" s="224">
        <f>O150*H150</f>
        <v>0</v>
      </c>
      <c r="Q150" s="224">
        <v>0.00069999999999999999</v>
      </c>
      <c r="R150" s="224">
        <f>Q150*H150</f>
        <v>0.0097999999999999997</v>
      </c>
      <c r="S150" s="224">
        <v>0</v>
      </c>
      <c r="T150" s="225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6" t="s">
        <v>260</v>
      </c>
      <c r="AT150" s="226" t="s">
        <v>146</v>
      </c>
      <c r="AU150" s="226" t="s">
        <v>94</v>
      </c>
      <c r="AY150" s="20" t="s">
        <v>141</v>
      </c>
      <c r="BE150" s="227">
        <f>IF(N150="základní",J150,0)</f>
        <v>0</v>
      </c>
      <c r="BF150" s="227">
        <f>IF(N150="snížená",J150,0)</f>
        <v>0</v>
      </c>
      <c r="BG150" s="227">
        <f>IF(N150="zákl. přenesená",J150,0)</f>
        <v>0</v>
      </c>
      <c r="BH150" s="227">
        <f>IF(N150="sníž. přenesená",J150,0)</f>
        <v>0</v>
      </c>
      <c r="BI150" s="227">
        <f>IF(N150="nulová",J150,0)</f>
        <v>0</v>
      </c>
      <c r="BJ150" s="20" t="s">
        <v>94</v>
      </c>
      <c r="BK150" s="227">
        <f>ROUND(I150*H150,2)</f>
        <v>0</v>
      </c>
      <c r="BL150" s="20" t="s">
        <v>260</v>
      </c>
      <c r="BM150" s="226" t="s">
        <v>2580</v>
      </c>
    </row>
    <row r="151" s="2" customFormat="1">
      <c r="A151" s="41"/>
      <c r="B151" s="42"/>
      <c r="C151" s="43"/>
      <c r="D151" s="228" t="s">
        <v>153</v>
      </c>
      <c r="E151" s="43"/>
      <c r="F151" s="229" t="s">
        <v>2581</v>
      </c>
      <c r="G151" s="43"/>
      <c r="H151" s="43"/>
      <c r="I151" s="230"/>
      <c r="J151" s="43"/>
      <c r="K151" s="43"/>
      <c r="L151" s="47"/>
      <c r="M151" s="231"/>
      <c r="N151" s="232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94</v>
      </c>
    </row>
    <row r="152" s="2" customFormat="1" ht="16.5" customHeight="1">
      <c r="A152" s="41"/>
      <c r="B152" s="42"/>
      <c r="C152" s="215" t="s">
        <v>455</v>
      </c>
      <c r="D152" s="215" t="s">
        <v>146</v>
      </c>
      <c r="E152" s="216" t="s">
        <v>2582</v>
      </c>
      <c r="F152" s="217" t="s">
        <v>2583</v>
      </c>
      <c r="G152" s="218" t="s">
        <v>387</v>
      </c>
      <c r="H152" s="219">
        <v>14</v>
      </c>
      <c r="I152" s="220"/>
      <c r="J152" s="221">
        <f>ROUND(I152*H152,2)</f>
        <v>0</v>
      </c>
      <c r="K152" s="217" t="s">
        <v>150</v>
      </c>
      <c r="L152" s="47"/>
      <c r="M152" s="222" t="s">
        <v>19</v>
      </c>
      <c r="N152" s="223" t="s">
        <v>47</v>
      </c>
      <c r="O152" s="87"/>
      <c r="P152" s="224">
        <f>O152*H152</f>
        <v>0</v>
      </c>
      <c r="Q152" s="224">
        <v>0.00018000000000000001</v>
      </c>
      <c r="R152" s="224">
        <f>Q152*H152</f>
        <v>0.0025200000000000001</v>
      </c>
      <c r="S152" s="224">
        <v>0</v>
      </c>
      <c r="T152" s="225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6" t="s">
        <v>260</v>
      </c>
      <c r="AT152" s="226" t="s">
        <v>146</v>
      </c>
      <c r="AU152" s="226" t="s">
        <v>94</v>
      </c>
      <c r="AY152" s="20" t="s">
        <v>141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20" t="s">
        <v>94</v>
      </c>
      <c r="BK152" s="227">
        <f>ROUND(I152*H152,2)</f>
        <v>0</v>
      </c>
      <c r="BL152" s="20" t="s">
        <v>260</v>
      </c>
      <c r="BM152" s="226" t="s">
        <v>2584</v>
      </c>
    </row>
    <row r="153" s="2" customFormat="1">
      <c r="A153" s="41"/>
      <c r="B153" s="42"/>
      <c r="C153" s="43"/>
      <c r="D153" s="228" t="s">
        <v>153</v>
      </c>
      <c r="E153" s="43"/>
      <c r="F153" s="229" t="s">
        <v>2585</v>
      </c>
      <c r="G153" s="43"/>
      <c r="H153" s="43"/>
      <c r="I153" s="230"/>
      <c r="J153" s="43"/>
      <c r="K153" s="43"/>
      <c r="L153" s="47"/>
      <c r="M153" s="231"/>
      <c r="N153" s="232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94</v>
      </c>
    </row>
    <row r="154" s="2" customFormat="1" ht="16.5" customHeight="1">
      <c r="A154" s="41"/>
      <c r="B154" s="42"/>
      <c r="C154" s="215" t="s">
        <v>460</v>
      </c>
      <c r="D154" s="215" t="s">
        <v>146</v>
      </c>
      <c r="E154" s="216" t="s">
        <v>2586</v>
      </c>
      <c r="F154" s="217" t="s">
        <v>2587</v>
      </c>
      <c r="G154" s="218" t="s">
        <v>387</v>
      </c>
      <c r="H154" s="219">
        <v>1</v>
      </c>
      <c r="I154" s="220"/>
      <c r="J154" s="221">
        <f>ROUND(I154*H154,2)</f>
        <v>0</v>
      </c>
      <c r="K154" s="217" t="s">
        <v>150</v>
      </c>
      <c r="L154" s="47"/>
      <c r="M154" s="222" t="s">
        <v>19</v>
      </c>
      <c r="N154" s="223" t="s">
        <v>47</v>
      </c>
      <c r="O154" s="87"/>
      <c r="P154" s="224">
        <f>O154*H154</f>
        <v>0</v>
      </c>
      <c r="Q154" s="224">
        <v>0.00034000000000000002</v>
      </c>
      <c r="R154" s="224">
        <f>Q154*H154</f>
        <v>0.00034000000000000002</v>
      </c>
      <c r="S154" s="224">
        <v>0</v>
      </c>
      <c r="T154" s="225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26" t="s">
        <v>260</v>
      </c>
      <c r="AT154" s="226" t="s">
        <v>146</v>
      </c>
      <c r="AU154" s="226" t="s">
        <v>94</v>
      </c>
      <c r="AY154" s="20" t="s">
        <v>141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0" t="s">
        <v>94</v>
      </c>
      <c r="BK154" s="227">
        <f>ROUND(I154*H154,2)</f>
        <v>0</v>
      </c>
      <c r="BL154" s="20" t="s">
        <v>260</v>
      </c>
      <c r="BM154" s="226" t="s">
        <v>2588</v>
      </c>
    </row>
    <row r="155" s="2" customFormat="1">
      <c r="A155" s="41"/>
      <c r="B155" s="42"/>
      <c r="C155" s="43"/>
      <c r="D155" s="228" t="s">
        <v>153</v>
      </c>
      <c r="E155" s="43"/>
      <c r="F155" s="229" t="s">
        <v>2589</v>
      </c>
      <c r="G155" s="43"/>
      <c r="H155" s="43"/>
      <c r="I155" s="230"/>
      <c r="J155" s="43"/>
      <c r="K155" s="43"/>
      <c r="L155" s="47"/>
      <c r="M155" s="231"/>
      <c r="N155" s="232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94</v>
      </c>
    </row>
    <row r="156" s="2" customFormat="1" ht="16.5" customHeight="1">
      <c r="A156" s="41"/>
      <c r="B156" s="42"/>
      <c r="C156" s="215" t="s">
        <v>466</v>
      </c>
      <c r="D156" s="215" t="s">
        <v>146</v>
      </c>
      <c r="E156" s="216" t="s">
        <v>2590</v>
      </c>
      <c r="F156" s="217" t="s">
        <v>2591</v>
      </c>
      <c r="G156" s="218" t="s">
        <v>387</v>
      </c>
      <c r="H156" s="219">
        <v>4</v>
      </c>
      <c r="I156" s="220"/>
      <c r="J156" s="221">
        <f>ROUND(I156*H156,2)</f>
        <v>0</v>
      </c>
      <c r="K156" s="217" t="s">
        <v>19</v>
      </c>
      <c r="L156" s="47"/>
      <c r="M156" s="222" t="s">
        <v>19</v>
      </c>
      <c r="N156" s="223" t="s">
        <v>47</v>
      </c>
      <c r="O156" s="87"/>
      <c r="P156" s="224">
        <f>O156*H156</f>
        <v>0</v>
      </c>
      <c r="Q156" s="224">
        <v>0.00034000000000000002</v>
      </c>
      <c r="R156" s="224">
        <f>Q156*H156</f>
        <v>0.0013600000000000001</v>
      </c>
      <c r="S156" s="224">
        <v>0</v>
      </c>
      <c r="T156" s="225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6" t="s">
        <v>260</v>
      </c>
      <c r="AT156" s="226" t="s">
        <v>146</v>
      </c>
      <c r="AU156" s="226" t="s">
        <v>94</v>
      </c>
      <c r="AY156" s="20" t="s">
        <v>141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0" t="s">
        <v>94</v>
      </c>
      <c r="BK156" s="227">
        <f>ROUND(I156*H156,2)</f>
        <v>0</v>
      </c>
      <c r="BL156" s="20" t="s">
        <v>260</v>
      </c>
      <c r="BM156" s="226" t="s">
        <v>2592</v>
      </c>
    </row>
    <row r="157" s="2" customFormat="1" ht="21.75" customHeight="1">
      <c r="A157" s="41"/>
      <c r="B157" s="42"/>
      <c r="C157" s="215" t="s">
        <v>471</v>
      </c>
      <c r="D157" s="215" t="s">
        <v>146</v>
      </c>
      <c r="E157" s="216" t="s">
        <v>2593</v>
      </c>
      <c r="F157" s="217" t="s">
        <v>2594</v>
      </c>
      <c r="G157" s="218" t="s">
        <v>387</v>
      </c>
      <c r="H157" s="219">
        <v>1</v>
      </c>
      <c r="I157" s="220"/>
      <c r="J157" s="221">
        <f>ROUND(I157*H157,2)</f>
        <v>0</v>
      </c>
      <c r="K157" s="217" t="s">
        <v>150</v>
      </c>
      <c r="L157" s="47"/>
      <c r="M157" s="222" t="s">
        <v>19</v>
      </c>
      <c r="N157" s="223" t="s">
        <v>47</v>
      </c>
      <c r="O157" s="87"/>
      <c r="P157" s="224">
        <f>O157*H157</f>
        <v>0</v>
      </c>
      <c r="Q157" s="224">
        <v>0.00051999999999999995</v>
      </c>
      <c r="R157" s="224">
        <f>Q157*H157</f>
        <v>0.00051999999999999995</v>
      </c>
      <c r="S157" s="224">
        <v>0</v>
      </c>
      <c r="T157" s="225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6" t="s">
        <v>260</v>
      </c>
      <c r="AT157" s="226" t="s">
        <v>146</v>
      </c>
      <c r="AU157" s="226" t="s">
        <v>94</v>
      </c>
      <c r="AY157" s="20" t="s">
        <v>141</v>
      </c>
      <c r="BE157" s="227">
        <f>IF(N157="základní",J157,0)</f>
        <v>0</v>
      </c>
      <c r="BF157" s="227">
        <f>IF(N157="snížená",J157,0)</f>
        <v>0</v>
      </c>
      <c r="BG157" s="227">
        <f>IF(N157="zákl. přenesená",J157,0)</f>
        <v>0</v>
      </c>
      <c r="BH157" s="227">
        <f>IF(N157="sníž. přenesená",J157,0)</f>
        <v>0</v>
      </c>
      <c r="BI157" s="227">
        <f>IF(N157="nulová",J157,0)</f>
        <v>0</v>
      </c>
      <c r="BJ157" s="20" t="s">
        <v>94</v>
      </c>
      <c r="BK157" s="227">
        <f>ROUND(I157*H157,2)</f>
        <v>0</v>
      </c>
      <c r="BL157" s="20" t="s">
        <v>260</v>
      </c>
      <c r="BM157" s="226" t="s">
        <v>2595</v>
      </c>
    </row>
    <row r="158" s="2" customFormat="1">
      <c r="A158" s="41"/>
      <c r="B158" s="42"/>
      <c r="C158" s="43"/>
      <c r="D158" s="228" t="s">
        <v>153</v>
      </c>
      <c r="E158" s="43"/>
      <c r="F158" s="229" t="s">
        <v>2596</v>
      </c>
      <c r="G158" s="43"/>
      <c r="H158" s="43"/>
      <c r="I158" s="230"/>
      <c r="J158" s="43"/>
      <c r="K158" s="43"/>
      <c r="L158" s="47"/>
      <c r="M158" s="231"/>
      <c r="N158" s="232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94</v>
      </c>
    </row>
    <row r="159" s="2" customFormat="1" ht="16.5" customHeight="1">
      <c r="A159" s="41"/>
      <c r="B159" s="42"/>
      <c r="C159" s="215" t="s">
        <v>476</v>
      </c>
      <c r="D159" s="215" t="s">
        <v>146</v>
      </c>
      <c r="E159" s="216" t="s">
        <v>2597</v>
      </c>
      <c r="F159" s="217" t="s">
        <v>2598</v>
      </c>
      <c r="G159" s="218" t="s">
        <v>387</v>
      </c>
      <c r="H159" s="219">
        <v>5</v>
      </c>
      <c r="I159" s="220"/>
      <c r="J159" s="221">
        <f>ROUND(I159*H159,2)</f>
        <v>0</v>
      </c>
      <c r="K159" s="217" t="s">
        <v>150</v>
      </c>
      <c r="L159" s="47"/>
      <c r="M159" s="222" t="s">
        <v>19</v>
      </c>
      <c r="N159" s="223" t="s">
        <v>47</v>
      </c>
      <c r="O159" s="87"/>
      <c r="P159" s="224">
        <f>O159*H159</f>
        <v>0</v>
      </c>
      <c r="Q159" s="224">
        <v>0.002</v>
      </c>
      <c r="R159" s="224">
        <f>Q159*H159</f>
        <v>0.01</v>
      </c>
      <c r="S159" s="224">
        <v>0</v>
      </c>
      <c r="T159" s="225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6" t="s">
        <v>260</v>
      </c>
      <c r="AT159" s="226" t="s">
        <v>146</v>
      </c>
      <c r="AU159" s="226" t="s">
        <v>94</v>
      </c>
      <c r="AY159" s="20" t="s">
        <v>141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0" t="s">
        <v>94</v>
      </c>
      <c r="BK159" s="227">
        <f>ROUND(I159*H159,2)</f>
        <v>0</v>
      </c>
      <c r="BL159" s="20" t="s">
        <v>260</v>
      </c>
      <c r="BM159" s="226" t="s">
        <v>2599</v>
      </c>
    </row>
    <row r="160" s="2" customFormat="1">
      <c r="A160" s="41"/>
      <c r="B160" s="42"/>
      <c r="C160" s="43"/>
      <c r="D160" s="228" t="s">
        <v>153</v>
      </c>
      <c r="E160" s="43"/>
      <c r="F160" s="229" t="s">
        <v>2600</v>
      </c>
      <c r="G160" s="43"/>
      <c r="H160" s="43"/>
      <c r="I160" s="230"/>
      <c r="J160" s="43"/>
      <c r="K160" s="43"/>
      <c r="L160" s="47"/>
      <c r="M160" s="231"/>
      <c r="N160" s="232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94</v>
      </c>
    </row>
    <row r="161" s="2" customFormat="1" ht="21.75" customHeight="1">
      <c r="A161" s="41"/>
      <c r="B161" s="42"/>
      <c r="C161" s="215" t="s">
        <v>481</v>
      </c>
      <c r="D161" s="215" t="s">
        <v>146</v>
      </c>
      <c r="E161" s="216" t="s">
        <v>2601</v>
      </c>
      <c r="F161" s="217" t="s">
        <v>2602</v>
      </c>
      <c r="G161" s="218" t="s">
        <v>387</v>
      </c>
      <c r="H161" s="219">
        <v>1</v>
      </c>
      <c r="I161" s="220"/>
      <c r="J161" s="221">
        <f>ROUND(I161*H161,2)</f>
        <v>0</v>
      </c>
      <c r="K161" s="217" t="s">
        <v>150</v>
      </c>
      <c r="L161" s="47"/>
      <c r="M161" s="222" t="s">
        <v>19</v>
      </c>
      <c r="N161" s="223" t="s">
        <v>47</v>
      </c>
      <c r="O161" s="87"/>
      <c r="P161" s="224">
        <f>O161*H161</f>
        <v>0</v>
      </c>
      <c r="Q161" s="224">
        <v>0.00147</v>
      </c>
      <c r="R161" s="224">
        <f>Q161*H161</f>
        <v>0.00147</v>
      </c>
      <c r="S161" s="224">
        <v>0</v>
      </c>
      <c r="T161" s="225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6" t="s">
        <v>260</v>
      </c>
      <c r="AT161" s="226" t="s">
        <v>146</v>
      </c>
      <c r="AU161" s="226" t="s">
        <v>94</v>
      </c>
      <c r="AY161" s="20" t="s">
        <v>141</v>
      </c>
      <c r="BE161" s="227">
        <f>IF(N161="základní",J161,0)</f>
        <v>0</v>
      </c>
      <c r="BF161" s="227">
        <f>IF(N161="snížená",J161,0)</f>
        <v>0</v>
      </c>
      <c r="BG161" s="227">
        <f>IF(N161="zákl. přenesená",J161,0)</f>
        <v>0</v>
      </c>
      <c r="BH161" s="227">
        <f>IF(N161="sníž. přenesená",J161,0)</f>
        <v>0</v>
      </c>
      <c r="BI161" s="227">
        <f>IF(N161="nulová",J161,0)</f>
        <v>0</v>
      </c>
      <c r="BJ161" s="20" t="s">
        <v>94</v>
      </c>
      <c r="BK161" s="227">
        <f>ROUND(I161*H161,2)</f>
        <v>0</v>
      </c>
      <c r="BL161" s="20" t="s">
        <v>260</v>
      </c>
      <c r="BM161" s="226" t="s">
        <v>2603</v>
      </c>
    </row>
    <row r="162" s="2" customFormat="1">
      <c r="A162" s="41"/>
      <c r="B162" s="42"/>
      <c r="C162" s="43"/>
      <c r="D162" s="228" t="s">
        <v>153</v>
      </c>
      <c r="E162" s="43"/>
      <c r="F162" s="229" t="s">
        <v>2604</v>
      </c>
      <c r="G162" s="43"/>
      <c r="H162" s="43"/>
      <c r="I162" s="230"/>
      <c r="J162" s="43"/>
      <c r="K162" s="43"/>
      <c r="L162" s="47"/>
      <c r="M162" s="231"/>
      <c r="N162" s="232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94</v>
      </c>
    </row>
    <row r="163" s="2" customFormat="1" ht="24.15" customHeight="1">
      <c r="A163" s="41"/>
      <c r="B163" s="42"/>
      <c r="C163" s="215" t="s">
        <v>490</v>
      </c>
      <c r="D163" s="215" t="s">
        <v>146</v>
      </c>
      <c r="E163" s="216" t="s">
        <v>2605</v>
      </c>
      <c r="F163" s="217" t="s">
        <v>2606</v>
      </c>
      <c r="G163" s="218" t="s">
        <v>160</v>
      </c>
      <c r="H163" s="219">
        <v>0.050999999999999997</v>
      </c>
      <c r="I163" s="220"/>
      <c r="J163" s="221">
        <f>ROUND(I163*H163,2)</f>
        <v>0</v>
      </c>
      <c r="K163" s="217" t="s">
        <v>150</v>
      </c>
      <c r="L163" s="47"/>
      <c r="M163" s="222" t="s">
        <v>19</v>
      </c>
      <c r="N163" s="223" t="s">
        <v>47</v>
      </c>
      <c r="O163" s="87"/>
      <c r="P163" s="224">
        <f>O163*H163</f>
        <v>0</v>
      </c>
      <c r="Q163" s="224">
        <v>0</v>
      </c>
      <c r="R163" s="224">
        <f>Q163*H163</f>
        <v>0</v>
      </c>
      <c r="S163" s="224">
        <v>0</v>
      </c>
      <c r="T163" s="225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26" t="s">
        <v>260</v>
      </c>
      <c r="AT163" s="226" t="s">
        <v>146</v>
      </c>
      <c r="AU163" s="226" t="s">
        <v>94</v>
      </c>
      <c r="AY163" s="20" t="s">
        <v>141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0" t="s">
        <v>94</v>
      </c>
      <c r="BK163" s="227">
        <f>ROUND(I163*H163,2)</f>
        <v>0</v>
      </c>
      <c r="BL163" s="20" t="s">
        <v>260</v>
      </c>
      <c r="BM163" s="226" t="s">
        <v>2607</v>
      </c>
    </row>
    <row r="164" s="2" customFormat="1">
      <c r="A164" s="41"/>
      <c r="B164" s="42"/>
      <c r="C164" s="43"/>
      <c r="D164" s="228" t="s">
        <v>153</v>
      </c>
      <c r="E164" s="43"/>
      <c r="F164" s="229" t="s">
        <v>2608</v>
      </c>
      <c r="G164" s="43"/>
      <c r="H164" s="43"/>
      <c r="I164" s="230"/>
      <c r="J164" s="43"/>
      <c r="K164" s="43"/>
      <c r="L164" s="47"/>
      <c r="M164" s="231"/>
      <c r="N164" s="232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153</v>
      </c>
      <c r="AU164" s="20" t="s">
        <v>94</v>
      </c>
    </row>
    <row r="165" s="12" customFormat="1" ht="22.8" customHeight="1">
      <c r="A165" s="12"/>
      <c r="B165" s="199"/>
      <c r="C165" s="200"/>
      <c r="D165" s="201" t="s">
        <v>74</v>
      </c>
      <c r="E165" s="213" t="s">
        <v>2609</v>
      </c>
      <c r="F165" s="213" t="s">
        <v>2610</v>
      </c>
      <c r="G165" s="200"/>
      <c r="H165" s="200"/>
      <c r="I165" s="203"/>
      <c r="J165" s="214">
        <f>BK165</f>
        <v>0</v>
      </c>
      <c r="K165" s="200"/>
      <c r="L165" s="205"/>
      <c r="M165" s="206"/>
      <c r="N165" s="207"/>
      <c r="O165" s="207"/>
      <c r="P165" s="208">
        <f>SUM(P166:P176)</f>
        <v>0</v>
      </c>
      <c r="Q165" s="207"/>
      <c r="R165" s="208">
        <f>SUM(R166:R176)</f>
        <v>0.62527999999999995</v>
      </c>
      <c r="S165" s="207"/>
      <c r="T165" s="209">
        <f>SUM(T166:T176)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0" t="s">
        <v>94</v>
      </c>
      <c r="AT165" s="211" t="s">
        <v>74</v>
      </c>
      <c r="AU165" s="211" t="s">
        <v>83</v>
      </c>
      <c r="AY165" s="210" t="s">
        <v>141</v>
      </c>
      <c r="BK165" s="212">
        <f>SUM(BK166:BK176)</f>
        <v>0</v>
      </c>
    </row>
    <row r="166" s="2" customFormat="1" ht="24.15" customHeight="1">
      <c r="A166" s="41"/>
      <c r="B166" s="42"/>
      <c r="C166" s="215" t="s">
        <v>499</v>
      </c>
      <c r="D166" s="215" t="s">
        <v>146</v>
      </c>
      <c r="E166" s="216" t="s">
        <v>2611</v>
      </c>
      <c r="F166" s="217" t="s">
        <v>2612</v>
      </c>
      <c r="G166" s="218" t="s">
        <v>387</v>
      </c>
      <c r="H166" s="219">
        <v>1</v>
      </c>
      <c r="I166" s="220"/>
      <c r="J166" s="221">
        <f>ROUND(I166*H166,2)</f>
        <v>0</v>
      </c>
      <c r="K166" s="217" t="s">
        <v>19</v>
      </c>
      <c r="L166" s="47"/>
      <c r="M166" s="222" t="s">
        <v>19</v>
      </c>
      <c r="N166" s="223" t="s">
        <v>47</v>
      </c>
      <c r="O166" s="87"/>
      <c r="P166" s="224">
        <f>O166*H166</f>
        <v>0</v>
      </c>
      <c r="Q166" s="224">
        <v>0.01048</v>
      </c>
      <c r="R166" s="224">
        <f>Q166*H166</f>
        <v>0.01048</v>
      </c>
      <c r="S166" s="224">
        <v>0</v>
      </c>
      <c r="T166" s="225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6" t="s">
        <v>260</v>
      </c>
      <c r="AT166" s="226" t="s">
        <v>146</v>
      </c>
      <c r="AU166" s="226" t="s">
        <v>94</v>
      </c>
      <c r="AY166" s="20" t="s">
        <v>141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20" t="s">
        <v>94</v>
      </c>
      <c r="BK166" s="227">
        <f>ROUND(I166*H166,2)</f>
        <v>0</v>
      </c>
      <c r="BL166" s="20" t="s">
        <v>260</v>
      </c>
      <c r="BM166" s="226" t="s">
        <v>2613</v>
      </c>
    </row>
    <row r="167" s="2" customFormat="1" ht="24.15" customHeight="1">
      <c r="A167" s="41"/>
      <c r="B167" s="42"/>
      <c r="C167" s="215" t="s">
        <v>506</v>
      </c>
      <c r="D167" s="215" t="s">
        <v>146</v>
      </c>
      <c r="E167" s="216" t="s">
        <v>2614</v>
      </c>
      <c r="F167" s="217" t="s">
        <v>2615</v>
      </c>
      <c r="G167" s="218" t="s">
        <v>387</v>
      </c>
      <c r="H167" s="219">
        <v>2</v>
      </c>
      <c r="I167" s="220"/>
      <c r="J167" s="221">
        <f>ROUND(I167*H167,2)</f>
        <v>0</v>
      </c>
      <c r="K167" s="217" t="s">
        <v>19</v>
      </c>
      <c r="L167" s="47"/>
      <c r="M167" s="222" t="s">
        <v>19</v>
      </c>
      <c r="N167" s="223" t="s">
        <v>47</v>
      </c>
      <c r="O167" s="87"/>
      <c r="P167" s="224">
        <f>O167*H167</f>
        <v>0</v>
      </c>
      <c r="Q167" s="224">
        <v>0.031539999999999999</v>
      </c>
      <c r="R167" s="224">
        <f>Q167*H167</f>
        <v>0.063079999999999997</v>
      </c>
      <c r="S167" s="224">
        <v>0</v>
      </c>
      <c r="T167" s="225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26" t="s">
        <v>260</v>
      </c>
      <c r="AT167" s="226" t="s">
        <v>146</v>
      </c>
      <c r="AU167" s="226" t="s">
        <v>94</v>
      </c>
      <c r="AY167" s="20" t="s">
        <v>141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0" t="s">
        <v>94</v>
      </c>
      <c r="BK167" s="227">
        <f>ROUND(I167*H167,2)</f>
        <v>0</v>
      </c>
      <c r="BL167" s="20" t="s">
        <v>260</v>
      </c>
      <c r="BM167" s="226" t="s">
        <v>2616</v>
      </c>
    </row>
    <row r="168" s="2" customFormat="1" ht="24.15" customHeight="1">
      <c r="A168" s="41"/>
      <c r="B168" s="42"/>
      <c r="C168" s="215" t="s">
        <v>511</v>
      </c>
      <c r="D168" s="215" t="s">
        <v>146</v>
      </c>
      <c r="E168" s="216" t="s">
        <v>2617</v>
      </c>
      <c r="F168" s="217" t="s">
        <v>2618</v>
      </c>
      <c r="G168" s="218" t="s">
        <v>387</v>
      </c>
      <c r="H168" s="219">
        <v>6</v>
      </c>
      <c r="I168" s="220"/>
      <c r="J168" s="221">
        <f>ROUND(I168*H168,2)</f>
        <v>0</v>
      </c>
      <c r="K168" s="217" t="s">
        <v>19</v>
      </c>
      <c r="L168" s="47"/>
      <c r="M168" s="222" t="s">
        <v>19</v>
      </c>
      <c r="N168" s="223" t="s">
        <v>47</v>
      </c>
      <c r="O168" s="87"/>
      <c r="P168" s="224">
        <f>O168*H168</f>
        <v>0</v>
      </c>
      <c r="Q168" s="224">
        <v>0.037199999999999997</v>
      </c>
      <c r="R168" s="224">
        <f>Q168*H168</f>
        <v>0.22319999999999998</v>
      </c>
      <c r="S168" s="224">
        <v>0</v>
      </c>
      <c r="T168" s="225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26" t="s">
        <v>260</v>
      </c>
      <c r="AT168" s="226" t="s">
        <v>146</v>
      </c>
      <c r="AU168" s="226" t="s">
        <v>94</v>
      </c>
      <c r="AY168" s="20" t="s">
        <v>141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0" t="s">
        <v>94</v>
      </c>
      <c r="BK168" s="227">
        <f>ROUND(I168*H168,2)</f>
        <v>0</v>
      </c>
      <c r="BL168" s="20" t="s">
        <v>260</v>
      </c>
      <c r="BM168" s="226" t="s">
        <v>2619</v>
      </c>
    </row>
    <row r="169" s="2" customFormat="1" ht="24.15" customHeight="1">
      <c r="A169" s="41"/>
      <c r="B169" s="42"/>
      <c r="C169" s="215" t="s">
        <v>516</v>
      </c>
      <c r="D169" s="215" t="s">
        <v>146</v>
      </c>
      <c r="E169" s="216" t="s">
        <v>2620</v>
      </c>
      <c r="F169" s="217" t="s">
        <v>2621</v>
      </c>
      <c r="G169" s="218" t="s">
        <v>387</v>
      </c>
      <c r="H169" s="219">
        <v>1</v>
      </c>
      <c r="I169" s="220"/>
      <c r="J169" s="221">
        <f>ROUND(I169*H169,2)</f>
        <v>0</v>
      </c>
      <c r="K169" s="217" t="s">
        <v>19</v>
      </c>
      <c r="L169" s="47"/>
      <c r="M169" s="222" t="s">
        <v>19</v>
      </c>
      <c r="N169" s="223" t="s">
        <v>47</v>
      </c>
      <c r="O169" s="87"/>
      <c r="P169" s="224">
        <f>O169*H169</f>
        <v>0</v>
      </c>
      <c r="Q169" s="224">
        <v>0.054359999999999999</v>
      </c>
      <c r="R169" s="224">
        <f>Q169*H169</f>
        <v>0.054359999999999999</v>
      </c>
      <c r="S169" s="224">
        <v>0</v>
      </c>
      <c r="T169" s="225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6" t="s">
        <v>260</v>
      </c>
      <c r="AT169" s="226" t="s">
        <v>146</v>
      </c>
      <c r="AU169" s="226" t="s">
        <v>94</v>
      </c>
      <c r="AY169" s="20" t="s">
        <v>141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20" t="s">
        <v>94</v>
      </c>
      <c r="BK169" s="227">
        <f>ROUND(I169*H169,2)</f>
        <v>0</v>
      </c>
      <c r="BL169" s="20" t="s">
        <v>260</v>
      </c>
      <c r="BM169" s="226" t="s">
        <v>2622</v>
      </c>
    </row>
    <row r="170" s="2" customFormat="1" ht="24.15" customHeight="1">
      <c r="A170" s="41"/>
      <c r="B170" s="42"/>
      <c r="C170" s="215" t="s">
        <v>521</v>
      </c>
      <c r="D170" s="215" t="s">
        <v>146</v>
      </c>
      <c r="E170" s="216" t="s">
        <v>2623</v>
      </c>
      <c r="F170" s="217" t="s">
        <v>2624</v>
      </c>
      <c r="G170" s="218" t="s">
        <v>387</v>
      </c>
      <c r="H170" s="219">
        <v>1</v>
      </c>
      <c r="I170" s="220"/>
      <c r="J170" s="221">
        <f>ROUND(I170*H170,2)</f>
        <v>0</v>
      </c>
      <c r="K170" s="217" t="s">
        <v>19</v>
      </c>
      <c r="L170" s="47"/>
      <c r="M170" s="222" t="s">
        <v>19</v>
      </c>
      <c r="N170" s="223" t="s">
        <v>47</v>
      </c>
      <c r="O170" s="87"/>
      <c r="P170" s="224">
        <f>O170*H170</f>
        <v>0</v>
      </c>
      <c r="Q170" s="224">
        <v>0.06198</v>
      </c>
      <c r="R170" s="224">
        <f>Q170*H170</f>
        <v>0.06198</v>
      </c>
      <c r="S170" s="224">
        <v>0</v>
      </c>
      <c r="T170" s="225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6" t="s">
        <v>260</v>
      </c>
      <c r="AT170" s="226" t="s">
        <v>146</v>
      </c>
      <c r="AU170" s="226" t="s">
        <v>94</v>
      </c>
      <c r="AY170" s="20" t="s">
        <v>141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0" t="s">
        <v>94</v>
      </c>
      <c r="BK170" s="227">
        <f>ROUND(I170*H170,2)</f>
        <v>0</v>
      </c>
      <c r="BL170" s="20" t="s">
        <v>260</v>
      </c>
      <c r="BM170" s="226" t="s">
        <v>2625</v>
      </c>
    </row>
    <row r="171" s="2" customFormat="1" ht="24.15" customHeight="1">
      <c r="A171" s="41"/>
      <c r="B171" s="42"/>
      <c r="C171" s="215" t="s">
        <v>529</v>
      </c>
      <c r="D171" s="215" t="s">
        <v>146</v>
      </c>
      <c r="E171" s="216" t="s">
        <v>2626</v>
      </c>
      <c r="F171" s="217" t="s">
        <v>2627</v>
      </c>
      <c r="G171" s="218" t="s">
        <v>387</v>
      </c>
      <c r="H171" s="219">
        <v>1</v>
      </c>
      <c r="I171" s="220"/>
      <c r="J171" s="221">
        <f>ROUND(I171*H171,2)</f>
        <v>0</v>
      </c>
      <c r="K171" s="217" t="s">
        <v>19</v>
      </c>
      <c r="L171" s="47"/>
      <c r="M171" s="222" t="s">
        <v>19</v>
      </c>
      <c r="N171" s="223" t="s">
        <v>47</v>
      </c>
      <c r="O171" s="87"/>
      <c r="P171" s="224">
        <f>O171*H171</f>
        <v>0</v>
      </c>
      <c r="Q171" s="224">
        <v>0.069159999999999999</v>
      </c>
      <c r="R171" s="224">
        <f>Q171*H171</f>
        <v>0.069159999999999999</v>
      </c>
      <c r="S171" s="224">
        <v>0</v>
      </c>
      <c r="T171" s="225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26" t="s">
        <v>260</v>
      </c>
      <c r="AT171" s="226" t="s">
        <v>146</v>
      </c>
      <c r="AU171" s="226" t="s">
        <v>94</v>
      </c>
      <c r="AY171" s="20" t="s">
        <v>141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0" t="s">
        <v>94</v>
      </c>
      <c r="BK171" s="227">
        <f>ROUND(I171*H171,2)</f>
        <v>0</v>
      </c>
      <c r="BL171" s="20" t="s">
        <v>260</v>
      </c>
      <c r="BM171" s="226" t="s">
        <v>2628</v>
      </c>
    </row>
    <row r="172" s="2" customFormat="1" ht="24.15" customHeight="1">
      <c r="A172" s="41"/>
      <c r="B172" s="42"/>
      <c r="C172" s="215" t="s">
        <v>536</v>
      </c>
      <c r="D172" s="215" t="s">
        <v>146</v>
      </c>
      <c r="E172" s="216" t="s">
        <v>2629</v>
      </c>
      <c r="F172" s="217" t="s">
        <v>2630</v>
      </c>
      <c r="G172" s="218" t="s">
        <v>387</v>
      </c>
      <c r="H172" s="219">
        <v>1</v>
      </c>
      <c r="I172" s="220"/>
      <c r="J172" s="221">
        <f>ROUND(I172*H172,2)</f>
        <v>0</v>
      </c>
      <c r="K172" s="217" t="s">
        <v>19</v>
      </c>
      <c r="L172" s="47"/>
      <c r="M172" s="222" t="s">
        <v>19</v>
      </c>
      <c r="N172" s="223" t="s">
        <v>47</v>
      </c>
      <c r="O172" s="87"/>
      <c r="P172" s="224">
        <f>O172*H172</f>
        <v>0</v>
      </c>
      <c r="Q172" s="224">
        <v>0.080320000000000003</v>
      </c>
      <c r="R172" s="224">
        <f>Q172*H172</f>
        <v>0.080320000000000003</v>
      </c>
      <c r="S172" s="224">
        <v>0</v>
      </c>
      <c r="T172" s="225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26" t="s">
        <v>260</v>
      </c>
      <c r="AT172" s="226" t="s">
        <v>146</v>
      </c>
      <c r="AU172" s="226" t="s">
        <v>94</v>
      </c>
      <c r="AY172" s="20" t="s">
        <v>141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20" t="s">
        <v>94</v>
      </c>
      <c r="BK172" s="227">
        <f>ROUND(I172*H172,2)</f>
        <v>0</v>
      </c>
      <c r="BL172" s="20" t="s">
        <v>260</v>
      </c>
      <c r="BM172" s="226" t="s">
        <v>2631</v>
      </c>
    </row>
    <row r="173" s="2" customFormat="1" ht="16.5" customHeight="1">
      <c r="A173" s="41"/>
      <c r="B173" s="42"/>
      <c r="C173" s="215" t="s">
        <v>545</v>
      </c>
      <c r="D173" s="215" t="s">
        <v>146</v>
      </c>
      <c r="E173" s="216" t="s">
        <v>2632</v>
      </c>
      <c r="F173" s="217" t="s">
        <v>2633</v>
      </c>
      <c r="G173" s="218" t="s">
        <v>387</v>
      </c>
      <c r="H173" s="219">
        <v>1</v>
      </c>
      <c r="I173" s="220"/>
      <c r="J173" s="221">
        <f>ROUND(I173*H173,2)</f>
        <v>0</v>
      </c>
      <c r="K173" s="217" t="s">
        <v>19</v>
      </c>
      <c r="L173" s="47"/>
      <c r="M173" s="222" t="s">
        <v>19</v>
      </c>
      <c r="N173" s="223" t="s">
        <v>47</v>
      </c>
      <c r="O173" s="87"/>
      <c r="P173" s="224">
        <f>O173*H173</f>
        <v>0</v>
      </c>
      <c r="Q173" s="224">
        <v>0.0149</v>
      </c>
      <c r="R173" s="224">
        <f>Q173*H173</f>
        <v>0.0149</v>
      </c>
      <c r="S173" s="224">
        <v>0</v>
      </c>
      <c r="T173" s="225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6" t="s">
        <v>260</v>
      </c>
      <c r="AT173" s="226" t="s">
        <v>146</v>
      </c>
      <c r="AU173" s="226" t="s">
        <v>94</v>
      </c>
      <c r="AY173" s="20" t="s">
        <v>141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20" t="s">
        <v>94</v>
      </c>
      <c r="BK173" s="227">
        <f>ROUND(I173*H173,2)</f>
        <v>0</v>
      </c>
      <c r="BL173" s="20" t="s">
        <v>260</v>
      </c>
      <c r="BM173" s="226" t="s">
        <v>2634</v>
      </c>
    </row>
    <row r="174" s="2" customFormat="1" ht="21.75" customHeight="1">
      <c r="A174" s="41"/>
      <c r="B174" s="42"/>
      <c r="C174" s="215" t="s">
        <v>550</v>
      </c>
      <c r="D174" s="215" t="s">
        <v>146</v>
      </c>
      <c r="E174" s="216" t="s">
        <v>2635</v>
      </c>
      <c r="F174" s="217" t="s">
        <v>2636</v>
      </c>
      <c r="G174" s="218" t="s">
        <v>387</v>
      </c>
      <c r="H174" s="219">
        <v>1</v>
      </c>
      <c r="I174" s="220"/>
      <c r="J174" s="221">
        <f>ROUND(I174*H174,2)</f>
        <v>0</v>
      </c>
      <c r="K174" s="217" t="s">
        <v>19</v>
      </c>
      <c r="L174" s="47"/>
      <c r="M174" s="222" t="s">
        <v>19</v>
      </c>
      <c r="N174" s="223" t="s">
        <v>47</v>
      </c>
      <c r="O174" s="87"/>
      <c r="P174" s="224">
        <f>O174*H174</f>
        <v>0</v>
      </c>
      <c r="Q174" s="224">
        <v>0.047800000000000002</v>
      </c>
      <c r="R174" s="224">
        <f>Q174*H174</f>
        <v>0.047800000000000002</v>
      </c>
      <c r="S174" s="224">
        <v>0</v>
      </c>
      <c r="T174" s="225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26" t="s">
        <v>260</v>
      </c>
      <c r="AT174" s="226" t="s">
        <v>146</v>
      </c>
      <c r="AU174" s="226" t="s">
        <v>94</v>
      </c>
      <c r="AY174" s="20" t="s">
        <v>141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0" t="s">
        <v>94</v>
      </c>
      <c r="BK174" s="227">
        <f>ROUND(I174*H174,2)</f>
        <v>0</v>
      </c>
      <c r="BL174" s="20" t="s">
        <v>260</v>
      </c>
      <c r="BM174" s="226" t="s">
        <v>2637</v>
      </c>
    </row>
    <row r="175" s="2" customFormat="1" ht="24.15" customHeight="1">
      <c r="A175" s="41"/>
      <c r="B175" s="42"/>
      <c r="C175" s="215" t="s">
        <v>557</v>
      </c>
      <c r="D175" s="215" t="s">
        <v>146</v>
      </c>
      <c r="E175" s="216" t="s">
        <v>2638</v>
      </c>
      <c r="F175" s="217" t="s">
        <v>2639</v>
      </c>
      <c r="G175" s="218" t="s">
        <v>160</v>
      </c>
      <c r="H175" s="219">
        <v>0.625</v>
      </c>
      <c r="I175" s="220"/>
      <c r="J175" s="221">
        <f>ROUND(I175*H175,2)</f>
        <v>0</v>
      </c>
      <c r="K175" s="217" t="s">
        <v>150</v>
      </c>
      <c r="L175" s="47"/>
      <c r="M175" s="222" t="s">
        <v>19</v>
      </c>
      <c r="N175" s="223" t="s">
        <v>47</v>
      </c>
      <c r="O175" s="87"/>
      <c r="P175" s="224">
        <f>O175*H175</f>
        <v>0</v>
      </c>
      <c r="Q175" s="224">
        <v>0</v>
      </c>
      <c r="R175" s="224">
        <f>Q175*H175</f>
        <v>0</v>
      </c>
      <c r="S175" s="224">
        <v>0</v>
      </c>
      <c r="T175" s="225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6" t="s">
        <v>260</v>
      </c>
      <c r="AT175" s="226" t="s">
        <v>146</v>
      </c>
      <c r="AU175" s="226" t="s">
        <v>94</v>
      </c>
      <c r="AY175" s="20" t="s">
        <v>141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0" t="s">
        <v>94</v>
      </c>
      <c r="BK175" s="227">
        <f>ROUND(I175*H175,2)</f>
        <v>0</v>
      </c>
      <c r="BL175" s="20" t="s">
        <v>260</v>
      </c>
      <c r="BM175" s="226" t="s">
        <v>2640</v>
      </c>
    </row>
    <row r="176" s="2" customFormat="1">
      <c r="A176" s="41"/>
      <c r="B176" s="42"/>
      <c r="C176" s="43"/>
      <c r="D176" s="228" t="s">
        <v>153</v>
      </c>
      <c r="E176" s="43"/>
      <c r="F176" s="229" t="s">
        <v>2641</v>
      </c>
      <c r="G176" s="43"/>
      <c r="H176" s="43"/>
      <c r="I176" s="230"/>
      <c r="J176" s="43"/>
      <c r="K176" s="43"/>
      <c r="L176" s="47"/>
      <c r="M176" s="231"/>
      <c r="N176" s="232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94</v>
      </c>
    </row>
    <row r="177" s="12" customFormat="1" ht="22.8" customHeight="1">
      <c r="A177" s="12"/>
      <c r="B177" s="199"/>
      <c r="C177" s="200"/>
      <c r="D177" s="201" t="s">
        <v>74</v>
      </c>
      <c r="E177" s="213" t="s">
        <v>2642</v>
      </c>
      <c r="F177" s="213" t="s">
        <v>2643</v>
      </c>
      <c r="G177" s="200"/>
      <c r="H177" s="200"/>
      <c r="I177" s="203"/>
      <c r="J177" s="214">
        <f>BK177</f>
        <v>0</v>
      </c>
      <c r="K177" s="200"/>
      <c r="L177" s="205"/>
      <c r="M177" s="206"/>
      <c r="N177" s="207"/>
      <c r="O177" s="207"/>
      <c r="P177" s="208">
        <f>SUM(P178:P185)</f>
        <v>0</v>
      </c>
      <c r="Q177" s="207"/>
      <c r="R177" s="208">
        <f>SUM(R178:R185)</f>
        <v>0.015890000000000001</v>
      </c>
      <c r="S177" s="207"/>
      <c r="T177" s="209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0" t="s">
        <v>94</v>
      </c>
      <c r="AT177" s="211" t="s">
        <v>74</v>
      </c>
      <c r="AU177" s="211" t="s">
        <v>83</v>
      </c>
      <c r="AY177" s="210" t="s">
        <v>141</v>
      </c>
      <c r="BK177" s="212">
        <f>SUM(BK178:BK185)</f>
        <v>0</v>
      </c>
    </row>
    <row r="178" s="2" customFormat="1" ht="16.5" customHeight="1">
      <c r="A178" s="41"/>
      <c r="B178" s="42"/>
      <c r="C178" s="215" t="s">
        <v>562</v>
      </c>
      <c r="D178" s="215" t="s">
        <v>146</v>
      </c>
      <c r="E178" s="216" t="s">
        <v>2644</v>
      </c>
      <c r="F178" s="217" t="s">
        <v>2645</v>
      </c>
      <c r="G178" s="218" t="s">
        <v>387</v>
      </c>
      <c r="H178" s="219">
        <v>1</v>
      </c>
      <c r="I178" s="220"/>
      <c r="J178" s="221">
        <f>ROUND(I178*H178,2)</f>
        <v>0</v>
      </c>
      <c r="K178" s="217" t="s">
        <v>150</v>
      </c>
      <c r="L178" s="47"/>
      <c r="M178" s="222" t="s">
        <v>19</v>
      </c>
      <c r="N178" s="223" t="s">
        <v>47</v>
      </c>
      <c r="O178" s="87"/>
      <c r="P178" s="224">
        <f>O178*H178</f>
        <v>0</v>
      </c>
      <c r="Q178" s="224">
        <v>0.0041999999999999997</v>
      </c>
      <c r="R178" s="224">
        <f>Q178*H178</f>
        <v>0.0041999999999999997</v>
      </c>
      <c r="S178" s="224">
        <v>0</v>
      </c>
      <c r="T178" s="225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26" t="s">
        <v>260</v>
      </c>
      <c r="AT178" s="226" t="s">
        <v>146</v>
      </c>
      <c r="AU178" s="226" t="s">
        <v>94</v>
      </c>
      <c r="AY178" s="20" t="s">
        <v>141</v>
      </c>
      <c r="BE178" s="227">
        <f>IF(N178="základní",J178,0)</f>
        <v>0</v>
      </c>
      <c r="BF178" s="227">
        <f>IF(N178="snížená",J178,0)</f>
        <v>0</v>
      </c>
      <c r="BG178" s="227">
        <f>IF(N178="zákl. přenesená",J178,0)</f>
        <v>0</v>
      </c>
      <c r="BH178" s="227">
        <f>IF(N178="sníž. přenesená",J178,0)</f>
        <v>0</v>
      </c>
      <c r="BI178" s="227">
        <f>IF(N178="nulová",J178,0)</f>
        <v>0</v>
      </c>
      <c r="BJ178" s="20" t="s">
        <v>94</v>
      </c>
      <c r="BK178" s="227">
        <f>ROUND(I178*H178,2)</f>
        <v>0</v>
      </c>
      <c r="BL178" s="20" t="s">
        <v>260</v>
      </c>
      <c r="BM178" s="226" t="s">
        <v>2646</v>
      </c>
    </row>
    <row r="179" s="2" customFormat="1">
      <c r="A179" s="41"/>
      <c r="B179" s="42"/>
      <c r="C179" s="43"/>
      <c r="D179" s="228" t="s">
        <v>153</v>
      </c>
      <c r="E179" s="43"/>
      <c r="F179" s="229" t="s">
        <v>2647</v>
      </c>
      <c r="G179" s="43"/>
      <c r="H179" s="43"/>
      <c r="I179" s="230"/>
      <c r="J179" s="43"/>
      <c r="K179" s="43"/>
      <c r="L179" s="47"/>
      <c r="M179" s="231"/>
      <c r="N179" s="232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94</v>
      </c>
    </row>
    <row r="180" s="2" customFormat="1" ht="16.5" customHeight="1">
      <c r="A180" s="41"/>
      <c r="B180" s="42"/>
      <c r="C180" s="215" t="s">
        <v>567</v>
      </c>
      <c r="D180" s="215" t="s">
        <v>146</v>
      </c>
      <c r="E180" s="216" t="s">
        <v>2648</v>
      </c>
      <c r="F180" s="217" t="s">
        <v>2649</v>
      </c>
      <c r="G180" s="218" t="s">
        <v>387</v>
      </c>
      <c r="H180" s="219">
        <v>28</v>
      </c>
      <c r="I180" s="220"/>
      <c r="J180" s="221">
        <f>ROUND(I180*H180,2)</f>
        <v>0</v>
      </c>
      <c r="K180" s="217" t="s">
        <v>150</v>
      </c>
      <c r="L180" s="47"/>
      <c r="M180" s="222" t="s">
        <v>19</v>
      </c>
      <c r="N180" s="223" t="s">
        <v>47</v>
      </c>
      <c r="O180" s="87"/>
      <c r="P180" s="224">
        <f>O180*H180</f>
        <v>0</v>
      </c>
      <c r="Q180" s="224">
        <v>8.0000000000000007E-05</v>
      </c>
      <c r="R180" s="224">
        <f>Q180*H180</f>
        <v>0.0022400000000000002</v>
      </c>
      <c r="S180" s="224">
        <v>0</v>
      </c>
      <c r="T180" s="225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26" t="s">
        <v>260</v>
      </c>
      <c r="AT180" s="226" t="s">
        <v>146</v>
      </c>
      <c r="AU180" s="226" t="s">
        <v>94</v>
      </c>
      <c r="AY180" s="20" t="s">
        <v>141</v>
      </c>
      <c r="BE180" s="227">
        <f>IF(N180="základní",J180,0)</f>
        <v>0</v>
      </c>
      <c r="BF180" s="227">
        <f>IF(N180="snížená",J180,0)</f>
        <v>0</v>
      </c>
      <c r="BG180" s="227">
        <f>IF(N180="zákl. přenesená",J180,0)</f>
        <v>0</v>
      </c>
      <c r="BH180" s="227">
        <f>IF(N180="sníž. přenesená",J180,0)</f>
        <v>0</v>
      </c>
      <c r="BI180" s="227">
        <f>IF(N180="nulová",J180,0)</f>
        <v>0</v>
      </c>
      <c r="BJ180" s="20" t="s">
        <v>94</v>
      </c>
      <c r="BK180" s="227">
        <f>ROUND(I180*H180,2)</f>
        <v>0</v>
      </c>
      <c r="BL180" s="20" t="s">
        <v>260</v>
      </c>
      <c r="BM180" s="226" t="s">
        <v>2650</v>
      </c>
    </row>
    <row r="181" s="2" customFormat="1">
      <c r="A181" s="41"/>
      <c r="B181" s="42"/>
      <c r="C181" s="43"/>
      <c r="D181" s="228" t="s">
        <v>153</v>
      </c>
      <c r="E181" s="43"/>
      <c r="F181" s="229" t="s">
        <v>2651</v>
      </c>
      <c r="G181" s="43"/>
      <c r="H181" s="43"/>
      <c r="I181" s="230"/>
      <c r="J181" s="43"/>
      <c r="K181" s="43"/>
      <c r="L181" s="47"/>
      <c r="M181" s="231"/>
      <c r="N181" s="232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153</v>
      </c>
      <c r="AU181" s="20" t="s">
        <v>94</v>
      </c>
    </row>
    <row r="182" s="2" customFormat="1" ht="16.5" customHeight="1">
      <c r="A182" s="41"/>
      <c r="B182" s="42"/>
      <c r="C182" s="215" t="s">
        <v>572</v>
      </c>
      <c r="D182" s="215" t="s">
        <v>146</v>
      </c>
      <c r="E182" s="216" t="s">
        <v>2652</v>
      </c>
      <c r="F182" s="217" t="s">
        <v>2653</v>
      </c>
      <c r="G182" s="218" t="s">
        <v>387</v>
      </c>
      <c r="H182" s="219">
        <v>5</v>
      </c>
      <c r="I182" s="220"/>
      <c r="J182" s="221">
        <f>ROUND(I182*H182,2)</f>
        <v>0</v>
      </c>
      <c r="K182" s="217" t="s">
        <v>150</v>
      </c>
      <c r="L182" s="47"/>
      <c r="M182" s="222" t="s">
        <v>19</v>
      </c>
      <c r="N182" s="223" t="s">
        <v>47</v>
      </c>
      <c r="O182" s="87"/>
      <c r="P182" s="224">
        <f>O182*H182</f>
        <v>0</v>
      </c>
      <c r="Q182" s="224">
        <v>6.9999999999999994E-05</v>
      </c>
      <c r="R182" s="224">
        <f>Q182*H182</f>
        <v>0.00034999999999999994</v>
      </c>
      <c r="S182" s="224">
        <v>0</v>
      </c>
      <c r="T182" s="225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26" t="s">
        <v>260</v>
      </c>
      <c r="AT182" s="226" t="s">
        <v>146</v>
      </c>
      <c r="AU182" s="226" t="s">
        <v>94</v>
      </c>
      <c r="AY182" s="20" t="s">
        <v>141</v>
      </c>
      <c r="BE182" s="227">
        <f>IF(N182="základní",J182,0)</f>
        <v>0</v>
      </c>
      <c r="BF182" s="227">
        <f>IF(N182="snížená",J182,0)</f>
        <v>0</v>
      </c>
      <c r="BG182" s="227">
        <f>IF(N182="zákl. přenesená",J182,0)</f>
        <v>0</v>
      </c>
      <c r="BH182" s="227">
        <f>IF(N182="sníž. přenesená",J182,0)</f>
        <v>0</v>
      </c>
      <c r="BI182" s="227">
        <f>IF(N182="nulová",J182,0)</f>
        <v>0</v>
      </c>
      <c r="BJ182" s="20" t="s">
        <v>94</v>
      </c>
      <c r="BK182" s="227">
        <f>ROUND(I182*H182,2)</f>
        <v>0</v>
      </c>
      <c r="BL182" s="20" t="s">
        <v>260</v>
      </c>
      <c r="BM182" s="226" t="s">
        <v>2654</v>
      </c>
    </row>
    <row r="183" s="2" customFormat="1">
      <c r="A183" s="41"/>
      <c r="B183" s="42"/>
      <c r="C183" s="43"/>
      <c r="D183" s="228" t="s">
        <v>153</v>
      </c>
      <c r="E183" s="43"/>
      <c r="F183" s="229" t="s">
        <v>2655</v>
      </c>
      <c r="G183" s="43"/>
      <c r="H183" s="43"/>
      <c r="I183" s="230"/>
      <c r="J183" s="43"/>
      <c r="K183" s="43"/>
      <c r="L183" s="47"/>
      <c r="M183" s="231"/>
      <c r="N183" s="232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153</v>
      </c>
      <c r="AU183" s="20" t="s">
        <v>94</v>
      </c>
    </row>
    <row r="184" s="2" customFormat="1" ht="21.75" customHeight="1">
      <c r="A184" s="41"/>
      <c r="B184" s="42"/>
      <c r="C184" s="215" t="s">
        <v>577</v>
      </c>
      <c r="D184" s="215" t="s">
        <v>146</v>
      </c>
      <c r="E184" s="216" t="s">
        <v>2656</v>
      </c>
      <c r="F184" s="217" t="s">
        <v>2657</v>
      </c>
      <c r="G184" s="218" t="s">
        <v>387</v>
      </c>
      <c r="H184" s="219">
        <v>1</v>
      </c>
      <c r="I184" s="220"/>
      <c r="J184" s="221">
        <f>ROUND(I184*H184,2)</f>
        <v>0</v>
      </c>
      <c r="K184" s="217" t="s">
        <v>150</v>
      </c>
      <c r="L184" s="47"/>
      <c r="M184" s="222" t="s">
        <v>19</v>
      </c>
      <c r="N184" s="223" t="s">
        <v>47</v>
      </c>
      <c r="O184" s="87"/>
      <c r="P184" s="224">
        <f>O184*H184</f>
        <v>0</v>
      </c>
      <c r="Q184" s="224">
        <v>0.0091000000000000004</v>
      </c>
      <c r="R184" s="224">
        <f>Q184*H184</f>
        <v>0.0091000000000000004</v>
      </c>
      <c r="S184" s="224">
        <v>0</v>
      </c>
      <c r="T184" s="225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26" t="s">
        <v>260</v>
      </c>
      <c r="AT184" s="226" t="s">
        <v>146</v>
      </c>
      <c r="AU184" s="226" t="s">
        <v>94</v>
      </c>
      <c r="AY184" s="20" t="s">
        <v>141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0" t="s">
        <v>94</v>
      </c>
      <c r="BK184" s="227">
        <f>ROUND(I184*H184,2)</f>
        <v>0</v>
      </c>
      <c r="BL184" s="20" t="s">
        <v>260</v>
      </c>
      <c r="BM184" s="226" t="s">
        <v>2658</v>
      </c>
    </row>
    <row r="185" s="2" customFormat="1">
      <c r="A185" s="41"/>
      <c r="B185" s="42"/>
      <c r="C185" s="43"/>
      <c r="D185" s="228" t="s">
        <v>153</v>
      </c>
      <c r="E185" s="43"/>
      <c r="F185" s="229" t="s">
        <v>2659</v>
      </c>
      <c r="G185" s="43"/>
      <c r="H185" s="43"/>
      <c r="I185" s="230"/>
      <c r="J185" s="43"/>
      <c r="K185" s="43"/>
      <c r="L185" s="47"/>
      <c r="M185" s="231"/>
      <c r="N185" s="232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153</v>
      </c>
      <c r="AU185" s="20" t="s">
        <v>94</v>
      </c>
    </row>
    <row r="186" s="12" customFormat="1" ht="22.8" customHeight="1">
      <c r="A186" s="12"/>
      <c r="B186" s="199"/>
      <c r="C186" s="200"/>
      <c r="D186" s="201" t="s">
        <v>74</v>
      </c>
      <c r="E186" s="213" t="s">
        <v>2462</v>
      </c>
      <c r="F186" s="213" t="s">
        <v>2448</v>
      </c>
      <c r="G186" s="200"/>
      <c r="H186" s="200"/>
      <c r="I186" s="203"/>
      <c r="J186" s="214">
        <f>BK186</f>
        <v>0</v>
      </c>
      <c r="K186" s="200"/>
      <c r="L186" s="205"/>
      <c r="M186" s="206"/>
      <c r="N186" s="207"/>
      <c r="O186" s="207"/>
      <c r="P186" s="208">
        <f>P187</f>
        <v>0</v>
      </c>
      <c r="Q186" s="207"/>
      <c r="R186" s="208">
        <f>R187</f>
        <v>0</v>
      </c>
      <c r="S186" s="207"/>
      <c r="T186" s="209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0" t="s">
        <v>94</v>
      </c>
      <c r="AT186" s="211" t="s">
        <v>74</v>
      </c>
      <c r="AU186" s="211" t="s">
        <v>83</v>
      </c>
      <c r="AY186" s="210" t="s">
        <v>141</v>
      </c>
      <c r="BK186" s="212">
        <f>BK187</f>
        <v>0</v>
      </c>
    </row>
    <row r="187" s="2" customFormat="1" ht="16.5" customHeight="1">
      <c r="A187" s="41"/>
      <c r="B187" s="42"/>
      <c r="C187" s="215" t="s">
        <v>582</v>
      </c>
      <c r="D187" s="215" t="s">
        <v>146</v>
      </c>
      <c r="E187" s="216" t="s">
        <v>2660</v>
      </c>
      <c r="F187" s="217" t="s">
        <v>2450</v>
      </c>
      <c r="G187" s="218" t="s">
        <v>401</v>
      </c>
      <c r="H187" s="219">
        <v>1</v>
      </c>
      <c r="I187" s="220"/>
      <c r="J187" s="221">
        <f>ROUND(I187*H187,2)</f>
        <v>0</v>
      </c>
      <c r="K187" s="217" t="s">
        <v>19</v>
      </c>
      <c r="L187" s="47"/>
      <c r="M187" s="294" t="s">
        <v>19</v>
      </c>
      <c r="N187" s="295" t="s">
        <v>47</v>
      </c>
      <c r="O187" s="279"/>
      <c r="P187" s="296">
        <f>O187*H187</f>
        <v>0</v>
      </c>
      <c r="Q187" s="296">
        <v>0</v>
      </c>
      <c r="R187" s="296">
        <f>Q187*H187</f>
        <v>0</v>
      </c>
      <c r="S187" s="296">
        <v>0</v>
      </c>
      <c r="T187" s="29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26" t="s">
        <v>260</v>
      </c>
      <c r="AT187" s="226" t="s">
        <v>146</v>
      </c>
      <c r="AU187" s="226" t="s">
        <v>94</v>
      </c>
      <c r="AY187" s="20" t="s">
        <v>141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20" t="s">
        <v>94</v>
      </c>
      <c r="BK187" s="227">
        <f>ROUND(I187*H187,2)</f>
        <v>0</v>
      </c>
      <c r="BL187" s="20" t="s">
        <v>260</v>
      </c>
      <c r="BM187" s="226" t="s">
        <v>2661</v>
      </c>
    </row>
    <row r="188" s="2" customFormat="1" ht="6.96" customHeight="1">
      <c r="A188" s="41"/>
      <c r="B188" s="62"/>
      <c r="C188" s="63"/>
      <c r="D188" s="63"/>
      <c r="E188" s="63"/>
      <c r="F188" s="63"/>
      <c r="G188" s="63"/>
      <c r="H188" s="63"/>
      <c r="I188" s="63"/>
      <c r="J188" s="63"/>
      <c r="K188" s="63"/>
      <c r="L188" s="47"/>
      <c r="M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</sheetData>
  <sheetProtection sheet="1" autoFilter="0" formatColumns="0" formatRows="0" objects="1" scenarios="1" spinCount="100000" saltValue="X4RgGqOTJ4NkWBgX7PHGtyoQGah0SV+s6X4xkdZDnzKSPFrDQ0RQhRzLFHKqi6WfmLo0qbDtzMg13FR7tbygww==" hashValue="4fMck3TGddV5ZXHayrSP/3A2E0bSYiIIuv5J00b3sGz7DsoyCEgcPFRKcUfoy0040hhRvjXVb8pnKiBcjXo/EA==" algorithmName="SHA-512" password="CC35"/>
  <autoFilter ref="C92:K18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1:H81"/>
    <mergeCell ref="E83:H83"/>
    <mergeCell ref="E85:H85"/>
    <mergeCell ref="L2:V2"/>
  </mergeCells>
  <hyperlinks>
    <hyperlink ref="F103" r:id="rId1" display="https://podminky.urs.cz/item/CS_URS_2025_01/731341130"/>
    <hyperlink ref="F106" r:id="rId2" display="https://podminky.urs.cz/item/CS_URS_2025_01/732231231"/>
    <hyperlink ref="F108" r:id="rId3" display="https://podminky.urs.cz/item/CS_URS_2025_01/732331106"/>
    <hyperlink ref="F110" r:id="rId4" display="https://podminky.urs.cz/item/CS_URS_2025_01/732421210"/>
    <hyperlink ref="F112" r:id="rId5" display="https://podminky.urs.cz/item/CS_URS_2025_01/732511301"/>
    <hyperlink ref="F114" r:id="rId6" display="https://podminky.urs.cz/item/CS_URS_2025_01/998732102"/>
    <hyperlink ref="F117" r:id="rId7" display="https://podminky.urs.cz/item/CS_URS_2025_01/733221102"/>
    <hyperlink ref="F119" r:id="rId8" display="https://podminky.urs.cz/item/CS_URS_2025_01/733221103"/>
    <hyperlink ref="F121" r:id="rId9" display="https://podminky.urs.cz/item/CS_URS_2025_01/733221104"/>
    <hyperlink ref="F123" r:id="rId10" display="https://podminky.urs.cz/item/CS_URS_2025_01/733223105"/>
    <hyperlink ref="F125" r:id="rId11" display="https://podminky.urs.cz/item/CS_URS_2025_01/733231111"/>
    <hyperlink ref="F127" r:id="rId12" display="https://podminky.urs.cz/item/CS_URS_2025_01/733231112"/>
    <hyperlink ref="F129" r:id="rId13" display="https://podminky.urs.cz/item/CS_URS_2025_01/733291101"/>
    <hyperlink ref="F131" r:id="rId14" display="https://podminky.urs.cz/item/CS_URS_2025_01/733811241"/>
    <hyperlink ref="F133" r:id="rId15" display="https://podminky.urs.cz/item/CS_URS_2025_01/733811242"/>
    <hyperlink ref="F135" r:id="rId16" display="https://podminky.urs.cz/item/CS_URS_2025_01/998733103"/>
    <hyperlink ref="F139" r:id="rId17" display="https://podminky.urs.cz/item/CS_URS_2025_01/734163443"/>
    <hyperlink ref="F141" r:id="rId18" display="https://podminky.urs.cz/item/CS_URS_2025_01/734163444"/>
    <hyperlink ref="F143" r:id="rId19" display="https://podminky.urs.cz/item/CS_URS_2025_01/734221536"/>
    <hyperlink ref="F145" r:id="rId20" display="https://podminky.urs.cz/item/CS_URS_2025_01/734221682"/>
    <hyperlink ref="F147" r:id="rId21" display="https://podminky.urs.cz/item/CS_URS_2025_01/734251133"/>
    <hyperlink ref="F149" r:id="rId22" display="https://podminky.urs.cz/item/CS_URS_2025_01/734261333"/>
    <hyperlink ref="F151" r:id="rId23" display="https://podminky.urs.cz/item/CS_URS_2025_01/734261402"/>
    <hyperlink ref="F153" r:id="rId24" display="https://podminky.urs.cz/item/CS_URS_2025_01/734291122"/>
    <hyperlink ref="F155" r:id="rId25" display="https://podminky.urs.cz/item/CS_URS_2025_01/734292714"/>
    <hyperlink ref="F158" r:id="rId26" display="https://podminky.urs.cz/item/CS_URS_2025_01/734411101"/>
    <hyperlink ref="F160" r:id="rId27" display="https://podminky.urs.cz/item/CS_URS_2025_01/734412111"/>
    <hyperlink ref="F162" r:id="rId28" display="https://podminky.urs.cz/item/CS_URS_2025_01/734421101"/>
    <hyperlink ref="F164" r:id="rId29" display="https://podminky.urs.cz/item/CS_URS_2025_01/998734103"/>
    <hyperlink ref="F176" r:id="rId30" display="https://podminky.urs.cz/item/CS_URS_2025_01/998735103"/>
    <hyperlink ref="F179" r:id="rId31" display="https://podminky.urs.cz/item/CS_URS_2025_01/736111004"/>
    <hyperlink ref="F181" r:id="rId32" display="https://podminky.urs.cz/item/CS_URS_2025_01/736111032"/>
    <hyperlink ref="F183" r:id="rId33" display="https://podminky.urs.cz/item/CS_URS_2025_01/736111035"/>
    <hyperlink ref="F185" r:id="rId34" display="https://podminky.urs.cz/item/CS_URS_2025_01/7361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1" customFormat="1" ht="12" customHeight="1">
      <c r="B8" s="23"/>
      <c r="D8" s="145" t="s">
        <v>109</v>
      </c>
      <c r="L8" s="23"/>
    </row>
    <row r="9" s="2" customFormat="1" ht="16.5" customHeight="1">
      <c r="A9" s="41"/>
      <c r="B9" s="47"/>
      <c r="C9" s="41"/>
      <c r="D9" s="41"/>
      <c r="E9" s="146" t="s">
        <v>2239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2240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2662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5. 4. 2025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36</v>
      </c>
      <c r="E25" s="41"/>
      <c r="F25" s="41"/>
      <c r="G25" s="41"/>
      <c r="H25" s="41"/>
      <c r="I25" s="145" t="s">
        <v>26</v>
      </c>
      <c r="J25" s="136" t="s">
        <v>37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38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ROUND(J89,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ROUND((SUM(BE89:BE105)),  2)</f>
        <v>0</v>
      </c>
      <c r="G35" s="41"/>
      <c r="H35" s="41"/>
      <c r="I35" s="160">
        <v>0.20999999999999999</v>
      </c>
      <c r="J35" s="159">
        <f>ROUND(((SUM(BE89:BE105))*I35),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ROUND((SUM(BF89:BF105)),  2)</f>
        <v>0</v>
      </c>
      <c r="G36" s="41"/>
      <c r="H36" s="41"/>
      <c r="I36" s="160">
        <v>0.12</v>
      </c>
      <c r="J36" s="159">
        <f>ROUND(((SUM(BF89:BF105))*I36),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ROUND((SUM(BG89:BG105)),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ROUND((SUM(BH89:BH105)),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ROUND((SUM(BI89:BI105)),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Změna dokončené stavby, Odolov č.p. 35, na p. st. č. 162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2239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2240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03c - SO 03c - EL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Odolov</v>
      </c>
      <c r="G56" s="43"/>
      <c r="H56" s="43"/>
      <c r="I56" s="35" t="s">
        <v>23</v>
      </c>
      <c r="J56" s="75" t="str">
        <f>IF(J14="","",J14)</f>
        <v>5. 4. 2025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 Malé Svatoňovice</v>
      </c>
      <c r="G58" s="43"/>
      <c r="H58" s="43"/>
      <c r="I58" s="35" t="s">
        <v>32</v>
      </c>
      <c r="J58" s="39" t="str">
        <f>E23</f>
        <v>Ing. Vladislav Stárek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36</v>
      </c>
      <c r="J59" s="39" t="str">
        <f>E26</f>
        <v>Petr Herzog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J89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640</v>
      </c>
      <c r="E64" s="180"/>
      <c r="F64" s="180"/>
      <c r="G64" s="180"/>
      <c r="H64" s="180"/>
      <c r="I64" s="180"/>
      <c r="J64" s="181">
        <f>J90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2663</v>
      </c>
      <c r="E65" s="185"/>
      <c r="F65" s="185"/>
      <c r="G65" s="185"/>
      <c r="H65" s="185"/>
      <c r="I65" s="185"/>
      <c r="J65" s="186">
        <f>J91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2664</v>
      </c>
      <c r="E66" s="185"/>
      <c r="F66" s="185"/>
      <c r="G66" s="185"/>
      <c r="H66" s="185"/>
      <c r="I66" s="185"/>
      <c r="J66" s="186">
        <f>J99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3"/>
      <c r="C67" s="128"/>
      <c r="D67" s="184" t="s">
        <v>2665</v>
      </c>
      <c r="E67" s="185"/>
      <c r="F67" s="185"/>
      <c r="G67" s="185"/>
      <c r="H67" s="185"/>
      <c r="I67" s="185"/>
      <c r="J67" s="186">
        <f>J104</f>
        <v>0</v>
      </c>
      <c r="K67" s="128"/>
      <c r="L67" s="18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4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126</v>
      </c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72" t="str">
        <f>E7</f>
        <v>Změna dokončené stavby, Odolov č.p. 35, na p. st. č. 162</v>
      </c>
      <c r="F77" s="35"/>
      <c r="G77" s="35"/>
      <c r="H77" s="35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1" customFormat="1" ht="12" customHeight="1">
      <c r="B78" s="24"/>
      <c r="C78" s="35" t="s">
        <v>109</v>
      </c>
      <c r="D78" s="25"/>
      <c r="E78" s="25"/>
      <c r="F78" s="25"/>
      <c r="G78" s="25"/>
      <c r="H78" s="25"/>
      <c r="I78" s="25"/>
      <c r="J78" s="25"/>
      <c r="K78" s="25"/>
      <c r="L78" s="23"/>
    </row>
    <row r="79" s="2" customFormat="1" ht="16.5" customHeight="1">
      <c r="A79" s="41"/>
      <c r="B79" s="42"/>
      <c r="C79" s="43"/>
      <c r="D79" s="43"/>
      <c r="E79" s="172" t="s">
        <v>2239</v>
      </c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2240</v>
      </c>
      <c r="D80" s="43"/>
      <c r="E80" s="43"/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6.5" customHeight="1">
      <c r="A81" s="41"/>
      <c r="B81" s="42"/>
      <c r="C81" s="43"/>
      <c r="D81" s="43"/>
      <c r="E81" s="72" t="str">
        <f>E11</f>
        <v>03c - SO 03c - EL</v>
      </c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21</v>
      </c>
      <c r="D83" s="43"/>
      <c r="E83" s="43"/>
      <c r="F83" s="30" t="str">
        <f>F14</f>
        <v>Odolov</v>
      </c>
      <c r="G83" s="43"/>
      <c r="H83" s="43"/>
      <c r="I83" s="35" t="s">
        <v>23</v>
      </c>
      <c r="J83" s="75" t="str">
        <f>IF(J14="","",J14)</f>
        <v>5. 4. 2025</v>
      </c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6.96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25</v>
      </c>
      <c r="D85" s="43"/>
      <c r="E85" s="43"/>
      <c r="F85" s="30" t="str">
        <f>E17</f>
        <v>Obec Malé Svatoňovice</v>
      </c>
      <c r="G85" s="43"/>
      <c r="H85" s="43"/>
      <c r="I85" s="35" t="s">
        <v>32</v>
      </c>
      <c r="J85" s="39" t="str">
        <f>E23</f>
        <v>Ing. Vladislav Stárek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30</v>
      </c>
      <c r="D86" s="43"/>
      <c r="E86" s="43"/>
      <c r="F86" s="30" t="str">
        <f>IF(E20="","",E20)</f>
        <v>Vyplň údaj</v>
      </c>
      <c r="G86" s="43"/>
      <c r="H86" s="43"/>
      <c r="I86" s="35" t="s">
        <v>36</v>
      </c>
      <c r="J86" s="39" t="str">
        <f>E26</f>
        <v>Petr Herzog</v>
      </c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0.32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4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11" customFormat="1" ht="29.28" customHeight="1">
      <c r="A88" s="188"/>
      <c r="B88" s="189"/>
      <c r="C88" s="190" t="s">
        <v>127</v>
      </c>
      <c r="D88" s="191" t="s">
        <v>60</v>
      </c>
      <c r="E88" s="191" t="s">
        <v>56</v>
      </c>
      <c r="F88" s="191" t="s">
        <v>57</v>
      </c>
      <c r="G88" s="191" t="s">
        <v>128</v>
      </c>
      <c r="H88" s="191" t="s">
        <v>129</v>
      </c>
      <c r="I88" s="191" t="s">
        <v>130</v>
      </c>
      <c r="J88" s="191" t="s">
        <v>113</v>
      </c>
      <c r="K88" s="192" t="s">
        <v>131</v>
      </c>
      <c r="L88" s="193"/>
      <c r="M88" s="95" t="s">
        <v>19</v>
      </c>
      <c r="N88" s="96" t="s">
        <v>45</v>
      </c>
      <c r="O88" s="96" t="s">
        <v>132</v>
      </c>
      <c r="P88" s="96" t="s">
        <v>133</v>
      </c>
      <c r="Q88" s="96" t="s">
        <v>134</v>
      </c>
      <c r="R88" s="96" t="s">
        <v>135</v>
      </c>
      <c r="S88" s="96" t="s">
        <v>136</v>
      </c>
      <c r="T88" s="97" t="s">
        <v>137</v>
      </c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</row>
    <row r="89" s="2" customFormat="1" ht="22.8" customHeight="1">
      <c r="A89" s="41"/>
      <c r="B89" s="42"/>
      <c r="C89" s="102" t="s">
        <v>138</v>
      </c>
      <c r="D89" s="43"/>
      <c r="E89" s="43"/>
      <c r="F89" s="43"/>
      <c r="G89" s="43"/>
      <c r="H89" s="43"/>
      <c r="I89" s="43"/>
      <c r="J89" s="194">
        <f>BK89</f>
        <v>0</v>
      </c>
      <c r="K89" s="43"/>
      <c r="L89" s="47"/>
      <c r="M89" s="98"/>
      <c r="N89" s="195"/>
      <c r="O89" s="99"/>
      <c r="P89" s="196">
        <f>P90</f>
        <v>0</v>
      </c>
      <c r="Q89" s="99"/>
      <c r="R89" s="196">
        <f>R90</f>
        <v>0.17850000000000002</v>
      </c>
      <c r="S89" s="99"/>
      <c r="T89" s="197">
        <f>T90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74</v>
      </c>
      <c r="AU89" s="20" t="s">
        <v>114</v>
      </c>
      <c r="BK89" s="198">
        <f>BK90</f>
        <v>0</v>
      </c>
    </row>
    <row r="90" s="12" customFormat="1" ht="25.92" customHeight="1">
      <c r="A90" s="12"/>
      <c r="B90" s="199"/>
      <c r="C90" s="200"/>
      <c r="D90" s="201" t="s">
        <v>74</v>
      </c>
      <c r="E90" s="202" t="s">
        <v>1265</v>
      </c>
      <c r="F90" s="202" t="s">
        <v>1266</v>
      </c>
      <c r="G90" s="200"/>
      <c r="H90" s="200"/>
      <c r="I90" s="203"/>
      <c r="J90" s="204">
        <f>BK90</f>
        <v>0</v>
      </c>
      <c r="K90" s="200"/>
      <c r="L90" s="205"/>
      <c r="M90" s="206"/>
      <c r="N90" s="207"/>
      <c r="O90" s="207"/>
      <c r="P90" s="208">
        <f>P91+P99+P104</f>
        <v>0</v>
      </c>
      <c r="Q90" s="207"/>
      <c r="R90" s="208">
        <f>R91+R99+R104</f>
        <v>0.17850000000000002</v>
      </c>
      <c r="S90" s="207"/>
      <c r="T90" s="209">
        <f>T91+T99+T104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94</v>
      </c>
      <c r="AT90" s="211" t="s">
        <v>74</v>
      </c>
      <c r="AU90" s="211" t="s">
        <v>75</v>
      </c>
      <c r="AY90" s="210" t="s">
        <v>141</v>
      </c>
      <c r="BK90" s="212">
        <f>BK91+BK99+BK104</f>
        <v>0</v>
      </c>
    </row>
    <row r="91" s="12" customFormat="1" ht="22.8" customHeight="1">
      <c r="A91" s="12"/>
      <c r="B91" s="199"/>
      <c r="C91" s="200"/>
      <c r="D91" s="201" t="s">
        <v>74</v>
      </c>
      <c r="E91" s="213" t="s">
        <v>2666</v>
      </c>
      <c r="F91" s="213" t="s">
        <v>2667</v>
      </c>
      <c r="G91" s="200"/>
      <c r="H91" s="200"/>
      <c r="I91" s="203"/>
      <c r="J91" s="214">
        <f>BK91</f>
        <v>0</v>
      </c>
      <c r="K91" s="200"/>
      <c r="L91" s="205"/>
      <c r="M91" s="206"/>
      <c r="N91" s="207"/>
      <c r="O91" s="207"/>
      <c r="P91" s="208">
        <f>SUM(P92:P98)</f>
        <v>0</v>
      </c>
      <c r="Q91" s="207"/>
      <c r="R91" s="208">
        <f>SUM(R92:R98)</f>
        <v>0.17250000000000001</v>
      </c>
      <c r="S91" s="207"/>
      <c r="T91" s="209">
        <f>SUM(T92:T98)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10" t="s">
        <v>94</v>
      </c>
      <c r="AT91" s="211" t="s">
        <v>74</v>
      </c>
      <c r="AU91" s="211" t="s">
        <v>83</v>
      </c>
      <c r="AY91" s="210" t="s">
        <v>141</v>
      </c>
      <c r="BK91" s="212">
        <f>SUM(BK92:BK98)</f>
        <v>0</v>
      </c>
    </row>
    <row r="92" s="2" customFormat="1" ht="16.5" customHeight="1">
      <c r="A92" s="41"/>
      <c r="B92" s="42"/>
      <c r="C92" s="215" t="s">
        <v>83</v>
      </c>
      <c r="D92" s="215" t="s">
        <v>146</v>
      </c>
      <c r="E92" s="216" t="s">
        <v>2668</v>
      </c>
      <c r="F92" s="217" t="s">
        <v>2669</v>
      </c>
      <c r="G92" s="218" t="s">
        <v>401</v>
      </c>
      <c r="H92" s="219">
        <v>1</v>
      </c>
      <c r="I92" s="220"/>
      <c r="J92" s="221">
        <f>ROUND(I92*H92,2)</f>
        <v>0</v>
      </c>
      <c r="K92" s="217" t="s">
        <v>19</v>
      </c>
      <c r="L92" s="47"/>
      <c r="M92" s="222" t="s">
        <v>19</v>
      </c>
      <c r="N92" s="223" t="s">
        <v>47</v>
      </c>
      <c r="O92" s="87"/>
      <c r="P92" s="224">
        <f>O92*H92</f>
        <v>0</v>
      </c>
      <c r="Q92" s="224">
        <v>0</v>
      </c>
      <c r="R92" s="224">
        <f>Q92*H92</f>
        <v>0</v>
      </c>
      <c r="S92" s="224">
        <v>0</v>
      </c>
      <c r="T92" s="225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6" t="s">
        <v>260</v>
      </c>
      <c r="AT92" s="226" t="s">
        <v>146</v>
      </c>
      <c r="AU92" s="226" t="s">
        <v>94</v>
      </c>
      <c r="AY92" s="20" t="s">
        <v>141</v>
      </c>
      <c r="BE92" s="227">
        <f>IF(N92="základní",J92,0)</f>
        <v>0</v>
      </c>
      <c r="BF92" s="227">
        <f>IF(N92="snížená",J92,0)</f>
        <v>0</v>
      </c>
      <c r="BG92" s="227">
        <f>IF(N92="zákl. přenesená",J92,0)</f>
        <v>0</v>
      </c>
      <c r="BH92" s="227">
        <f>IF(N92="sníž. přenesená",J92,0)</f>
        <v>0</v>
      </c>
      <c r="BI92" s="227">
        <f>IF(N92="nulová",J92,0)</f>
        <v>0</v>
      </c>
      <c r="BJ92" s="20" t="s">
        <v>94</v>
      </c>
      <c r="BK92" s="227">
        <f>ROUND(I92*H92,2)</f>
        <v>0</v>
      </c>
      <c r="BL92" s="20" t="s">
        <v>260</v>
      </c>
      <c r="BM92" s="226" t="s">
        <v>2670</v>
      </c>
    </row>
    <row r="93" s="2" customFormat="1" ht="16.5" customHeight="1">
      <c r="A93" s="41"/>
      <c r="B93" s="42"/>
      <c r="C93" s="215" t="s">
        <v>94</v>
      </c>
      <c r="D93" s="215" t="s">
        <v>146</v>
      </c>
      <c r="E93" s="216" t="s">
        <v>2671</v>
      </c>
      <c r="F93" s="217" t="s">
        <v>2672</v>
      </c>
      <c r="G93" s="218" t="s">
        <v>401</v>
      </c>
      <c r="H93" s="219">
        <v>1</v>
      </c>
      <c r="I93" s="220"/>
      <c r="J93" s="221">
        <f>ROUND(I93*H93,2)</f>
        <v>0</v>
      </c>
      <c r="K93" s="217" t="s">
        <v>19</v>
      </c>
      <c r="L93" s="47"/>
      <c r="M93" s="222" t="s">
        <v>19</v>
      </c>
      <c r="N93" s="223" t="s">
        <v>47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260</v>
      </c>
      <c r="AT93" s="226" t="s">
        <v>146</v>
      </c>
      <c r="AU93" s="226" t="s">
        <v>94</v>
      </c>
      <c r="AY93" s="20" t="s">
        <v>141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94</v>
      </c>
      <c r="BK93" s="227">
        <f>ROUND(I93*H93,2)</f>
        <v>0</v>
      </c>
      <c r="BL93" s="20" t="s">
        <v>260</v>
      </c>
      <c r="BM93" s="226" t="s">
        <v>2673</v>
      </c>
    </row>
    <row r="94" s="2" customFormat="1" ht="16.5" customHeight="1">
      <c r="A94" s="41"/>
      <c r="B94" s="42"/>
      <c r="C94" s="215" t="s">
        <v>142</v>
      </c>
      <c r="D94" s="215" t="s">
        <v>146</v>
      </c>
      <c r="E94" s="216" t="s">
        <v>2674</v>
      </c>
      <c r="F94" s="217" t="s">
        <v>2675</v>
      </c>
      <c r="G94" s="218" t="s">
        <v>401</v>
      </c>
      <c r="H94" s="219">
        <v>1</v>
      </c>
      <c r="I94" s="220"/>
      <c r="J94" s="221">
        <f>ROUND(I94*H94,2)</f>
        <v>0</v>
      </c>
      <c r="K94" s="217" t="s">
        <v>19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260</v>
      </c>
      <c r="AT94" s="226" t="s">
        <v>146</v>
      </c>
      <c r="AU94" s="226" t="s">
        <v>94</v>
      </c>
      <c r="AY94" s="20" t="s">
        <v>141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94</v>
      </c>
      <c r="BK94" s="227">
        <f>ROUND(I94*H94,2)</f>
        <v>0</v>
      </c>
      <c r="BL94" s="20" t="s">
        <v>260</v>
      </c>
      <c r="BM94" s="226" t="s">
        <v>2676</v>
      </c>
    </row>
    <row r="95" s="2" customFormat="1" ht="24.15" customHeight="1">
      <c r="A95" s="41"/>
      <c r="B95" s="42"/>
      <c r="C95" s="215" t="s">
        <v>151</v>
      </c>
      <c r="D95" s="215" t="s">
        <v>146</v>
      </c>
      <c r="E95" s="216" t="s">
        <v>2677</v>
      </c>
      <c r="F95" s="217" t="s">
        <v>2678</v>
      </c>
      <c r="G95" s="218" t="s">
        <v>169</v>
      </c>
      <c r="H95" s="219">
        <v>69</v>
      </c>
      <c r="I95" s="220"/>
      <c r="J95" s="221">
        <f>ROUND(I95*H95,2)</f>
        <v>0</v>
      </c>
      <c r="K95" s="217" t="s">
        <v>150</v>
      </c>
      <c r="L95" s="47"/>
      <c r="M95" s="222" t="s">
        <v>19</v>
      </c>
      <c r="N95" s="223" t="s">
        <v>47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260</v>
      </c>
      <c r="AT95" s="226" t="s">
        <v>146</v>
      </c>
      <c r="AU95" s="226" t="s">
        <v>94</v>
      </c>
      <c r="AY95" s="20" t="s">
        <v>141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94</v>
      </c>
      <c r="BK95" s="227">
        <f>ROUND(I95*H95,2)</f>
        <v>0</v>
      </c>
      <c r="BL95" s="20" t="s">
        <v>260</v>
      </c>
      <c r="BM95" s="226" t="s">
        <v>2679</v>
      </c>
    </row>
    <row r="96" s="2" customFormat="1">
      <c r="A96" s="41"/>
      <c r="B96" s="42"/>
      <c r="C96" s="43"/>
      <c r="D96" s="228" t="s">
        <v>153</v>
      </c>
      <c r="E96" s="43"/>
      <c r="F96" s="229" t="s">
        <v>2680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94</v>
      </c>
    </row>
    <row r="97" s="2" customFormat="1" ht="16.5" customHeight="1">
      <c r="A97" s="41"/>
      <c r="B97" s="42"/>
      <c r="C97" s="281" t="s">
        <v>217</v>
      </c>
      <c r="D97" s="281" t="s">
        <v>775</v>
      </c>
      <c r="E97" s="282" t="s">
        <v>2681</v>
      </c>
      <c r="F97" s="283" t="s">
        <v>2682</v>
      </c>
      <c r="G97" s="284" t="s">
        <v>2464</v>
      </c>
      <c r="H97" s="285">
        <v>172.5</v>
      </c>
      <c r="I97" s="286"/>
      <c r="J97" s="287">
        <f>ROUND(I97*H97,2)</f>
        <v>0</v>
      </c>
      <c r="K97" s="283" t="s">
        <v>150</v>
      </c>
      <c r="L97" s="288"/>
      <c r="M97" s="289" t="s">
        <v>19</v>
      </c>
      <c r="N97" s="290" t="s">
        <v>47</v>
      </c>
      <c r="O97" s="87"/>
      <c r="P97" s="224">
        <f>O97*H97</f>
        <v>0</v>
      </c>
      <c r="Q97" s="224">
        <v>0.001</v>
      </c>
      <c r="R97" s="224">
        <f>Q97*H97</f>
        <v>0.17250000000000001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460</v>
      </c>
      <c r="AT97" s="226" t="s">
        <v>775</v>
      </c>
      <c r="AU97" s="226" t="s">
        <v>94</v>
      </c>
      <c r="AY97" s="20" t="s">
        <v>141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94</v>
      </c>
      <c r="BK97" s="227">
        <f>ROUND(I97*H97,2)</f>
        <v>0</v>
      </c>
      <c r="BL97" s="20" t="s">
        <v>260</v>
      </c>
      <c r="BM97" s="226" t="s">
        <v>2683</v>
      </c>
    </row>
    <row r="98" s="13" customFormat="1">
      <c r="A98" s="13"/>
      <c r="B98" s="233"/>
      <c r="C98" s="234"/>
      <c r="D98" s="235" t="s">
        <v>155</v>
      </c>
      <c r="E98" s="234"/>
      <c r="F98" s="237" t="s">
        <v>2684</v>
      </c>
      <c r="G98" s="234"/>
      <c r="H98" s="238">
        <v>172.5</v>
      </c>
      <c r="I98" s="239"/>
      <c r="J98" s="234"/>
      <c r="K98" s="234"/>
      <c r="L98" s="240"/>
      <c r="M98" s="241"/>
      <c r="N98" s="242"/>
      <c r="O98" s="242"/>
      <c r="P98" s="242"/>
      <c r="Q98" s="242"/>
      <c r="R98" s="242"/>
      <c r="S98" s="242"/>
      <c r="T98" s="24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4" t="s">
        <v>155</v>
      </c>
      <c r="AU98" s="244" t="s">
        <v>94</v>
      </c>
      <c r="AV98" s="13" t="s">
        <v>94</v>
      </c>
      <c r="AW98" s="13" t="s">
        <v>4</v>
      </c>
      <c r="AX98" s="13" t="s">
        <v>83</v>
      </c>
      <c r="AY98" s="244" t="s">
        <v>141</v>
      </c>
    </row>
    <row r="99" s="12" customFormat="1" ht="22.8" customHeight="1">
      <c r="A99" s="12"/>
      <c r="B99" s="199"/>
      <c r="C99" s="200"/>
      <c r="D99" s="201" t="s">
        <v>74</v>
      </c>
      <c r="E99" s="213" t="s">
        <v>2685</v>
      </c>
      <c r="F99" s="213" t="s">
        <v>2686</v>
      </c>
      <c r="G99" s="200"/>
      <c r="H99" s="200"/>
      <c r="I99" s="203"/>
      <c r="J99" s="214">
        <f>BK99</f>
        <v>0</v>
      </c>
      <c r="K99" s="200"/>
      <c r="L99" s="205"/>
      <c r="M99" s="206"/>
      <c r="N99" s="207"/>
      <c r="O99" s="207"/>
      <c r="P99" s="208">
        <f>SUM(P100:P103)</f>
        <v>0</v>
      </c>
      <c r="Q99" s="207"/>
      <c r="R99" s="208">
        <f>SUM(R100:R103)</f>
        <v>0.0060000000000000001</v>
      </c>
      <c r="S99" s="207"/>
      <c r="T99" s="209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0" t="s">
        <v>94</v>
      </c>
      <c r="AT99" s="211" t="s">
        <v>74</v>
      </c>
      <c r="AU99" s="211" t="s">
        <v>83</v>
      </c>
      <c r="AY99" s="210" t="s">
        <v>141</v>
      </c>
      <c r="BK99" s="212">
        <f>SUM(BK100:BK103)</f>
        <v>0</v>
      </c>
    </row>
    <row r="100" s="2" customFormat="1" ht="16.5" customHeight="1">
      <c r="A100" s="41"/>
      <c r="B100" s="42"/>
      <c r="C100" s="215" t="s">
        <v>238</v>
      </c>
      <c r="D100" s="215" t="s">
        <v>146</v>
      </c>
      <c r="E100" s="216" t="s">
        <v>2687</v>
      </c>
      <c r="F100" s="217" t="s">
        <v>2688</v>
      </c>
      <c r="G100" s="218" t="s">
        <v>387</v>
      </c>
      <c r="H100" s="219">
        <v>1</v>
      </c>
      <c r="I100" s="220"/>
      <c r="J100" s="221">
        <f>ROUND(I100*H100,2)</f>
        <v>0</v>
      </c>
      <c r="K100" s="217" t="s">
        <v>150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</v>
      </c>
      <c r="R100" s="224">
        <f>Q100*H100</f>
        <v>0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260</v>
      </c>
      <c r="AT100" s="226" t="s">
        <v>146</v>
      </c>
      <c r="AU100" s="226" t="s">
        <v>94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94</v>
      </c>
      <c r="BK100" s="227">
        <f>ROUND(I100*H100,2)</f>
        <v>0</v>
      </c>
      <c r="BL100" s="20" t="s">
        <v>260</v>
      </c>
      <c r="BM100" s="226" t="s">
        <v>2689</v>
      </c>
    </row>
    <row r="101" s="2" customFormat="1">
      <c r="A101" s="41"/>
      <c r="B101" s="42"/>
      <c r="C101" s="43"/>
      <c r="D101" s="228" t="s">
        <v>153</v>
      </c>
      <c r="E101" s="43"/>
      <c r="F101" s="229" t="s">
        <v>2690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94</v>
      </c>
    </row>
    <row r="102" s="2" customFormat="1" ht="16.5" customHeight="1">
      <c r="A102" s="41"/>
      <c r="B102" s="42"/>
      <c r="C102" s="281" t="s">
        <v>243</v>
      </c>
      <c r="D102" s="281" t="s">
        <v>775</v>
      </c>
      <c r="E102" s="282" t="s">
        <v>2691</v>
      </c>
      <c r="F102" s="283" t="s">
        <v>2692</v>
      </c>
      <c r="G102" s="284" t="s">
        <v>387</v>
      </c>
      <c r="H102" s="285">
        <v>1</v>
      </c>
      <c r="I102" s="286"/>
      <c r="J102" s="287">
        <f>ROUND(I102*H102,2)</f>
        <v>0</v>
      </c>
      <c r="K102" s="283" t="s">
        <v>19</v>
      </c>
      <c r="L102" s="288"/>
      <c r="M102" s="289" t="s">
        <v>19</v>
      </c>
      <c r="N102" s="290" t="s">
        <v>47</v>
      </c>
      <c r="O102" s="87"/>
      <c r="P102" s="224">
        <f>O102*H102</f>
        <v>0</v>
      </c>
      <c r="Q102" s="224">
        <v>0.0060000000000000001</v>
      </c>
      <c r="R102" s="224">
        <f>Q102*H102</f>
        <v>0.0060000000000000001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460</v>
      </c>
      <c r="AT102" s="226" t="s">
        <v>775</v>
      </c>
      <c r="AU102" s="226" t="s">
        <v>94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94</v>
      </c>
      <c r="BK102" s="227">
        <f>ROUND(I102*H102,2)</f>
        <v>0</v>
      </c>
      <c r="BL102" s="20" t="s">
        <v>260</v>
      </c>
      <c r="BM102" s="226" t="s">
        <v>2693</v>
      </c>
    </row>
    <row r="103" s="2" customFormat="1" ht="21.75" customHeight="1">
      <c r="A103" s="41"/>
      <c r="B103" s="42"/>
      <c r="C103" s="215" t="s">
        <v>256</v>
      </c>
      <c r="D103" s="215" t="s">
        <v>146</v>
      </c>
      <c r="E103" s="216" t="s">
        <v>2694</v>
      </c>
      <c r="F103" s="217" t="s">
        <v>2695</v>
      </c>
      <c r="G103" s="218" t="s">
        <v>401</v>
      </c>
      <c r="H103" s="219">
        <v>1</v>
      </c>
      <c r="I103" s="220"/>
      <c r="J103" s="221">
        <f>ROUND(I103*H103,2)</f>
        <v>0</v>
      </c>
      <c r="K103" s="217" t="s">
        <v>19</v>
      </c>
      <c r="L103" s="47"/>
      <c r="M103" s="222" t="s">
        <v>19</v>
      </c>
      <c r="N103" s="223" t="s">
        <v>47</v>
      </c>
      <c r="O103" s="87"/>
      <c r="P103" s="224">
        <f>O103*H103</f>
        <v>0</v>
      </c>
      <c r="Q103" s="224">
        <v>0</v>
      </c>
      <c r="R103" s="224">
        <f>Q103*H103</f>
        <v>0</v>
      </c>
      <c r="S103" s="224">
        <v>0</v>
      </c>
      <c r="T103" s="225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26" t="s">
        <v>260</v>
      </c>
      <c r="AT103" s="226" t="s">
        <v>146</v>
      </c>
      <c r="AU103" s="226" t="s">
        <v>94</v>
      </c>
      <c r="AY103" s="20" t="s">
        <v>141</v>
      </c>
      <c r="BE103" s="227">
        <f>IF(N103="základní",J103,0)</f>
        <v>0</v>
      </c>
      <c r="BF103" s="227">
        <f>IF(N103="snížená",J103,0)</f>
        <v>0</v>
      </c>
      <c r="BG103" s="227">
        <f>IF(N103="zákl. přenesená",J103,0)</f>
        <v>0</v>
      </c>
      <c r="BH103" s="227">
        <f>IF(N103="sníž. přenesená",J103,0)</f>
        <v>0</v>
      </c>
      <c r="BI103" s="227">
        <f>IF(N103="nulová",J103,0)</f>
        <v>0</v>
      </c>
      <c r="BJ103" s="20" t="s">
        <v>94</v>
      </c>
      <c r="BK103" s="227">
        <f>ROUND(I103*H103,2)</f>
        <v>0</v>
      </c>
      <c r="BL103" s="20" t="s">
        <v>260</v>
      </c>
      <c r="BM103" s="226" t="s">
        <v>2696</v>
      </c>
    </row>
    <row r="104" s="12" customFormat="1" ht="22.8" customHeight="1">
      <c r="A104" s="12"/>
      <c r="B104" s="199"/>
      <c r="C104" s="200"/>
      <c r="D104" s="201" t="s">
        <v>74</v>
      </c>
      <c r="E104" s="213" t="s">
        <v>2671</v>
      </c>
      <c r="F104" s="213" t="s">
        <v>2448</v>
      </c>
      <c r="G104" s="200"/>
      <c r="H104" s="200"/>
      <c r="I104" s="203"/>
      <c r="J104" s="214">
        <f>BK104</f>
        <v>0</v>
      </c>
      <c r="K104" s="200"/>
      <c r="L104" s="205"/>
      <c r="M104" s="206"/>
      <c r="N104" s="207"/>
      <c r="O104" s="207"/>
      <c r="P104" s="208">
        <f>P105</f>
        <v>0</v>
      </c>
      <c r="Q104" s="207"/>
      <c r="R104" s="208">
        <f>R105</f>
        <v>0</v>
      </c>
      <c r="S104" s="207"/>
      <c r="T104" s="209">
        <f>T105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0" t="s">
        <v>94</v>
      </c>
      <c r="AT104" s="211" t="s">
        <v>74</v>
      </c>
      <c r="AU104" s="211" t="s">
        <v>83</v>
      </c>
      <c r="AY104" s="210" t="s">
        <v>141</v>
      </c>
      <c r="BK104" s="212">
        <f>BK105</f>
        <v>0</v>
      </c>
    </row>
    <row r="105" s="2" customFormat="1" ht="16.5" customHeight="1">
      <c r="A105" s="41"/>
      <c r="B105" s="42"/>
      <c r="C105" s="215" t="s">
        <v>172</v>
      </c>
      <c r="D105" s="215" t="s">
        <v>146</v>
      </c>
      <c r="E105" s="216" t="s">
        <v>2697</v>
      </c>
      <c r="F105" s="217" t="s">
        <v>2450</v>
      </c>
      <c r="G105" s="218" t="s">
        <v>401</v>
      </c>
      <c r="H105" s="219">
        <v>1</v>
      </c>
      <c r="I105" s="220"/>
      <c r="J105" s="221">
        <f>ROUND(I105*H105,2)</f>
        <v>0</v>
      </c>
      <c r="K105" s="217" t="s">
        <v>19</v>
      </c>
      <c r="L105" s="47"/>
      <c r="M105" s="294" t="s">
        <v>19</v>
      </c>
      <c r="N105" s="295" t="s">
        <v>47</v>
      </c>
      <c r="O105" s="279"/>
      <c r="P105" s="296">
        <f>O105*H105</f>
        <v>0</v>
      </c>
      <c r="Q105" s="296">
        <v>0</v>
      </c>
      <c r="R105" s="296">
        <f>Q105*H105</f>
        <v>0</v>
      </c>
      <c r="S105" s="296">
        <v>0</v>
      </c>
      <c r="T105" s="29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260</v>
      </c>
      <c r="AT105" s="226" t="s">
        <v>146</v>
      </c>
      <c r="AU105" s="226" t="s">
        <v>94</v>
      </c>
      <c r="AY105" s="20" t="s">
        <v>141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94</v>
      </c>
      <c r="BK105" s="227">
        <f>ROUND(I105*H105,2)</f>
        <v>0</v>
      </c>
      <c r="BL105" s="20" t="s">
        <v>260</v>
      </c>
      <c r="BM105" s="226" t="s">
        <v>2698</v>
      </c>
    </row>
    <row r="106" s="2" customFormat="1" ht="6.96" customHeight="1">
      <c r="A106" s="41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47"/>
      <c r="M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</sheetData>
  <sheetProtection sheet="1" autoFilter="0" formatColumns="0" formatRows="0" objects="1" scenarios="1" spinCount="100000" saltValue="2j0f8uPqWMymHcoXxUrbzSaQ9yU1kDibbjdGUiJ9Gs/yTJhlJNJHNWMzTa0TJxuVb0hVRo9AGKiyKD+mhTc/gg==" hashValue="EOP/43hK9LQNIYZyac+CGoJp3AavBj8ta7zIn2kMvjje+F/Ah2ImyPpC8FwKPIXIGdoUMPZVTWYbrRfyGeawPA==" algorithmName="SHA-512" password="CC35"/>
  <autoFilter ref="C88:K10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6" r:id="rId1" display="https://podminky.urs.cz/item/CS_URS_2025_01/741410021"/>
    <hyperlink ref="F101" r:id="rId2" display="https://podminky.urs.cz/item/CS_URS_2025_01/7424200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1" customFormat="1" ht="12" customHeight="1">
      <c r="B8" s="23"/>
      <c r="D8" s="145" t="s">
        <v>109</v>
      </c>
      <c r="L8" s="23"/>
    </row>
    <row r="9" s="2" customFormat="1" ht="16.5" customHeight="1">
      <c r="A9" s="41"/>
      <c r="B9" s="47"/>
      <c r="C9" s="41"/>
      <c r="D9" s="41"/>
      <c r="E9" s="146" t="s">
        <v>2239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 ht="12" customHeight="1">
      <c r="A10" s="41"/>
      <c r="B10" s="47"/>
      <c r="C10" s="41"/>
      <c r="D10" s="145" t="s">
        <v>2240</v>
      </c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6.5" customHeight="1">
      <c r="A11" s="41"/>
      <c r="B11" s="47"/>
      <c r="C11" s="41"/>
      <c r="D11" s="41"/>
      <c r="E11" s="148" t="s">
        <v>2699</v>
      </c>
      <c r="F11" s="41"/>
      <c r="G11" s="41"/>
      <c r="H11" s="41"/>
      <c r="I11" s="41"/>
      <c r="J11" s="41"/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>
      <c r="A12" s="41"/>
      <c r="B12" s="47"/>
      <c r="C12" s="41"/>
      <c r="D12" s="41"/>
      <c r="E12" s="41"/>
      <c r="F12" s="41"/>
      <c r="G12" s="41"/>
      <c r="H12" s="41"/>
      <c r="I12" s="41"/>
      <c r="J12" s="41"/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2" customHeight="1">
      <c r="A13" s="41"/>
      <c r="B13" s="47"/>
      <c r="C13" s="41"/>
      <c r="D13" s="145" t="s">
        <v>18</v>
      </c>
      <c r="E13" s="41"/>
      <c r="F13" s="136" t="s">
        <v>19</v>
      </c>
      <c r="G13" s="41"/>
      <c r="H13" s="41"/>
      <c r="I13" s="145" t="s">
        <v>20</v>
      </c>
      <c r="J13" s="136" t="s">
        <v>19</v>
      </c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21</v>
      </c>
      <c r="E14" s="41"/>
      <c r="F14" s="136" t="s">
        <v>22</v>
      </c>
      <c r="G14" s="41"/>
      <c r="H14" s="41"/>
      <c r="I14" s="145" t="s">
        <v>23</v>
      </c>
      <c r="J14" s="149" t="str">
        <f>'Rekapitulace stavby'!AN8</f>
        <v>5. 4. 2025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0.8" customHeight="1">
      <c r="A15" s="41"/>
      <c r="B15" s="47"/>
      <c r="C15" s="41"/>
      <c r="D15" s="41"/>
      <c r="E15" s="41"/>
      <c r="F15" s="41"/>
      <c r="G15" s="41"/>
      <c r="H15" s="41"/>
      <c r="I15" s="41"/>
      <c r="J15" s="41"/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12" customHeight="1">
      <c r="A16" s="41"/>
      <c r="B16" s="47"/>
      <c r="C16" s="41"/>
      <c r="D16" s="145" t="s">
        <v>25</v>
      </c>
      <c r="E16" s="41"/>
      <c r="F16" s="41"/>
      <c r="G16" s="41"/>
      <c r="H16" s="41"/>
      <c r="I16" s="145" t="s">
        <v>26</v>
      </c>
      <c r="J16" s="136" t="s">
        <v>27</v>
      </c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8" customHeight="1">
      <c r="A17" s="41"/>
      <c r="B17" s="47"/>
      <c r="C17" s="41"/>
      <c r="D17" s="41"/>
      <c r="E17" s="136" t="s">
        <v>28</v>
      </c>
      <c r="F17" s="41"/>
      <c r="G17" s="41"/>
      <c r="H17" s="41"/>
      <c r="I17" s="145" t="s">
        <v>29</v>
      </c>
      <c r="J17" s="136" t="s">
        <v>19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6.96" customHeight="1">
      <c r="A18" s="41"/>
      <c r="B18" s="47"/>
      <c r="C18" s="41"/>
      <c r="D18" s="41"/>
      <c r="E18" s="41"/>
      <c r="F18" s="41"/>
      <c r="G18" s="41"/>
      <c r="H18" s="41"/>
      <c r="I18" s="41"/>
      <c r="J18" s="41"/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12" customHeight="1">
      <c r="A19" s="41"/>
      <c r="B19" s="47"/>
      <c r="C19" s="41"/>
      <c r="D19" s="145" t="s">
        <v>30</v>
      </c>
      <c r="E19" s="41"/>
      <c r="F19" s="41"/>
      <c r="G19" s="41"/>
      <c r="H19" s="41"/>
      <c r="I19" s="145" t="s">
        <v>26</v>
      </c>
      <c r="J19" s="36" t="str">
        <f>'Rekapitulace stavby'!AN13</f>
        <v>Vyplň údaj</v>
      </c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8" customHeight="1">
      <c r="A20" s="41"/>
      <c r="B20" s="47"/>
      <c r="C20" s="41"/>
      <c r="D20" s="41"/>
      <c r="E20" s="36" t="str">
        <f>'Rekapitulace stavby'!E14</f>
        <v>Vyplň údaj</v>
      </c>
      <c r="F20" s="136"/>
      <c r="G20" s="136"/>
      <c r="H20" s="136"/>
      <c r="I20" s="145" t="s">
        <v>29</v>
      </c>
      <c r="J20" s="36" t="str">
        <f>'Rekapitulace stavby'!AN14</f>
        <v>Vyplň údaj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6.96" customHeight="1">
      <c r="A21" s="41"/>
      <c r="B21" s="47"/>
      <c r="C21" s="41"/>
      <c r="D21" s="41"/>
      <c r="E21" s="41"/>
      <c r="F21" s="41"/>
      <c r="G21" s="41"/>
      <c r="H21" s="41"/>
      <c r="I21" s="41"/>
      <c r="J21" s="41"/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12" customHeight="1">
      <c r="A22" s="41"/>
      <c r="B22" s="47"/>
      <c r="C22" s="41"/>
      <c r="D22" s="145" t="s">
        <v>32</v>
      </c>
      <c r="E22" s="41"/>
      <c r="F22" s="41"/>
      <c r="G22" s="41"/>
      <c r="H22" s="41"/>
      <c r="I22" s="145" t="s">
        <v>26</v>
      </c>
      <c r="J22" s="136" t="s">
        <v>33</v>
      </c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8" customHeight="1">
      <c r="A23" s="41"/>
      <c r="B23" s="47"/>
      <c r="C23" s="41"/>
      <c r="D23" s="41"/>
      <c r="E23" s="136" t="s">
        <v>34</v>
      </c>
      <c r="F23" s="41"/>
      <c r="G23" s="41"/>
      <c r="H23" s="41"/>
      <c r="I23" s="145" t="s">
        <v>29</v>
      </c>
      <c r="J23" s="136" t="s">
        <v>19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6.96" customHeight="1">
      <c r="A24" s="41"/>
      <c r="B24" s="47"/>
      <c r="C24" s="41"/>
      <c r="D24" s="41"/>
      <c r="E24" s="41"/>
      <c r="F24" s="41"/>
      <c r="G24" s="41"/>
      <c r="H24" s="41"/>
      <c r="I24" s="41"/>
      <c r="J24" s="41"/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12" customHeight="1">
      <c r="A25" s="41"/>
      <c r="B25" s="47"/>
      <c r="C25" s="41"/>
      <c r="D25" s="145" t="s">
        <v>36</v>
      </c>
      <c r="E25" s="41"/>
      <c r="F25" s="41"/>
      <c r="G25" s="41"/>
      <c r="H25" s="41"/>
      <c r="I25" s="145" t="s">
        <v>26</v>
      </c>
      <c r="J25" s="136" t="s">
        <v>37</v>
      </c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8" customHeight="1">
      <c r="A26" s="41"/>
      <c r="B26" s="47"/>
      <c r="C26" s="41"/>
      <c r="D26" s="41"/>
      <c r="E26" s="136" t="s">
        <v>38</v>
      </c>
      <c r="F26" s="41"/>
      <c r="G26" s="41"/>
      <c r="H26" s="41"/>
      <c r="I26" s="145" t="s">
        <v>29</v>
      </c>
      <c r="J26" s="136" t="s">
        <v>19</v>
      </c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2" customFormat="1" ht="6.96" customHeight="1">
      <c r="A27" s="41"/>
      <c r="B27" s="47"/>
      <c r="C27" s="41"/>
      <c r="D27" s="41"/>
      <c r="E27" s="41"/>
      <c r="F27" s="41"/>
      <c r="G27" s="41"/>
      <c r="H27" s="41"/>
      <c r="I27" s="41"/>
      <c r="J27" s="41"/>
      <c r="K27" s="41"/>
      <c r="L27" s="147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</row>
    <row r="28" s="2" customFormat="1" ht="12" customHeight="1">
      <c r="A28" s="41"/>
      <c r="B28" s="47"/>
      <c r="C28" s="41"/>
      <c r="D28" s="145" t="s">
        <v>39</v>
      </c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8" customFormat="1" ht="16.5" customHeight="1">
      <c r="A29" s="150"/>
      <c r="B29" s="151"/>
      <c r="C29" s="150"/>
      <c r="D29" s="150"/>
      <c r="E29" s="152" t="s">
        <v>19</v>
      </c>
      <c r="F29" s="152"/>
      <c r="G29" s="152"/>
      <c r="H29" s="152"/>
      <c r="I29" s="150"/>
      <c r="J29" s="150"/>
      <c r="K29" s="150"/>
      <c r="L29" s="153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</row>
    <row r="30" s="2" customFormat="1" ht="6.96" customHeight="1">
      <c r="A30" s="41"/>
      <c r="B30" s="47"/>
      <c r="C30" s="41"/>
      <c r="D30" s="41"/>
      <c r="E30" s="41"/>
      <c r="F30" s="41"/>
      <c r="G30" s="41"/>
      <c r="H30" s="41"/>
      <c r="I30" s="41"/>
      <c r="J30" s="41"/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25.44" customHeight="1">
      <c r="A32" s="41"/>
      <c r="B32" s="47"/>
      <c r="C32" s="41"/>
      <c r="D32" s="155" t="s">
        <v>41</v>
      </c>
      <c r="E32" s="41"/>
      <c r="F32" s="41"/>
      <c r="G32" s="41"/>
      <c r="H32" s="41"/>
      <c r="I32" s="41"/>
      <c r="J32" s="156">
        <f>ROUND(J88, 2)</f>
        <v>0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6.96" customHeight="1">
      <c r="A33" s="41"/>
      <c r="B33" s="47"/>
      <c r="C33" s="41"/>
      <c r="D33" s="154"/>
      <c r="E33" s="154"/>
      <c r="F33" s="154"/>
      <c r="G33" s="154"/>
      <c r="H33" s="154"/>
      <c r="I33" s="154"/>
      <c r="J33" s="154"/>
      <c r="K33" s="154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41"/>
      <c r="F34" s="157" t="s">
        <v>43</v>
      </c>
      <c r="G34" s="41"/>
      <c r="H34" s="41"/>
      <c r="I34" s="157" t="s">
        <v>42</v>
      </c>
      <c r="J34" s="157" t="s">
        <v>44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s="2" customFormat="1" ht="14.4" customHeight="1">
      <c r="A35" s="41"/>
      <c r="B35" s="47"/>
      <c r="C35" s="41"/>
      <c r="D35" s="158" t="s">
        <v>45</v>
      </c>
      <c r="E35" s="145" t="s">
        <v>46</v>
      </c>
      <c r="F35" s="159">
        <f>ROUND((SUM(BE88:BE108)),  2)</f>
        <v>0</v>
      </c>
      <c r="G35" s="41"/>
      <c r="H35" s="41"/>
      <c r="I35" s="160">
        <v>0.20999999999999999</v>
      </c>
      <c r="J35" s="159">
        <f>ROUND(((SUM(BE88:BE108))*I35),  2)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s="2" customFormat="1" ht="14.4" customHeight="1">
      <c r="A36" s="41"/>
      <c r="B36" s="47"/>
      <c r="C36" s="41"/>
      <c r="D36" s="41"/>
      <c r="E36" s="145" t="s">
        <v>47</v>
      </c>
      <c r="F36" s="159">
        <f>ROUND((SUM(BF88:BF108)),  2)</f>
        <v>0</v>
      </c>
      <c r="G36" s="41"/>
      <c r="H36" s="41"/>
      <c r="I36" s="160">
        <v>0.12</v>
      </c>
      <c r="J36" s="159">
        <f>ROUND(((SUM(BF88:BF108))*I36),  2)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48</v>
      </c>
      <c r="F37" s="159">
        <f>ROUND((SUM(BG88:BG108)),  2)</f>
        <v>0</v>
      </c>
      <c r="G37" s="41"/>
      <c r="H37" s="41"/>
      <c r="I37" s="160">
        <v>0.20999999999999999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hidden="1" s="2" customFormat="1" ht="14.4" customHeight="1">
      <c r="A38" s="41"/>
      <c r="B38" s="47"/>
      <c r="C38" s="41"/>
      <c r="D38" s="41"/>
      <c r="E38" s="145" t="s">
        <v>49</v>
      </c>
      <c r="F38" s="159">
        <f>ROUND((SUM(BH88:BH108)),  2)</f>
        <v>0</v>
      </c>
      <c r="G38" s="41"/>
      <c r="H38" s="41"/>
      <c r="I38" s="160">
        <v>0.12</v>
      </c>
      <c r="J38" s="159">
        <f>0</f>
        <v>0</v>
      </c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hidden="1" s="2" customFormat="1" ht="14.4" customHeight="1">
      <c r="A39" s="41"/>
      <c r="B39" s="47"/>
      <c r="C39" s="41"/>
      <c r="D39" s="41"/>
      <c r="E39" s="145" t="s">
        <v>50</v>
      </c>
      <c r="F39" s="159">
        <f>ROUND((SUM(BI88:BI108)),  2)</f>
        <v>0</v>
      </c>
      <c r="G39" s="41"/>
      <c r="H39" s="41"/>
      <c r="I39" s="160">
        <v>0</v>
      </c>
      <c r="J39" s="159">
        <f>0</f>
        <v>0</v>
      </c>
      <c r="K39" s="41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6.96" customHeight="1">
      <c r="A40" s="41"/>
      <c r="B40" s="47"/>
      <c r="C40" s="41"/>
      <c r="D40" s="41"/>
      <c r="E40" s="41"/>
      <c r="F40" s="41"/>
      <c r="G40" s="41"/>
      <c r="H40" s="41"/>
      <c r="I40" s="41"/>
      <c r="J40" s="41"/>
      <c r="K40" s="41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1" s="2" customFormat="1" ht="25.44" customHeight="1">
      <c r="A41" s="41"/>
      <c r="B41" s="47"/>
      <c r="C41" s="161"/>
      <c r="D41" s="162" t="s">
        <v>51</v>
      </c>
      <c r="E41" s="163"/>
      <c r="F41" s="163"/>
      <c r="G41" s="164" t="s">
        <v>52</v>
      </c>
      <c r="H41" s="165" t="s">
        <v>53</v>
      </c>
      <c r="I41" s="163"/>
      <c r="J41" s="166">
        <f>SUM(J32:J39)</f>
        <v>0</v>
      </c>
      <c r="K41" s="167"/>
      <c r="L41" s="147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</row>
    <row r="42" s="2" customFormat="1" ht="14.4" customHeight="1">
      <c r="A42" s="41"/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47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</row>
    <row r="46" s="2" customFormat="1" ht="6.96" customHeight="1">
      <c r="A46" s="41"/>
      <c r="B46" s="170"/>
      <c r="C46" s="171"/>
      <c r="D46" s="171"/>
      <c r="E46" s="171"/>
      <c r="F46" s="171"/>
      <c r="G46" s="171"/>
      <c r="H46" s="171"/>
      <c r="I46" s="171"/>
      <c r="J46" s="171"/>
      <c r="K46" s="171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24.96" customHeight="1">
      <c r="A47" s="41"/>
      <c r="B47" s="42"/>
      <c r="C47" s="26" t="s">
        <v>111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16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172" t="str">
        <f>E7</f>
        <v>Změna dokončené stavby, Odolov č.p. 35, na p. st. č. 162</v>
      </c>
      <c r="F50" s="35"/>
      <c r="G50" s="35"/>
      <c r="H50" s="35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1" customFormat="1" ht="12" customHeight="1">
      <c r="B51" s="24"/>
      <c r="C51" s="35" t="s">
        <v>109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1"/>
      <c r="B52" s="42"/>
      <c r="C52" s="43"/>
      <c r="D52" s="43"/>
      <c r="E52" s="172" t="s">
        <v>2239</v>
      </c>
      <c r="F52" s="43"/>
      <c r="G52" s="43"/>
      <c r="H52" s="43"/>
      <c r="I52" s="43"/>
      <c r="J52" s="43"/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12" customHeight="1">
      <c r="A53" s="41"/>
      <c r="B53" s="42"/>
      <c r="C53" s="35" t="s">
        <v>2240</v>
      </c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6.5" customHeight="1">
      <c r="A54" s="41"/>
      <c r="B54" s="42"/>
      <c r="C54" s="43"/>
      <c r="D54" s="43"/>
      <c r="E54" s="72" t="str">
        <f>E11</f>
        <v>03d - SO 03d - VZT</v>
      </c>
      <c r="F54" s="43"/>
      <c r="G54" s="43"/>
      <c r="H54" s="43"/>
      <c r="I54" s="43"/>
      <c r="J54" s="43"/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6.96" customHeight="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2" customHeight="1">
      <c r="A56" s="41"/>
      <c r="B56" s="42"/>
      <c r="C56" s="35" t="s">
        <v>21</v>
      </c>
      <c r="D56" s="43"/>
      <c r="E56" s="43"/>
      <c r="F56" s="30" t="str">
        <f>F14</f>
        <v>Odolov</v>
      </c>
      <c r="G56" s="43"/>
      <c r="H56" s="43"/>
      <c r="I56" s="35" t="s">
        <v>23</v>
      </c>
      <c r="J56" s="75" t="str">
        <f>IF(J14="","",J14)</f>
        <v>5. 4. 2025</v>
      </c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6.96" customHeight="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5.15" customHeight="1">
      <c r="A58" s="41"/>
      <c r="B58" s="42"/>
      <c r="C58" s="35" t="s">
        <v>25</v>
      </c>
      <c r="D58" s="43"/>
      <c r="E58" s="43"/>
      <c r="F58" s="30" t="str">
        <f>E17</f>
        <v>Obec Malé Svatoňovice</v>
      </c>
      <c r="G58" s="43"/>
      <c r="H58" s="43"/>
      <c r="I58" s="35" t="s">
        <v>32</v>
      </c>
      <c r="J58" s="39" t="str">
        <f>E23</f>
        <v>Ing. Vladislav Stárek</v>
      </c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15.15" customHeight="1">
      <c r="A59" s="41"/>
      <c r="B59" s="42"/>
      <c r="C59" s="35" t="s">
        <v>30</v>
      </c>
      <c r="D59" s="43"/>
      <c r="E59" s="43"/>
      <c r="F59" s="30" t="str">
        <f>IF(E20="","",E20)</f>
        <v>Vyplň údaj</v>
      </c>
      <c r="G59" s="43"/>
      <c r="H59" s="43"/>
      <c r="I59" s="35" t="s">
        <v>36</v>
      </c>
      <c r="J59" s="39" t="str">
        <f>E26</f>
        <v>Petr Herzog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</row>
    <row r="60" s="2" customFormat="1" ht="10.32" customHeight="1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147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</row>
    <row r="61" s="2" customFormat="1" ht="29.28" customHeight="1">
      <c r="A61" s="41"/>
      <c r="B61" s="42"/>
      <c r="C61" s="173" t="s">
        <v>112</v>
      </c>
      <c r="D61" s="174"/>
      <c r="E61" s="174"/>
      <c r="F61" s="174"/>
      <c r="G61" s="174"/>
      <c r="H61" s="174"/>
      <c r="I61" s="174"/>
      <c r="J61" s="175" t="s">
        <v>113</v>
      </c>
      <c r="K61" s="174"/>
      <c r="L61" s="14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10.32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4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22.8" customHeight="1">
      <c r="A63" s="41"/>
      <c r="B63" s="42"/>
      <c r="C63" s="176" t="s">
        <v>73</v>
      </c>
      <c r="D63" s="43"/>
      <c r="E63" s="43"/>
      <c r="F63" s="43"/>
      <c r="G63" s="43"/>
      <c r="H63" s="43"/>
      <c r="I63" s="43"/>
      <c r="J63" s="105">
        <f>J88</f>
        <v>0</v>
      </c>
      <c r="K63" s="43"/>
      <c r="L63" s="14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U63" s="20" t="s">
        <v>114</v>
      </c>
    </row>
    <row r="64" s="9" customFormat="1" ht="24.96" customHeight="1">
      <c r="A64" s="9"/>
      <c r="B64" s="177"/>
      <c r="C64" s="178"/>
      <c r="D64" s="179" t="s">
        <v>640</v>
      </c>
      <c r="E64" s="180"/>
      <c r="F64" s="180"/>
      <c r="G64" s="180"/>
      <c r="H64" s="180"/>
      <c r="I64" s="180"/>
      <c r="J64" s="181">
        <f>J89</f>
        <v>0</v>
      </c>
      <c r="K64" s="178"/>
      <c r="L64" s="18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3"/>
      <c r="C65" s="128"/>
      <c r="D65" s="184" t="s">
        <v>2700</v>
      </c>
      <c r="E65" s="185"/>
      <c r="F65" s="185"/>
      <c r="G65" s="185"/>
      <c r="H65" s="185"/>
      <c r="I65" s="185"/>
      <c r="J65" s="186">
        <f>J90</f>
        <v>0</v>
      </c>
      <c r="K65" s="128"/>
      <c r="L65" s="18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3"/>
      <c r="C66" s="128"/>
      <c r="D66" s="184" t="s">
        <v>2701</v>
      </c>
      <c r="E66" s="185"/>
      <c r="F66" s="185"/>
      <c r="G66" s="185"/>
      <c r="H66" s="185"/>
      <c r="I66" s="185"/>
      <c r="J66" s="186">
        <f>J107</f>
        <v>0</v>
      </c>
      <c r="K66" s="128"/>
      <c r="L66" s="18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4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4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72" t="str">
        <f>E7</f>
        <v>Změna dokončené stavby, Odolov č.p. 35, na p. st. č. 162</v>
      </c>
      <c r="F76" s="35"/>
      <c r="G76" s="35"/>
      <c r="H76" s="35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1" customFormat="1" ht="12" customHeight="1">
      <c r="B77" s="24"/>
      <c r="C77" s="35" t="s">
        <v>109</v>
      </c>
      <c r="D77" s="25"/>
      <c r="E77" s="25"/>
      <c r="F77" s="25"/>
      <c r="G77" s="25"/>
      <c r="H77" s="25"/>
      <c r="I77" s="25"/>
      <c r="J77" s="25"/>
      <c r="K77" s="25"/>
      <c r="L77" s="23"/>
    </row>
    <row r="78" s="2" customFormat="1" ht="16.5" customHeight="1">
      <c r="A78" s="41"/>
      <c r="B78" s="42"/>
      <c r="C78" s="43"/>
      <c r="D78" s="43"/>
      <c r="E78" s="172" t="s">
        <v>2239</v>
      </c>
      <c r="F78" s="43"/>
      <c r="G78" s="43"/>
      <c r="H78" s="43"/>
      <c r="I78" s="43"/>
      <c r="J78" s="43"/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2240</v>
      </c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E11</f>
        <v>03d - SO 03d - VZT</v>
      </c>
      <c r="F80" s="43"/>
      <c r="G80" s="43"/>
      <c r="H80" s="43"/>
      <c r="I80" s="43"/>
      <c r="J80" s="43"/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F14</f>
        <v>Odolov</v>
      </c>
      <c r="G82" s="43"/>
      <c r="H82" s="43"/>
      <c r="I82" s="35" t="s">
        <v>23</v>
      </c>
      <c r="J82" s="75" t="str">
        <f>IF(J14="","",J14)</f>
        <v>5. 4. 2025</v>
      </c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4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E17</f>
        <v>Obec Malé Svatoňovice</v>
      </c>
      <c r="G84" s="43"/>
      <c r="H84" s="43"/>
      <c r="I84" s="35" t="s">
        <v>32</v>
      </c>
      <c r="J84" s="39" t="str">
        <f>E23</f>
        <v>Ing. Vladislav Stárek</v>
      </c>
      <c r="K84" s="43"/>
      <c r="L84" s="14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30</v>
      </c>
      <c r="D85" s="43"/>
      <c r="E85" s="43"/>
      <c r="F85" s="30" t="str">
        <f>IF(E20="","",E20)</f>
        <v>Vyplň údaj</v>
      </c>
      <c r="G85" s="43"/>
      <c r="H85" s="43"/>
      <c r="I85" s="35" t="s">
        <v>36</v>
      </c>
      <c r="J85" s="39" t="str">
        <f>E26</f>
        <v>Petr Herzog</v>
      </c>
      <c r="K85" s="43"/>
      <c r="L85" s="14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4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8"/>
      <c r="B87" s="189"/>
      <c r="C87" s="190" t="s">
        <v>127</v>
      </c>
      <c r="D87" s="191" t="s">
        <v>60</v>
      </c>
      <c r="E87" s="191" t="s">
        <v>56</v>
      </c>
      <c r="F87" s="191" t="s">
        <v>57</v>
      </c>
      <c r="G87" s="191" t="s">
        <v>128</v>
      </c>
      <c r="H87" s="191" t="s">
        <v>129</v>
      </c>
      <c r="I87" s="191" t="s">
        <v>130</v>
      </c>
      <c r="J87" s="191" t="s">
        <v>113</v>
      </c>
      <c r="K87" s="192" t="s">
        <v>131</v>
      </c>
      <c r="L87" s="193"/>
      <c r="M87" s="95" t="s">
        <v>19</v>
      </c>
      <c r="N87" s="96" t="s">
        <v>45</v>
      </c>
      <c r="O87" s="96" t="s">
        <v>132</v>
      </c>
      <c r="P87" s="96" t="s">
        <v>133</v>
      </c>
      <c r="Q87" s="96" t="s">
        <v>134</v>
      </c>
      <c r="R87" s="96" t="s">
        <v>135</v>
      </c>
      <c r="S87" s="96" t="s">
        <v>136</v>
      </c>
      <c r="T87" s="97" t="s">
        <v>137</v>
      </c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</row>
    <row r="88" s="2" customFormat="1" ht="22.8" customHeight="1">
      <c r="A88" s="41"/>
      <c r="B88" s="42"/>
      <c r="C88" s="102" t="s">
        <v>138</v>
      </c>
      <c r="D88" s="43"/>
      <c r="E88" s="43"/>
      <c r="F88" s="43"/>
      <c r="G88" s="43"/>
      <c r="H88" s="43"/>
      <c r="I88" s="43"/>
      <c r="J88" s="194">
        <f>BK88</f>
        <v>0</v>
      </c>
      <c r="K88" s="43"/>
      <c r="L88" s="47"/>
      <c r="M88" s="98"/>
      <c r="N88" s="195"/>
      <c r="O88" s="99"/>
      <c r="P88" s="196">
        <f>P89</f>
        <v>0</v>
      </c>
      <c r="Q88" s="99"/>
      <c r="R88" s="196">
        <f>R89</f>
        <v>0.058615</v>
      </c>
      <c r="S88" s="99"/>
      <c r="T88" s="197">
        <f>T89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74</v>
      </c>
      <c r="AU88" s="20" t="s">
        <v>114</v>
      </c>
      <c r="BK88" s="198">
        <f>BK89</f>
        <v>0</v>
      </c>
    </row>
    <row r="89" s="12" customFormat="1" ht="25.92" customHeight="1">
      <c r="A89" s="12"/>
      <c r="B89" s="199"/>
      <c r="C89" s="200"/>
      <c r="D89" s="201" t="s">
        <v>74</v>
      </c>
      <c r="E89" s="202" t="s">
        <v>1265</v>
      </c>
      <c r="F89" s="202" t="s">
        <v>1266</v>
      </c>
      <c r="G89" s="200"/>
      <c r="H89" s="200"/>
      <c r="I89" s="203"/>
      <c r="J89" s="204">
        <f>BK89</f>
        <v>0</v>
      </c>
      <c r="K89" s="200"/>
      <c r="L89" s="205"/>
      <c r="M89" s="206"/>
      <c r="N89" s="207"/>
      <c r="O89" s="207"/>
      <c r="P89" s="208">
        <f>P90+P107</f>
        <v>0</v>
      </c>
      <c r="Q89" s="207"/>
      <c r="R89" s="208">
        <f>R90+R107</f>
        <v>0.058615</v>
      </c>
      <c r="S89" s="207"/>
      <c r="T89" s="209">
        <f>T90+T107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94</v>
      </c>
      <c r="AT89" s="211" t="s">
        <v>74</v>
      </c>
      <c r="AU89" s="211" t="s">
        <v>75</v>
      </c>
      <c r="AY89" s="210" t="s">
        <v>141</v>
      </c>
      <c r="BK89" s="212">
        <f>BK90+BK107</f>
        <v>0</v>
      </c>
    </row>
    <row r="90" s="12" customFormat="1" ht="22.8" customHeight="1">
      <c r="A90" s="12"/>
      <c r="B90" s="199"/>
      <c r="C90" s="200"/>
      <c r="D90" s="201" t="s">
        <v>74</v>
      </c>
      <c r="E90" s="213" t="s">
        <v>2702</v>
      </c>
      <c r="F90" s="213" t="s">
        <v>2703</v>
      </c>
      <c r="G90" s="200"/>
      <c r="H90" s="200"/>
      <c r="I90" s="203"/>
      <c r="J90" s="214">
        <f>BK90</f>
        <v>0</v>
      </c>
      <c r="K90" s="200"/>
      <c r="L90" s="205"/>
      <c r="M90" s="206"/>
      <c r="N90" s="207"/>
      <c r="O90" s="207"/>
      <c r="P90" s="208">
        <f>SUM(P91:P106)</f>
        <v>0</v>
      </c>
      <c r="Q90" s="207"/>
      <c r="R90" s="208">
        <f>SUM(R91:R106)</f>
        <v>0.058615</v>
      </c>
      <c r="S90" s="207"/>
      <c r="T90" s="209">
        <f>SUM(T91:T106)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10" t="s">
        <v>94</v>
      </c>
      <c r="AT90" s="211" t="s">
        <v>74</v>
      </c>
      <c r="AU90" s="211" t="s">
        <v>83</v>
      </c>
      <c r="AY90" s="210" t="s">
        <v>141</v>
      </c>
      <c r="BK90" s="212">
        <f>SUM(BK91:BK106)</f>
        <v>0</v>
      </c>
    </row>
    <row r="91" s="2" customFormat="1" ht="16.5" customHeight="1">
      <c r="A91" s="41"/>
      <c r="B91" s="42"/>
      <c r="C91" s="215" t="s">
        <v>83</v>
      </c>
      <c r="D91" s="215" t="s">
        <v>146</v>
      </c>
      <c r="E91" s="216" t="s">
        <v>2704</v>
      </c>
      <c r="F91" s="217" t="s">
        <v>2705</v>
      </c>
      <c r="G91" s="218" t="s">
        <v>387</v>
      </c>
      <c r="H91" s="219">
        <v>4</v>
      </c>
      <c r="I91" s="220"/>
      <c r="J91" s="221">
        <f>ROUND(I91*H91,2)</f>
        <v>0</v>
      </c>
      <c r="K91" s="217" t="s">
        <v>150</v>
      </c>
      <c r="L91" s="47"/>
      <c r="M91" s="222" t="s">
        <v>19</v>
      </c>
      <c r="N91" s="223" t="s">
        <v>47</v>
      </c>
      <c r="O91" s="87"/>
      <c r="P91" s="224">
        <f>O91*H91</f>
        <v>0</v>
      </c>
      <c r="Q91" s="224">
        <v>0</v>
      </c>
      <c r="R91" s="224">
        <f>Q91*H91</f>
        <v>0</v>
      </c>
      <c r="S91" s="224">
        <v>0</v>
      </c>
      <c r="T91" s="225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6" t="s">
        <v>260</v>
      </c>
      <c r="AT91" s="226" t="s">
        <v>146</v>
      </c>
      <c r="AU91" s="226" t="s">
        <v>94</v>
      </c>
      <c r="AY91" s="20" t="s">
        <v>141</v>
      </c>
      <c r="BE91" s="227">
        <f>IF(N91="základní",J91,0)</f>
        <v>0</v>
      </c>
      <c r="BF91" s="227">
        <f>IF(N91="snížená",J91,0)</f>
        <v>0</v>
      </c>
      <c r="BG91" s="227">
        <f>IF(N91="zákl. přenesená",J91,0)</f>
        <v>0</v>
      </c>
      <c r="BH91" s="227">
        <f>IF(N91="sníž. přenesená",J91,0)</f>
        <v>0</v>
      </c>
      <c r="BI91" s="227">
        <f>IF(N91="nulová",J91,0)</f>
        <v>0</v>
      </c>
      <c r="BJ91" s="20" t="s">
        <v>94</v>
      </c>
      <c r="BK91" s="227">
        <f>ROUND(I91*H91,2)</f>
        <v>0</v>
      </c>
      <c r="BL91" s="20" t="s">
        <v>260</v>
      </c>
      <c r="BM91" s="226" t="s">
        <v>2706</v>
      </c>
    </row>
    <row r="92" s="2" customFormat="1">
      <c r="A92" s="41"/>
      <c r="B92" s="42"/>
      <c r="C92" s="43"/>
      <c r="D92" s="228" t="s">
        <v>153</v>
      </c>
      <c r="E92" s="43"/>
      <c r="F92" s="229" t="s">
        <v>2707</v>
      </c>
      <c r="G92" s="43"/>
      <c r="H92" s="43"/>
      <c r="I92" s="230"/>
      <c r="J92" s="43"/>
      <c r="K92" s="43"/>
      <c r="L92" s="47"/>
      <c r="M92" s="231"/>
      <c r="N92" s="232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94</v>
      </c>
    </row>
    <row r="93" s="2" customFormat="1" ht="16.5" customHeight="1">
      <c r="A93" s="41"/>
      <c r="B93" s="42"/>
      <c r="C93" s="281" t="s">
        <v>94</v>
      </c>
      <c r="D93" s="281" t="s">
        <v>775</v>
      </c>
      <c r="E93" s="282" t="s">
        <v>2708</v>
      </c>
      <c r="F93" s="283" t="s">
        <v>2709</v>
      </c>
      <c r="G93" s="284" t="s">
        <v>387</v>
      </c>
      <c r="H93" s="285">
        <v>4</v>
      </c>
      <c r="I93" s="286"/>
      <c r="J93" s="287">
        <f>ROUND(I93*H93,2)</f>
        <v>0</v>
      </c>
      <c r="K93" s="283" t="s">
        <v>150</v>
      </c>
      <c r="L93" s="288"/>
      <c r="M93" s="289" t="s">
        <v>19</v>
      </c>
      <c r="N93" s="290" t="s">
        <v>47</v>
      </c>
      <c r="O93" s="87"/>
      <c r="P93" s="224">
        <f>O93*H93</f>
        <v>0</v>
      </c>
      <c r="Q93" s="224">
        <v>0.00069999999999999999</v>
      </c>
      <c r="R93" s="224">
        <f>Q93*H93</f>
        <v>0.0028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460</v>
      </c>
      <c r="AT93" s="226" t="s">
        <v>775</v>
      </c>
      <c r="AU93" s="226" t="s">
        <v>94</v>
      </c>
      <c r="AY93" s="20" t="s">
        <v>141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94</v>
      </c>
      <c r="BK93" s="227">
        <f>ROUND(I93*H93,2)</f>
        <v>0</v>
      </c>
      <c r="BL93" s="20" t="s">
        <v>260</v>
      </c>
      <c r="BM93" s="226" t="s">
        <v>2710</v>
      </c>
    </row>
    <row r="94" s="2" customFormat="1" ht="21.75" customHeight="1">
      <c r="A94" s="41"/>
      <c r="B94" s="42"/>
      <c r="C94" s="215" t="s">
        <v>142</v>
      </c>
      <c r="D94" s="215" t="s">
        <v>146</v>
      </c>
      <c r="E94" s="216" t="s">
        <v>2711</v>
      </c>
      <c r="F94" s="217" t="s">
        <v>2712</v>
      </c>
      <c r="G94" s="218" t="s">
        <v>387</v>
      </c>
      <c r="H94" s="219">
        <v>6</v>
      </c>
      <c r="I94" s="220"/>
      <c r="J94" s="221">
        <f>ROUND(I94*H94,2)</f>
        <v>0</v>
      </c>
      <c r="K94" s="217" t="s">
        <v>150</v>
      </c>
      <c r="L94" s="47"/>
      <c r="M94" s="222" t="s">
        <v>19</v>
      </c>
      <c r="N94" s="223" t="s">
        <v>47</v>
      </c>
      <c r="O94" s="87"/>
      <c r="P94" s="224">
        <f>O94*H94</f>
        <v>0</v>
      </c>
      <c r="Q94" s="224">
        <v>0</v>
      </c>
      <c r="R94" s="224">
        <f>Q94*H94</f>
        <v>0</v>
      </c>
      <c r="S94" s="224">
        <v>0</v>
      </c>
      <c r="T94" s="225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6" t="s">
        <v>260</v>
      </c>
      <c r="AT94" s="226" t="s">
        <v>146</v>
      </c>
      <c r="AU94" s="226" t="s">
        <v>94</v>
      </c>
      <c r="AY94" s="20" t="s">
        <v>141</v>
      </c>
      <c r="BE94" s="227">
        <f>IF(N94="základní",J94,0)</f>
        <v>0</v>
      </c>
      <c r="BF94" s="227">
        <f>IF(N94="snížená",J94,0)</f>
        <v>0</v>
      </c>
      <c r="BG94" s="227">
        <f>IF(N94="zákl. přenesená",J94,0)</f>
        <v>0</v>
      </c>
      <c r="BH94" s="227">
        <f>IF(N94="sníž. přenesená",J94,0)</f>
        <v>0</v>
      </c>
      <c r="BI94" s="227">
        <f>IF(N94="nulová",J94,0)</f>
        <v>0</v>
      </c>
      <c r="BJ94" s="20" t="s">
        <v>94</v>
      </c>
      <c r="BK94" s="227">
        <f>ROUND(I94*H94,2)</f>
        <v>0</v>
      </c>
      <c r="BL94" s="20" t="s">
        <v>260</v>
      </c>
      <c r="BM94" s="226" t="s">
        <v>2713</v>
      </c>
    </row>
    <row r="95" s="2" customFormat="1">
      <c r="A95" s="41"/>
      <c r="B95" s="42"/>
      <c r="C95" s="43"/>
      <c r="D95" s="228" t="s">
        <v>153</v>
      </c>
      <c r="E95" s="43"/>
      <c r="F95" s="229" t="s">
        <v>2714</v>
      </c>
      <c r="G95" s="43"/>
      <c r="H95" s="43"/>
      <c r="I95" s="230"/>
      <c r="J95" s="43"/>
      <c r="K95" s="43"/>
      <c r="L95" s="47"/>
      <c r="M95" s="231"/>
      <c r="N95" s="232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94</v>
      </c>
    </row>
    <row r="96" s="2" customFormat="1" ht="16.5" customHeight="1">
      <c r="A96" s="41"/>
      <c r="B96" s="42"/>
      <c r="C96" s="281" t="s">
        <v>151</v>
      </c>
      <c r="D96" s="281" t="s">
        <v>775</v>
      </c>
      <c r="E96" s="282" t="s">
        <v>2715</v>
      </c>
      <c r="F96" s="283" t="s">
        <v>2716</v>
      </c>
      <c r="G96" s="284" t="s">
        <v>387</v>
      </c>
      <c r="H96" s="285">
        <v>6</v>
      </c>
      <c r="I96" s="286"/>
      <c r="J96" s="287">
        <f>ROUND(I96*H96,2)</f>
        <v>0</v>
      </c>
      <c r="K96" s="283" t="s">
        <v>19</v>
      </c>
      <c r="L96" s="288"/>
      <c r="M96" s="289" t="s">
        <v>19</v>
      </c>
      <c r="N96" s="290" t="s">
        <v>47</v>
      </c>
      <c r="O96" s="87"/>
      <c r="P96" s="224">
        <f>O96*H96</f>
        <v>0</v>
      </c>
      <c r="Q96" s="224">
        <v>0.00029999999999999997</v>
      </c>
      <c r="R96" s="224">
        <f>Q96*H96</f>
        <v>0.0018</v>
      </c>
      <c r="S96" s="224">
        <v>0</v>
      </c>
      <c r="T96" s="225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6" t="s">
        <v>460</v>
      </c>
      <c r="AT96" s="226" t="s">
        <v>775</v>
      </c>
      <c r="AU96" s="226" t="s">
        <v>94</v>
      </c>
      <c r="AY96" s="20" t="s">
        <v>141</v>
      </c>
      <c r="BE96" s="227">
        <f>IF(N96="základní",J96,0)</f>
        <v>0</v>
      </c>
      <c r="BF96" s="227">
        <f>IF(N96="snížená",J96,0)</f>
        <v>0</v>
      </c>
      <c r="BG96" s="227">
        <f>IF(N96="zákl. přenesená",J96,0)</f>
        <v>0</v>
      </c>
      <c r="BH96" s="227">
        <f>IF(N96="sníž. přenesená",J96,0)</f>
        <v>0</v>
      </c>
      <c r="BI96" s="227">
        <f>IF(N96="nulová",J96,0)</f>
        <v>0</v>
      </c>
      <c r="BJ96" s="20" t="s">
        <v>94</v>
      </c>
      <c r="BK96" s="227">
        <f>ROUND(I96*H96,2)</f>
        <v>0</v>
      </c>
      <c r="BL96" s="20" t="s">
        <v>260</v>
      </c>
      <c r="BM96" s="226" t="s">
        <v>2717</v>
      </c>
    </row>
    <row r="97" s="2" customFormat="1" ht="16.5" customHeight="1">
      <c r="A97" s="41"/>
      <c r="B97" s="42"/>
      <c r="C97" s="215" t="s">
        <v>217</v>
      </c>
      <c r="D97" s="215" t="s">
        <v>146</v>
      </c>
      <c r="E97" s="216" t="s">
        <v>2718</v>
      </c>
      <c r="F97" s="217" t="s">
        <v>2719</v>
      </c>
      <c r="G97" s="218" t="s">
        <v>387</v>
      </c>
      <c r="H97" s="219">
        <v>2</v>
      </c>
      <c r="I97" s="220"/>
      <c r="J97" s="221">
        <f>ROUND(I97*H97,2)</f>
        <v>0</v>
      </c>
      <c r="K97" s="217" t="s">
        <v>150</v>
      </c>
      <c r="L97" s="47"/>
      <c r="M97" s="222" t="s">
        <v>19</v>
      </c>
      <c r="N97" s="223" t="s">
        <v>47</v>
      </c>
      <c r="O97" s="87"/>
      <c r="P97" s="224">
        <f>O97*H97</f>
        <v>0</v>
      </c>
      <c r="Q97" s="224">
        <v>0</v>
      </c>
      <c r="R97" s="224">
        <f>Q97*H97</f>
        <v>0</v>
      </c>
      <c r="S97" s="224">
        <v>0</v>
      </c>
      <c r="T97" s="225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6" t="s">
        <v>260</v>
      </c>
      <c r="AT97" s="226" t="s">
        <v>146</v>
      </c>
      <c r="AU97" s="226" t="s">
        <v>94</v>
      </c>
      <c r="AY97" s="20" t="s">
        <v>141</v>
      </c>
      <c r="BE97" s="227">
        <f>IF(N97="základní",J97,0)</f>
        <v>0</v>
      </c>
      <c r="BF97" s="227">
        <f>IF(N97="snížená",J97,0)</f>
        <v>0</v>
      </c>
      <c r="BG97" s="227">
        <f>IF(N97="zákl. přenesená",J97,0)</f>
        <v>0</v>
      </c>
      <c r="BH97" s="227">
        <f>IF(N97="sníž. přenesená",J97,0)</f>
        <v>0</v>
      </c>
      <c r="BI97" s="227">
        <f>IF(N97="nulová",J97,0)</f>
        <v>0</v>
      </c>
      <c r="BJ97" s="20" t="s">
        <v>94</v>
      </c>
      <c r="BK97" s="227">
        <f>ROUND(I97*H97,2)</f>
        <v>0</v>
      </c>
      <c r="BL97" s="20" t="s">
        <v>260</v>
      </c>
      <c r="BM97" s="226" t="s">
        <v>2720</v>
      </c>
    </row>
    <row r="98" s="2" customFormat="1">
      <c r="A98" s="41"/>
      <c r="B98" s="42"/>
      <c r="C98" s="43"/>
      <c r="D98" s="228" t="s">
        <v>153</v>
      </c>
      <c r="E98" s="43"/>
      <c r="F98" s="229" t="s">
        <v>2721</v>
      </c>
      <c r="G98" s="43"/>
      <c r="H98" s="43"/>
      <c r="I98" s="230"/>
      <c r="J98" s="43"/>
      <c r="K98" s="43"/>
      <c r="L98" s="47"/>
      <c r="M98" s="231"/>
      <c r="N98" s="232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94</v>
      </c>
    </row>
    <row r="99" s="2" customFormat="1" ht="16.5" customHeight="1">
      <c r="A99" s="41"/>
      <c r="B99" s="42"/>
      <c r="C99" s="281" t="s">
        <v>238</v>
      </c>
      <c r="D99" s="281" t="s">
        <v>775</v>
      </c>
      <c r="E99" s="282" t="s">
        <v>2722</v>
      </c>
      <c r="F99" s="283" t="s">
        <v>2723</v>
      </c>
      <c r="G99" s="284" t="s">
        <v>387</v>
      </c>
      <c r="H99" s="285">
        <v>2</v>
      </c>
      <c r="I99" s="286"/>
      <c r="J99" s="287">
        <f>ROUND(I99*H99,2)</f>
        <v>0</v>
      </c>
      <c r="K99" s="283" t="s">
        <v>150</v>
      </c>
      <c r="L99" s="288"/>
      <c r="M99" s="289" t="s">
        <v>19</v>
      </c>
      <c r="N99" s="290" t="s">
        <v>47</v>
      </c>
      <c r="O99" s="87"/>
      <c r="P99" s="224">
        <f>O99*H99</f>
        <v>0</v>
      </c>
      <c r="Q99" s="224">
        <v>6.0000000000000002E-05</v>
      </c>
      <c r="R99" s="224">
        <f>Q99*H99</f>
        <v>0.00012</v>
      </c>
      <c r="S99" s="224">
        <v>0</v>
      </c>
      <c r="T99" s="225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6" t="s">
        <v>460</v>
      </c>
      <c r="AT99" s="226" t="s">
        <v>775</v>
      </c>
      <c r="AU99" s="226" t="s">
        <v>94</v>
      </c>
      <c r="AY99" s="20" t="s">
        <v>141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0" t="s">
        <v>94</v>
      </c>
      <c r="BK99" s="227">
        <f>ROUND(I99*H99,2)</f>
        <v>0</v>
      </c>
      <c r="BL99" s="20" t="s">
        <v>260</v>
      </c>
      <c r="BM99" s="226" t="s">
        <v>2724</v>
      </c>
    </row>
    <row r="100" s="2" customFormat="1" ht="24.15" customHeight="1">
      <c r="A100" s="41"/>
      <c r="B100" s="42"/>
      <c r="C100" s="215" t="s">
        <v>243</v>
      </c>
      <c r="D100" s="215" t="s">
        <v>146</v>
      </c>
      <c r="E100" s="216" t="s">
        <v>2725</v>
      </c>
      <c r="F100" s="217" t="s">
        <v>2726</v>
      </c>
      <c r="G100" s="218" t="s">
        <v>169</v>
      </c>
      <c r="H100" s="219">
        <v>15.1</v>
      </c>
      <c r="I100" s="220"/>
      <c r="J100" s="221">
        <f>ROUND(I100*H100,2)</f>
        <v>0</v>
      </c>
      <c r="K100" s="217" t="s">
        <v>150</v>
      </c>
      <c r="L100" s="47"/>
      <c r="M100" s="222" t="s">
        <v>19</v>
      </c>
      <c r="N100" s="223" t="s">
        <v>47</v>
      </c>
      <c r="O100" s="87"/>
      <c r="P100" s="224">
        <f>O100*H100</f>
        <v>0</v>
      </c>
      <c r="Q100" s="224">
        <v>0.0034499999999999999</v>
      </c>
      <c r="R100" s="224">
        <f>Q100*H100</f>
        <v>0.052094999999999995</v>
      </c>
      <c r="S100" s="224">
        <v>0</v>
      </c>
      <c r="T100" s="225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6" t="s">
        <v>260</v>
      </c>
      <c r="AT100" s="226" t="s">
        <v>146</v>
      </c>
      <c r="AU100" s="226" t="s">
        <v>94</v>
      </c>
      <c r="AY100" s="20" t="s">
        <v>141</v>
      </c>
      <c r="BE100" s="227">
        <f>IF(N100="základní",J100,0)</f>
        <v>0</v>
      </c>
      <c r="BF100" s="227">
        <f>IF(N100="snížená",J100,0)</f>
        <v>0</v>
      </c>
      <c r="BG100" s="227">
        <f>IF(N100="zákl. přenesená",J100,0)</f>
        <v>0</v>
      </c>
      <c r="BH100" s="227">
        <f>IF(N100="sníž. přenesená",J100,0)</f>
        <v>0</v>
      </c>
      <c r="BI100" s="227">
        <f>IF(N100="nulová",J100,0)</f>
        <v>0</v>
      </c>
      <c r="BJ100" s="20" t="s">
        <v>94</v>
      </c>
      <c r="BK100" s="227">
        <f>ROUND(I100*H100,2)</f>
        <v>0</v>
      </c>
      <c r="BL100" s="20" t="s">
        <v>260</v>
      </c>
      <c r="BM100" s="226" t="s">
        <v>2727</v>
      </c>
    </row>
    <row r="101" s="2" customFormat="1">
      <c r="A101" s="41"/>
      <c r="B101" s="42"/>
      <c r="C101" s="43"/>
      <c r="D101" s="228" t="s">
        <v>153</v>
      </c>
      <c r="E101" s="43"/>
      <c r="F101" s="229" t="s">
        <v>2728</v>
      </c>
      <c r="G101" s="43"/>
      <c r="H101" s="43"/>
      <c r="I101" s="230"/>
      <c r="J101" s="43"/>
      <c r="K101" s="43"/>
      <c r="L101" s="47"/>
      <c r="M101" s="231"/>
      <c r="N101" s="232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94</v>
      </c>
    </row>
    <row r="102" s="2" customFormat="1" ht="24.15" customHeight="1">
      <c r="A102" s="41"/>
      <c r="B102" s="42"/>
      <c r="C102" s="215" t="s">
        <v>256</v>
      </c>
      <c r="D102" s="215" t="s">
        <v>146</v>
      </c>
      <c r="E102" s="216" t="s">
        <v>2729</v>
      </c>
      <c r="F102" s="217" t="s">
        <v>2730</v>
      </c>
      <c r="G102" s="218" t="s">
        <v>387</v>
      </c>
      <c r="H102" s="219">
        <v>4</v>
      </c>
      <c r="I102" s="220"/>
      <c r="J102" s="221">
        <f>ROUND(I102*H102,2)</f>
        <v>0</v>
      </c>
      <c r="K102" s="217" t="s">
        <v>150</v>
      </c>
      <c r="L102" s="47"/>
      <c r="M102" s="222" t="s">
        <v>19</v>
      </c>
      <c r="N102" s="223" t="s">
        <v>47</v>
      </c>
      <c r="O102" s="87"/>
      <c r="P102" s="224">
        <f>O102*H102</f>
        <v>0</v>
      </c>
      <c r="Q102" s="224">
        <v>0</v>
      </c>
      <c r="R102" s="224">
        <f>Q102*H102</f>
        <v>0</v>
      </c>
      <c r="S102" s="224">
        <v>0</v>
      </c>
      <c r="T102" s="225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6" t="s">
        <v>260</v>
      </c>
      <c r="AT102" s="226" t="s">
        <v>146</v>
      </c>
      <c r="AU102" s="226" t="s">
        <v>94</v>
      </c>
      <c r="AY102" s="20" t="s">
        <v>141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0" t="s">
        <v>94</v>
      </c>
      <c r="BK102" s="227">
        <f>ROUND(I102*H102,2)</f>
        <v>0</v>
      </c>
      <c r="BL102" s="20" t="s">
        <v>260</v>
      </c>
      <c r="BM102" s="226" t="s">
        <v>2731</v>
      </c>
    </row>
    <row r="103" s="2" customFormat="1">
      <c r="A103" s="41"/>
      <c r="B103" s="42"/>
      <c r="C103" s="43"/>
      <c r="D103" s="228" t="s">
        <v>153</v>
      </c>
      <c r="E103" s="43"/>
      <c r="F103" s="229" t="s">
        <v>2732</v>
      </c>
      <c r="G103" s="43"/>
      <c r="H103" s="43"/>
      <c r="I103" s="230"/>
      <c r="J103" s="43"/>
      <c r="K103" s="43"/>
      <c r="L103" s="47"/>
      <c r="M103" s="231"/>
      <c r="N103" s="232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153</v>
      </c>
      <c r="AU103" s="20" t="s">
        <v>94</v>
      </c>
    </row>
    <row r="104" s="2" customFormat="1" ht="16.5" customHeight="1">
      <c r="A104" s="41"/>
      <c r="B104" s="42"/>
      <c r="C104" s="281" t="s">
        <v>172</v>
      </c>
      <c r="D104" s="281" t="s">
        <v>775</v>
      </c>
      <c r="E104" s="282" t="s">
        <v>2733</v>
      </c>
      <c r="F104" s="283" t="s">
        <v>2734</v>
      </c>
      <c r="G104" s="284" t="s">
        <v>387</v>
      </c>
      <c r="H104" s="285">
        <v>4</v>
      </c>
      <c r="I104" s="286"/>
      <c r="J104" s="287">
        <f>ROUND(I104*H104,2)</f>
        <v>0</v>
      </c>
      <c r="K104" s="283" t="s">
        <v>150</v>
      </c>
      <c r="L104" s="288"/>
      <c r="M104" s="289" t="s">
        <v>19</v>
      </c>
      <c r="N104" s="290" t="s">
        <v>47</v>
      </c>
      <c r="O104" s="87"/>
      <c r="P104" s="224">
        <f>O104*H104</f>
        <v>0</v>
      </c>
      <c r="Q104" s="224">
        <v>0.00044999999999999999</v>
      </c>
      <c r="R104" s="224">
        <f>Q104*H104</f>
        <v>0.0018</v>
      </c>
      <c r="S104" s="224">
        <v>0</v>
      </c>
      <c r="T104" s="225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6" t="s">
        <v>460</v>
      </c>
      <c r="AT104" s="226" t="s">
        <v>775</v>
      </c>
      <c r="AU104" s="226" t="s">
        <v>94</v>
      </c>
      <c r="AY104" s="20" t="s">
        <v>141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0" t="s">
        <v>94</v>
      </c>
      <c r="BK104" s="227">
        <f>ROUND(I104*H104,2)</f>
        <v>0</v>
      </c>
      <c r="BL104" s="20" t="s">
        <v>260</v>
      </c>
      <c r="BM104" s="226" t="s">
        <v>2735</v>
      </c>
    </row>
    <row r="105" s="2" customFormat="1" ht="24.15" customHeight="1">
      <c r="A105" s="41"/>
      <c r="B105" s="42"/>
      <c r="C105" s="215" t="s">
        <v>283</v>
      </c>
      <c r="D105" s="215" t="s">
        <v>146</v>
      </c>
      <c r="E105" s="216" t="s">
        <v>2736</v>
      </c>
      <c r="F105" s="217" t="s">
        <v>2737</v>
      </c>
      <c r="G105" s="218" t="s">
        <v>160</v>
      </c>
      <c r="H105" s="219">
        <v>0.058999999999999997</v>
      </c>
      <c r="I105" s="220"/>
      <c r="J105" s="221">
        <f>ROUND(I105*H105,2)</f>
        <v>0</v>
      </c>
      <c r="K105" s="217" t="s">
        <v>150</v>
      </c>
      <c r="L105" s="47"/>
      <c r="M105" s="222" t="s">
        <v>19</v>
      </c>
      <c r="N105" s="223" t="s">
        <v>47</v>
      </c>
      <c r="O105" s="87"/>
      <c r="P105" s="224">
        <f>O105*H105</f>
        <v>0</v>
      </c>
      <c r="Q105" s="224">
        <v>0</v>
      </c>
      <c r="R105" s="224">
        <f>Q105*H105</f>
        <v>0</v>
      </c>
      <c r="S105" s="224">
        <v>0</v>
      </c>
      <c r="T105" s="225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6" t="s">
        <v>260</v>
      </c>
      <c r="AT105" s="226" t="s">
        <v>146</v>
      </c>
      <c r="AU105" s="226" t="s">
        <v>94</v>
      </c>
      <c r="AY105" s="20" t="s">
        <v>141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0" t="s">
        <v>94</v>
      </c>
      <c r="BK105" s="227">
        <f>ROUND(I105*H105,2)</f>
        <v>0</v>
      </c>
      <c r="BL105" s="20" t="s">
        <v>260</v>
      </c>
      <c r="BM105" s="226" t="s">
        <v>2738</v>
      </c>
    </row>
    <row r="106" s="2" customFormat="1">
      <c r="A106" s="41"/>
      <c r="B106" s="42"/>
      <c r="C106" s="43"/>
      <c r="D106" s="228" t="s">
        <v>153</v>
      </c>
      <c r="E106" s="43"/>
      <c r="F106" s="229" t="s">
        <v>2739</v>
      </c>
      <c r="G106" s="43"/>
      <c r="H106" s="43"/>
      <c r="I106" s="230"/>
      <c r="J106" s="43"/>
      <c r="K106" s="43"/>
      <c r="L106" s="47"/>
      <c r="M106" s="231"/>
      <c r="N106" s="232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94</v>
      </c>
    </row>
    <row r="107" s="12" customFormat="1" ht="22.8" customHeight="1">
      <c r="A107" s="12"/>
      <c r="B107" s="199"/>
      <c r="C107" s="200"/>
      <c r="D107" s="201" t="s">
        <v>74</v>
      </c>
      <c r="E107" s="213" t="s">
        <v>2740</v>
      </c>
      <c r="F107" s="213" t="s">
        <v>2448</v>
      </c>
      <c r="G107" s="200"/>
      <c r="H107" s="200"/>
      <c r="I107" s="203"/>
      <c r="J107" s="214">
        <f>BK107</f>
        <v>0</v>
      </c>
      <c r="K107" s="200"/>
      <c r="L107" s="205"/>
      <c r="M107" s="206"/>
      <c r="N107" s="207"/>
      <c r="O107" s="207"/>
      <c r="P107" s="208">
        <f>P108</f>
        <v>0</v>
      </c>
      <c r="Q107" s="207"/>
      <c r="R107" s="208">
        <f>R108</f>
        <v>0</v>
      </c>
      <c r="S107" s="207"/>
      <c r="T107" s="209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0" t="s">
        <v>94</v>
      </c>
      <c r="AT107" s="211" t="s">
        <v>74</v>
      </c>
      <c r="AU107" s="211" t="s">
        <v>83</v>
      </c>
      <c r="AY107" s="210" t="s">
        <v>141</v>
      </c>
      <c r="BK107" s="212">
        <f>BK108</f>
        <v>0</v>
      </c>
    </row>
    <row r="108" s="2" customFormat="1" ht="16.5" customHeight="1">
      <c r="A108" s="41"/>
      <c r="B108" s="42"/>
      <c r="C108" s="215" t="s">
        <v>289</v>
      </c>
      <c r="D108" s="215" t="s">
        <v>146</v>
      </c>
      <c r="E108" s="216" t="s">
        <v>2741</v>
      </c>
      <c r="F108" s="217" t="s">
        <v>2450</v>
      </c>
      <c r="G108" s="218" t="s">
        <v>401</v>
      </c>
      <c r="H108" s="219">
        <v>1</v>
      </c>
      <c r="I108" s="220"/>
      <c r="J108" s="221">
        <f>ROUND(I108*H108,2)</f>
        <v>0</v>
      </c>
      <c r="K108" s="217" t="s">
        <v>19</v>
      </c>
      <c r="L108" s="47"/>
      <c r="M108" s="294" t="s">
        <v>19</v>
      </c>
      <c r="N108" s="295" t="s">
        <v>47</v>
      </c>
      <c r="O108" s="279"/>
      <c r="P108" s="296">
        <f>O108*H108</f>
        <v>0</v>
      </c>
      <c r="Q108" s="296">
        <v>0</v>
      </c>
      <c r="R108" s="296">
        <f>Q108*H108</f>
        <v>0</v>
      </c>
      <c r="S108" s="296">
        <v>0</v>
      </c>
      <c r="T108" s="29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6" t="s">
        <v>260</v>
      </c>
      <c r="AT108" s="226" t="s">
        <v>146</v>
      </c>
      <c r="AU108" s="226" t="s">
        <v>94</v>
      </c>
      <c r="AY108" s="20" t="s">
        <v>141</v>
      </c>
      <c r="BE108" s="227">
        <f>IF(N108="základní",J108,0)</f>
        <v>0</v>
      </c>
      <c r="BF108" s="227">
        <f>IF(N108="snížená",J108,0)</f>
        <v>0</v>
      </c>
      <c r="BG108" s="227">
        <f>IF(N108="zákl. přenesená",J108,0)</f>
        <v>0</v>
      </c>
      <c r="BH108" s="227">
        <f>IF(N108="sníž. přenesená",J108,0)</f>
        <v>0</v>
      </c>
      <c r="BI108" s="227">
        <f>IF(N108="nulová",J108,0)</f>
        <v>0</v>
      </c>
      <c r="BJ108" s="20" t="s">
        <v>94</v>
      </c>
      <c r="BK108" s="227">
        <f>ROUND(I108*H108,2)</f>
        <v>0</v>
      </c>
      <c r="BL108" s="20" t="s">
        <v>260</v>
      </c>
      <c r="BM108" s="226" t="s">
        <v>2742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uIHE+IahdKJS0NF6lCegzKpZxJr0iH+mCIyk0rAUIq5iVeNeTsY1f3YGx3LtdwYt4dA1u00BOhjC5ThKzuucFw==" hashValue="uD2Dm+lxZa2/FBOyh4F8nYT0dZyihQbJ+4NNzv9x6INGbbLOM6FCNpswa/owgLRNWSbw8FNrr4YZlzkNEWf20g==" algorithmName="SHA-512" password="CC35"/>
  <autoFilter ref="C87:K10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6:H76"/>
    <mergeCell ref="E78:H78"/>
    <mergeCell ref="E80:H80"/>
    <mergeCell ref="L2:V2"/>
  </mergeCells>
  <hyperlinks>
    <hyperlink ref="F92" r:id="rId1" display="https://podminky.urs.cz/item/CS_URS_2025_01/751111052"/>
    <hyperlink ref="F95" r:id="rId2" display="https://podminky.urs.cz/item/CS_URS_2025_01/751322111"/>
    <hyperlink ref="F98" r:id="rId3" display="https://podminky.urs.cz/item/CS_URS_2025_01/751398012"/>
    <hyperlink ref="F101" r:id="rId4" display="https://podminky.urs.cz/item/CS_URS_2025_01/751510042"/>
    <hyperlink ref="F103" r:id="rId5" display="https://podminky.urs.cz/item/CS_URS_2025_01/751514762"/>
    <hyperlink ref="F106" r:id="rId6" display="https://podminky.urs.cz/item/CS_URS_2025_01/998751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41"/>
      <c r="C3" s="142"/>
      <c r="D3" s="142"/>
      <c r="E3" s="142"/>
      <c r="F3" s="142"/>
      <c r="G3" s="142"/>
      <c r="H3" s="142"/>
      <c r="I3" s="142"/>
      <c r="J3" s="142"/>
      <c r="K3" s="142"/>
      <c r="L3" s="23"/>
      <c r="AT3" s="20" t="s">
        <v>83</v>
      </c>
    </row>
    <row r="4" s="1" customFormat="1" ht="24.96" customHeight="1">
      <c r="B4" s="23"/>
      <c r="D4" s="143" t="s">
        <v>108</v>
      </c>
      <c r="L4" s="23"/>
      <c r="M4" s="14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5" t="s">
        <v>16</v>
      </c>
      <c r="L6" s="23"/>
    </row>
    <row r="7" s="1" customFormat="1" ht="16.5" customHeight="1">
      <c r="B7" s="23"/>
      <c r="E7" s="146" t="str">
        <f>'Rekapitulace stavby'!K6</f>
        <v>Změna dokončené stavby, Odolov č.p. 35, na p. st. č. 162</v>
      </c>
      <c r="F7" s="145"/>
      <c r="G7" s="145"/>
      <c r="H7" s="145"/>
      <c r="L7" s="23"/>
    </row>
    <row r="8" s="2" customFormat="1" ht="12" customHeight="1">
      <c r="A8" s="41"/>
      <c r="B8" s="47"/>
      <c r="C8" s="41"/>
      <c r="D8" s="145" t="s">
        <v>109</v>
      </c>
      <c r="E8" s="41"/>
      <c r="F8" s="41"/>
      <c r="G8" s="41"/>
      <c r="H8" s="41"/>
      <c r="I8" s="41"/>
      <c r="J8" s="41"/>
      <c r="K8" s="41"/>
      <c r="L8" s="14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48" t="s">
        <v>2743</v>
      </c>
      <c r="F9" s="41"/>
      <c r="G9" s="41"/>
      <c r="H9" s="41"/>
      <c r="I9" s="41"/>
      <c r="J9" s="41"/>
      <c r="K9" s="41"/>
      <c r="L9" s="14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4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45" t="s">
        <v>18</v>
      </c>
      <c r="E11" s="41"/>
      <c r="F11" s="136" t="s">
        <v>19</v>
      </c>
      <c r="G11" s="41"/>
      <c r="H11" s="41"/>
      <c r="I11" s="145" t="s">
        <v>20</v>
      </c>
      <c r="J11" s="136" t="s">
        <v>19</v>
      </c>
      <c r="K11" s="41"/>
      <c r="L11" s="14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45" t="s">
        <v>21</v>
      </c>
      <c r="E12" s="41"/>
      <c r="F12" s="136" t="s">
        <v>22</v>
      </c>
      <c r="G12" s="41"/>
      <c r="H12" s="41"/>
      <c r="I12" s="145" t="s">
        <v>23</v>
      </c>
      <c r="J12" s="149" t="str">
        <f>'Rekapitulace stavby'!AN8</f>
        <v>5. 4. 2025</v>
      </c>
      <c r="K12" s="41"/>
      <c r="L12" s="14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4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45" t="s">
        <v>25</v>
      </c>
      <c r="E14" s="41"/>
      <c r="F14" s="41"/>
      <c r="G14" s="41"/>
      <c r="H14" s="41"/>
      <c r="I14" s="145" t="s">
        <v>26</v>
      </c>
      <c r="J14" s="136" t="s">
        <v>27</v>
      </c>
      <c r="K14" s="41"/>
      <c r="L14" s="14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6" t="s">
        <v>28</v>
      </c>
      <c r="F15" s="41"/>
      <c r="G15" s="41"/>
      <c r="H15" s="41"/>
      <c r="I15" s="145" t="s">
        <v>29</v>
      </c>
      <c r="J15" s="136" t="s">
        <v>19</v>
      </c>
      <c r="K15" s="41"/>
      <c r="L15" s="14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4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45" t="s">
        <v>30</v>
      </c>
      <c r="E17" s="41"/>
      <c r="F17" s="41"/>
      <c r="G17" s="41"/>
      <c r="H17" s="41"/>
      <c r="I17" s="145" t="s">
        <v>26</v>
      </c>
      <c r="J17" s="36" t="str">
        <f>'Rekapitulace stavby'!AN13</f>
        <v>Vyplň údaj</v>
      </c>
      <c r="K17" s="41"/>
      <c r="L17" s="14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6"/>
      <c r="G18" s="136"/>
      <c r="H18" s="136"/>
      <c r="I18" s="145" t="s">
        <v>29</v>
      </c>
      <c r="J18" s="36" t="str">
        <f>'Rekapitulace stavby'!AN14</f>
        <v>Vyplň údaj</v>
      </c>
      <c r="K18" s="41"/>
      <c r="L18" s="14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4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45" t="s">
        <v>32</v>
      </c>
      <c r="E20" s="41"/>
      <c r="F20" s="41"/>
      <c r="G20" s="41"/>
      <c r="H20" s="41"/>
      <c r="I20" s="145" t="s">
        <v>26</v>
      </c>
      <c r="J20" s="136" t="s">
        <v>33</v>
      </c>
      <c r="K20" s="41"/>
      <c r="L20" s="14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6" t="s">
        <v>34</v>
      </c>
      <c r="F21" s="41"/>
      <c r="G21" s="41"/>
      <c r="H21" s="41"/>
      <c r="I21" s="145" t="s">
        <v>29</v>
      </c>
      <c r="J21" s="136" t="s">
        <v>19</v>
      </c>
      <c r="K21" s="41"/>
      <c r="L21" s="14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4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45" t="s">
        <v>36</v>
      </c>
      <c r="E23" s="41"/>
      <c r="F23" s="41"/>
      <c r="G23" s="41"/>
      <c r="H23" s="41"/>
      <c r="I23" s="145" t="s">
        <v>26</v>
      </c>
      <c r="J23" s="136" t="s">
        <v>37</v>
      </c>
      <c r="K23" s="41"/>
      <c r="L23" s="14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6" t="s">
        <v>38</v>
      </c>
      <c r="F24" s="41"/>
      <c r="G24" s="41"/>
      <c r="H24" s="41"/>
      <c r="I24" s="145" t="s">
        <v>29</v>
      </c>
      <c r="J24" s="136" t="s">
        <v>19</v>
      </c>
      <c r="K24" s="41"/>
      <c r="L24" s="14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4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45" t="s">
        <v>39</v>
      </c>
      <c r="E26" s="41"/>
      <c r="F26" s="41"/>
      <c r="G26" s="41"/>
      <c r="H26" s="41"/>
      <c r="I26" s="41"/>
      <c r="J26" s="41"/>
      <c r="K26" s="41"/>
      <c r="L26" s="14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50"/>
      <c r="B27" s="151"/>
      <c r="C27" s="150"/>
      <c r="D27" s="150"/>
      <c r="E27" s="152" t="s">
        <v>19</v>
      </c>
      <c r="F27" s="152"/>
      <c r="G27" s="152"/>
      <c r="H27" s="152"/>
      <c r="I27" s="150"/>
      <c r="J27" s="150"/>
      <c r="K27" s="150"/>
      <c r="L27" s="153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4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54"/>
      <c r="E29" s="154"/>
      <c r="F29" s="154"/>
      <c r="G29" s="154"/>
      <c r="H29" s="154"/>
      <c r="I29" s="154"/>
      <c r="J29" s="154"/>
      <c r="K29" s="154"/>
      <c r="L29" s="14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55" t="s">
        <v>41</v>
      </c>
      <c r="E30" s="41"/>
      <c r="F30" s="41"/>
      <c r="G30" s="41"/>
      <c r="H30" s="41"/>
      <c r="I30" s="41"/>
      <c r="J30" s="156">
        <f>ROUND(J84, 2)</f>
        <v>0</v>
      </c>
      <c r="K30" s="41"/>
      <c r="L30" s="14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54"/>
      <c r="E31" s="154"/>
      <c r="F31" s="154"/>
      <c r="G31" s="154"/>
      <c r="H31" s="154"/>
      <c r="I31" s="154"/>
      <c r="J31" s="154"/>
      <c r="K31" s="154"/>
      <c r="L31" s="14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7" t="s">
        <v>43</v>
      </c>
      <c r="G32" s="41"/>
      <c r="H32" s="41"/>
      <c r="I32" s="157" t="s">
        <v>42</v>
      </c>
      <c r="J32" s="157" t="s">
        <v>44</v>
      </c>
      <c r="K32" s="41"/>
      <c r="L32" s="14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8" t="s">
        <v>45</v>
      </c>
      <c r="E33" s="145" t="s">
        <v>46</v>
      </c>
      <c r="F33" s="159">
        <f>ROUND((SUM(BE84:BE99)),  2)</f>
        <v>0</v>
      </c>
      <c r="G33" s="41"/>
      <c r="H33" s="41"/>
      <c r="I33" s="160">
        <v>0.20999999999999999</v>
      </c>
      <c r="J33" s="159">
        <f>ROUND(((SUM(BE84:BE99))*I33),  2)</f>
        <v>0</v>
      </c>
      <c r="K33" s="41"/>
      <c r="L33" s="14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45" t="s">
        <v>47</v>
      </c>
      <c r="F34" s="159">
        <f>ROUND((SUM(BF84:BF99)),  2)</f>
        <v>0</v>
      </c>
      <c r="G34" s="41"/>
      <c r="H34" s="41"/>
      <c r="I34" s="160">
        <v>0.12</v>
      </c>
      <c r="J34" s="159">
        <f>ROUND(((SUM(BF84:BF99))*I34),  2)</f>
        <v>0</v>
      </c>
      <c r="K34" s="41"/>
      <c r="L34" s="14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45" t="s">
        <v>48</v>
      </c>
      <c r="F35" s="159">
        <f>ROUND((SUM(BG84:BG99)),  2)</f>
        <v>0</v>
      </c>
      <c r="G35" s="41"/>
      <c r="H35" s="41"/>
      <c r="I35" s="160">
        <v>0.20999999999999999</v>
      </c>
      <c r="J35" s="159">
        <f>0</f>
        <v>0</v>
      </c>
      <c r="K35" s="41"/>
      <c r="L35" s="14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45" t="s">
        <v>49</v>
      </c>
      <c r="F36" s="159">
        <f>ROUND((SUM(BH84:BH99)),  2)</f>
        <v>0</v>
      </c>
      <c r="G36" s="41"/>
      <c r="H36" s="41"/>
      <c r="I36" s="160">
        <v>0.12</v>
      </c>
      <c r="J36" s="159">
        <f>0</f>
        <v>0</v>
      </c>
      <c r="K36" s="41"/>
      <c r="L36" s="14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45" t="s">
        <v>50</v>
      </c>
      <c r="F37" s="159">
        <f>ROUND((SUM(BI84:BI99)),  2)</f>
        <v>0</v>
      </c>
      <c r="G37" s="41"/>
      <c r="H37" s="41"/>
      <c r="I37" s="160">
        <v>0</v>
      </c>
      <c r="J37" s="159">
        <f>0</f>
        <v>0</v>
      </c>
      <c r="K37" s="41"/>
      <c r="L37" s="14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4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61"/>
      <c r="D39" s="162" t="s">
        <v>51</v>
      </c>
      <c r="E39" s="163"/>
      <c r="F39" s="163"/>
      <c r="G39" s="164" t="s">
        <v>52</v>
      </c>
      <c r="H39" s="165" t="s">
        <v>53</v>
      </c>
      <c r="I39" s="163"/>
      <c r="J39" s="166">
        <f>SUM(J30:J37)</f>
        <v>0</v>
      </c>
      <c r="K39" s="167"/>
      <c r="L39" s="14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4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4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111</v>
      </c>
      <c r="D45" s="43"/>
      <c r="E45" s="43"/>
      <c r="F45" s="43"/>
      <c r="G45" s="43"/>
      <c r="H45" s="43"/>
      <c r="I45" s="43"/>
      <c r="J45" s="43"/>
      <c r="K45" s="43"/>
      <c r="L45" s="14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4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4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72" t="str">
        <f>E7</f>
        <v>Změna dokončené stavby, Odolov č.p. 35, na p. st. č. 162</v>
      </c>
      <c r="F48" s="35"/>
      <c r="G48" s="35"/>
      <c r="H48" s="35"/>
      <c r="I48" s="43"/>
      <c r="J48" s="43"/>
      <c r="K48" s="43"/>
      <c r="L48" s="14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109</v>
      </c>
      <c r="D49" s="43"/>
      <c r="E49" s="43"/>
      <c r="F49" s="43"/>
      <c r="G49" s="43"/>
      <c r="H49" s="43"/>
      <c r="I49" s="43"/>
      <c r="J49" s="43"/>
      <c r="K49" s="43"/>
      <c r="L49" s="14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04 - SO 04 - VRN</v>
      </c>
      <c r="F50" s="43"/>
      <c r="G50" s="43"/>
      <c r="H50" s="43"/>
      <c r="I50" s="43"/>
      <c r="J50" s="43"/>
      <c r="K50" s="43"/>
      <c r="L50" s="14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4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Odolov</v>
      </c>
      <c r="G52" s="43"/>
      <c r="H52" s="43"/>
      <c r="I52" s="35" t="s">
        <v>23</v>
      </c>
      <c r="J52" s="75" t="str">
        <f>IF(J12="","",J12)</f>
        <v>5. 4. 2025</v>
      </c>
      <c r="K52" s="43"/>
      <c r="L52" s="14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4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Obec Malé Svatoňovice</v>
      </c>
      <c r="G54" s="43"/>
      <c r="H54" s="43"/>
      <c r="I54" s="35" t="s">
        <v>32</v>
      </c>
      <c r="J54" s="39" t="str">
        <f>E21</f>
        <v>Ing. Vladislav Stárek</v>
      </c>
      <c r="K54" s="43"/>
      <c r="L54" s="14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30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Petr Herzog</v>
      </c>
      <c r="K55" s="43"/>
      <c r="L55" s="14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4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73" t="s">
        <v>112</v>
      </c>
      <c r="D57" s="174"/>
      <c r="E57" s="174"/>
      <c r="F57" s="174"/>
      <c r="G57" s="174"/>
      <c r="H57" s="174"/>
      <c r="I57" s="174"/>
      <c r="J57" s="175" t="s">
        <v>113</v>
      </c>
      <c r="K57" s="174"/>
      <c r="L57" s="14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4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76" t="s">
        <v>73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4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114</v>
      </c>
    </row>
    <row r="60" s="9" customFormat="1" ht="24.96" customHeight="1">
      <c r="A60" s="9"/>
      <c r="B60" s="177"/>
      <c r="C60" s="178"/>
      <c r="D60" s="179" t="s">
        <v>2744</v>
      </c>
      <c r="E60" s="180"/>
      <c r="F60" s="180"/>
      <c r="G60" s="180"/>
      <c r="H60" s="180"/>
      <c r="I60" s="180"/>
      <c r="J60" s="181">
        <f>J85</f>
        <v>0</v>
      </c>
      <c r="K60" s="178"/>
      <c r="L60" s="18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3"/>
      <c r="C61" s="128"/>
      <c r="D61" s="184" t="s">
        <v>2745</v>
      </c>
      <c r="E61" s="185"/>
      <c r="F61" s="185"/>
      <c r="G61" s="185"/>
      <c r="H61" s="185"/>
      <c r="I61" s="185"/>
      <c r="J61" s="186">
        <f>J86</f>
        <v>0</v>
      </c>
      <c r="K61" s="128"/>
      <c r="L61" s="18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3"/>
      <c r="C62" s="128"/>
      <c r="D62" s="184" t="s">
        <v>2746</v>
      </c>
      <c r="E62" s="185"/>
      <c r="F62" s="185"/>
      <c r="G62" s="185"/>
      <c r="H62" s="185"/>
      <c r="I62" s="185"/>
      <c r="J62" s="186">
        <f>J89</f>
        <v>0</v>
      </c>
      <c r="K62" s="128"/>
      <c r="L62" s="18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3"/>
      <c r="C63" s="128"/>
      <c r="D63" s="184" t="s">
        <v>2747</v>
      </c>
      <c r="E63" s="185"/>
      <c r="F63" s="185"/>
      <c r="G63" s="185"/>
      <c r="H63" s="185"/>
      <c r="I63" s="185"/>
      <c r="J63" s="186">
        <f>J92</f>
        <v>0</v>
      </c>
      <c r="K63" s="128"/>
      <c r="L63" s="18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3"/>
      <c r="C64" s="128"/>
      <c r="D64" s="184" t="s">
        <v>2748</v>
      </c>
      <c r="E64" s="185"/>
      <c r="F64" s="185"/>
      <c r="G64" s="185"/>
      <c r="H64" s="185"/>
      <c r="I64" s="185"/>
      <c r="J64" s="186">
        <f>J97</f>
        <v>0</v>
      </c>
      <c r="K64" s="128"/>
      <c r="L64" s="18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4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4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4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126</v>
      </c>
      <c r="D71" s="43"/>
      <c r="E71" s="43"/>
      <c r="F71" s="43"/>
      <c r="G71" s="43"/>
      <c r="H71" s="43"/>
      <c r="I71" s="43"/>
      <c r="J71" s="43"/>
      <c r="K71" s="43"/>
      <c r="L71" s="14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4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4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72" t="str">
        <f>E7</f>
        <v>Změna dokončené stavby, Odolov č.p. 35, na p. st. č. 162</v>
      </c>
      <c r="F74" s="35"/>
      <c r="G74" s="35"/>
      <c r="H74" s="35"/>
      <c r="I74" s="43"/>
      <c r="J74" s="43"/>
      <c r="K74" s="43"/>
      <c r="L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109</v>
      </c>
      <c r="D75" s="43"/>
      <c r="E75" s="43"/>
      <c r="F75" s="43"/>
      <c r="G75" s="43"/>
      <c r="H75" s="43"/>
      <c r="I75" s="43"/>
      <c r="J75" s="43"/>
      <c r="K75" s="43"/>
      <c r="L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04 - SO 04 - VRN</v>
      </c>
      <c r="F76" s="43"/>
      <c r="G76" s="43"/>
      <c r="H76" s="43"/>
      <c r="I76" s="43"/>
      <c r="J76" s="43"/>
      <c r="K76" s="43"/>
      <c r="L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4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Odolov</v>
      </c>
      <c r="G78" s="43"/>
      <c r="H78" s="43"/>
      <c r="I78" s="35" t="s">
        <v>23</v>
      </c>
      <c r="J78" s="75" t="str">
        <f>IF(J12="","",J12)</f>
        <v>5. 4. 2025</v>
      </c>
      <c r="K78" s="43"/>
      <c r="L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4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Obec Malé Svatoňovice</v>
      </c>
      <c r="G80" s="43"/>
      <c r="H80" s="43"/>
      <c r="I80" s="35" t="s">
        <v>32</v>
      </c>
      <c r="J80" s="39" t="str">
        <f>E21</f>
        <v>Ing. Vladislav Stárek</v>
      </c>
      <c r="K80" s="43"/>
      <c r="L80" s="14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30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Petr Herzog</v>
      </c>
      <c r="K81" s="43"/>
      <c r="L81" s="14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4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8"/>
      <c r="B83" s="189"/>
      <c r="C83" s="190" t="s">
        <v>127</v>
      </c>
      <c r="D83" s="191" t="s">
        <v>60</v>
      </c>
      <c r="E83" s="191" t="s">
        <v>56</v>
      </c>
      <c r="F83" s="191" t="s">
        <v>57</v>
      </c>
      <c r="G83" s="191" t="s">
        <v>128</v>
      </c>
      <c r="H83" s="191" t="s">
        <v>129</v>
      </c>
      <c r="I83" s="191" t="s">
        <v>130</v>
      </c>
      <c r="J83" s="191" t="s">
        <v>113</v>
      </c>
      <c r="K83" s="192" t="s">
        <v>131</v>
      </c>
      <c r="L83" s="193"/>
      <c r="M83" s="95" t="s">
        <v>19</v>
      </c>
      <c r="N83" s="96" t="s">
        <v>45</v>
      </c>
      <c r="O83" s="96" t="s">
        <v>132</v>
      </c>
      <c r="P83" s="96" t="s">
        <v>133</v>
      </c>
      <c r="Q83" s="96" t="s">
        <v>134</v>
      </c>
      <c r="R83" s="96" t="s">
        <v>135</v>
      </c>
      <c r="S83" s="96" t="s">
        <v>136</v>
      </c>
      <c r="T83" s="97" t="s">
        <v>137</v>
      </c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</row>
    <row r="84" s="2" customFormat="1" ht="22.8" customHeight="1">
      <c r="A84" s="41"/>
      <c r="B84" s="42"/>
      <c r="C84" s="102" t="s">
        <v>138</v>
      </c>
      <c r="D84" s="43"/>
      <c r="E84" s="43"/>
      <c r="F84" s="43"/>
      <c r="G84" s="43"/>
      <c r="H84" s="43"/>
      <c r="I84" s="43"/>
      <c r="J84" s="194">
        <f>BK84</f>
        <v>0</v>
      </c>
      <c r="K84" s="43"/>
      <c r="L84" s="47"/>
      <c r="M84" s="98"/>
      <c r="N84" s="195"/>
      <c r="O84" s="99"/>
      <c r="P84" s="196">
        <f>P85</f>
        <v>0</v>
      </c>
      <c r="Q84" s="99"/>
      <c r="R84" s="196">
        <f>R85</f>
        <v>0</v>
      </c>
      <c r="S84" s="99"/>
      <c r="T84" s="197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74</v>
      </c>
      <c r="AU84" s="20" t="s">
        <v>114</v>
      </c>
      <c r="BK84" s="198">
        <f>BK85</f>
        <v>0</v>
      </c>
    </row>
    <row r="85" s="12" customFormat="1" ht="25.92" customHeight="1">
      <c r="A85" s="12"/>
      <c r="B85" s="199"/>
      <c r="C85" s="200"/>
      <c r="D85" s="201" t="s">
        <v>74</v>
      </c>
      <c r="E85" s="202" t="s">
        <v>2749</v>
      </c>
      <c r="F85" s="202" t="s">
        <v>2750</v>
      </c>
      <c r="G85" s="200"/>
      <c r="H85" s="200"/>
      <c r="I85" s="203"/>
      <c r="J85" s="204">
        <f>BK85</f>
        <v>0</v>
      </c>
      <c r="K85" s="200"/>
      <c r="L85" s="205"/>
      <c r="M85" s="206"/>
      <c r="N85" s="207"/>
      <c r="O85" s="207"/>
      <c r="P85" s="208">
        <f>P86+P89+P92+P97</f>
        <v>0</v>
      </c>
      <c r="Q85" s="207"/>
      <c r="R85" s="208">
        <f>R86+R89+R92+R97</f>
        <v>0</v>
      </c>
      <c r="S85" s="207"/>
      <c r="T85" s="209">
        <f>T86+T89+T92+T97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10" t="s">
        <v>217</v>
      </c>
      <c r="AT85" s="211" t="s">
        <v>74</v>
      </c>
      <c r="AU85" s="211" t="s">
        <v>75</v>
      </c>
      <c r="AY85" s="210" t="s">
        <v>141</v>
      </c>
      <c r="BK85" s="212">
        <f>BK86+BK89+BK92+BK97</f>
        <v>0</v>
      </c>
    </row>
    <row r="86" s="12" customFormat="1" ht="22.8" customHeight="1">
      <c r="A86" s="12"/>
      <c r="B86" s="199"/>
      <c r="C86" s="200"/>
      <c r="D86" s="201" t="s">
        <v>74</v>
      </c>
      <c r="E86" s="213" t="s">
        <v>2751</v>
      </c>
      <c r="F86" s="213" t="s">
        <v>2752</v>
      </c>
      <c r="G86" s="200"/>
      <c r="H86" s="200"/>
      <c r="I86" s="203"/>
      <c r="J86" s="214">
        <f>BK86</f>
        <v>0</v>
      </c>
      <c r="K86" s="200"/>
      <c r="L86" s="205"/>
      <c r="M86" s="206"/>
      <c r="N86" s="207"/>
      <c r="O86" s="207"/>
      <c r="P86" s="208">
        <f>SUM(P87:P88)</f>
        <v>0</v>
      </c>
      <c r="Q86" s="207"/>
      <c r="R86" s="208">
        <f>SUM(R87:R88)</f>
        <v>0</v>
      </c>
      <c r="S86" s="207"/>
      <c r="T86" s="209">
        <f>SUM(T87:T88)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217</v>
      </c>
      <c r="AT86" s="211" t="s">
        <v>74</v>
      </c>
      <c r="AU86" s="211" t="s">
        <v>83</v>
      </c>
      <c r="AY86" s="210" t="s">
        <v>141</v>
      </c>
      <c r="BK86" s="212">
        <f>SUM(BK87:BK88)</f>
        <v>0</v>
      </c>
    </row>
    <row r="87" s="2" customFormat="1" ht="16.5" customHeight="1">
      <c r="A87" s="41"/>
      <c r="B87" s="42"/>
      <c r="C87" s="215" t="s">
        <v>83</v>
      </c>
      <c r="D87" s="215" t="s">
        <v>146</v>
      </c>
      <c r="E87" s="216" t="s">
        <v>2753</v>
      </c>
      <c r="F87" s="217" t="s">
        <v>2754</v>
      </c>
      <c r="G87" s="218" t="s">
        <v>2755</v>
      </c>
      <c r="H87" s="219">
        <v>1</v>
      </c>
      <c r="I87" s="220"/>
      <c r="J87" s="221">
        <f>ROUND(I87*H87,2)</f>
        <v>0</v>
      </c>
      <c r="K87" s="217" t="s">
        <v>150</v>
      </c>
      <c r="L87" s="47"/>
      <c r="M87" s="222" t="s">
        <v>19</v>
      </c>
      <c r="N87" s="223" t="s">
        <v>47</v>
      </c>
      <c r="O87" s="87"/>
      <c r="P87" s="224">
        <f>O87*H87</f>
        <v>0</v>
      </c>
      <c r="Q87" s="224">
        <v>0</v>
      </c>
      <c r="R87" s="224">
        <f>Q87*H87</f>
        <v>0</v>
      </c>
      <c r="S87" s="224">
        <v>0</v>
      </c>
      <c r="T87" s="225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6" t="s">
        <v>2756</v>
      </c>
      <c r="AT87" s="226" t="s">
        <v>146</v>
      </c>
      <c r="AU87" s="226" t="s">
        <v>94</v>
      </c>
      <c r="AY87" s="20" t="s">
        <v>141</v>
      </c>
      <c r="BE87" s="227">
        <f>IF(N87="základní",J87,0)</f>
        <v>0</v>
      </c>
      <c r="BF87" s="227">
        <f>IF(N87="snížená",J87,0)</f>
        <v>0</v>
      </c>
      <c r="BG87" s="227">
        <f>IF(N87="zákl. přenesená",J87,0)</f>
        <v>0</v>
      </c>
      <c r="BH87" s="227">
        <f>IF(N87="sníž. přenesená",J87,0)</f>
        <v>0</v>
      </c>
      <c r="BI87" s="227">
        <f>IF(N87="nulová",J87,0)</f>
        <v>0</v>
      </c>
      <c r="BJ87" s="20" t="s">
        <v>94</v>
      </c>
      <c r="BK87" s="227">
        <f>ROUND(I87*H87,2)</f>
        <v>0</v>
      </c>
      <c r="BL87" s="20" t="s">
        <v>2756</v>
      </c>
      <c r="BM87" s="226" t="s">
        <v>2757</v>
      </c>
    </row>
    <row r="88" s="2" customFormat="1">
      <c r="A88" s="41"/>
      <c r="B88" s="42"/>
      <c r="C88" s="43"/>
      <c r="D88" s="228" t="s">
        <v>153</v>
      </c>
      <c r="E88" s="43"/>
      <c r="F88" s="229" t="s">
        <v>2758</v>
      </c>
      <c r="G88" s="43"/>
      <c r="H88" s="43"/>
      <c r="I88" s="230"/>
      <c r="J88" s="43"/>
      <c r="K88" s="43"/>
      <c r="L88" s="47"/>
      <c r="M88" s="231"/>
      <c r="N88" s="232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94</v>
      </c>
    </row>
    <row r="89" s="12" customFormat="1" ht="22.8" customHeight="1">
      <c r="A89" s="12"/>
      <c r="B89" s="199"/>
      <c r="C89" s="200"/>
      <c r="D89" s="201" t="s">
        <v>74</v>
      </c>
      <c r="E89" s="213" t="s">
        <v>2759</v>
      </c>
      <c r="F89" s="213" t="s">
        <v>2760</v>
      </c>
      <c r="G89" s="200"/>
      <c r="H89" s="200"/>
      <c r="I89" s="203"/>
      <c r="J89" s="214">
        <f>BK89</f>
        <v>0</v>
      </c>
      <c r="K89" s="200"/>
      <c r="L89" s="205"/>
      <c r="M89" s="206"/>
      <c r="N89" s="207"/>
      <c r="O89" s="207"/>
      <c r="P89" s="208">
        <f>SUM(P90:P91)</f>
        <v>0</v>
      </c>
      <c r="Q89" s="207"/>
      <c r="R89" s="208">
        <f>SUM(R90:R91)</f>
        <v>0</v>
      </c>
      <c r="S89" s="207"/>
      <c r="T89" s="209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10" t="s">
        <v>217</v>
      </c>
      <c r="AT89" s="211" t="s">
        <v>74</v>
      </c>
      <c r="AU89" s="211" t="s">
        <v>83</v>
      </c>
      <c r="AY89" s="210" t="s">
        <v>141</v>
      </c>
      <c r="BK89" s="212">
        <f>SUM(BK90:BK91)</f>
        <v>0</v>
      </c>
    </row>
    <row r="90" s="2" customFormat="1" ht="16.5" customHeight="1">
      <c r="A90" s="41"/>
      <c r="B90" s="42"/>
      <c r="C90" s="215" t="s">
        <v>94</v>
      </c>
      <c r="D90" s="215" t="s">
        <v>146</v>
      </c>
      <c r="E90" s="216" t="s">
        <v>2761</v>
      </c>
      <c r="F90" s="217" t="s">
        <v>2760</v>
      </c>
      <c r="G90" s="218" t="s">
        <v>2755</v>
      </c>
      <c r="H90" s="219">
        <v>1</v>
      </c>
      <c r="I90" s="220"/>
      <c r="J90" s="221">
        <f>ROUND(I90*H90,2)</f>
        <v>0</v>
      </c>
      <c r="K90" s="217" t="s">
        <v>150</v>
      </c>
      <c r="L90" s="47"/>
      <c r="M90" s="222" t="s">
        <v>19</v>
      </c>
      <c r="N90" s="223" t="s">
        <v>47</v>
      </c>
      <c r="O90" s="87"/>
      <c r="P90" s="224">
        <f>O90*H90</f>
        <v>0</v>
      </c>
      <c r="Q90" s="224">
        <v>0</v>
      </c>
      <c r="R90" s="224">
        <f>Q90*H90</f>
        <v>0</v>
      </c>
      <c r="S90" s="224">
        <v>0</v>
      </c>
      <c r="T90" s="225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6" t="s">
        <v>2756</v>
      </c>
      <c r="AT90" s="226" t="s">
        <v>146</v>
      </c>
      <c r="AU90" s="226" t="s">
        <v>94</v>
      </c>
      <c r="AY90" s="20" t="s">
        <v>141</v>
      </c>
      <c r="BE90" s="227">
        <f>IF(N90="základní",J90,0)</f>
        <v>0</v>
      </c>
      <c r="BF90" s="227">
        <f>IF(N90="snížená",J90,0)</f>
        <v>0</v>
      </c>
      <c r="BG90" s="227">
        <f>IF(N90="zákl. přenesená",J90,0)</f>
        <v>0</v>
      </c>
      <c r="BH90" s="227">
        <f>IF(N90="sníž. přenesená",J90,0)</f>
        <v>0</v>
      </c>
      <c r="BI90" s="227">
        <f>IF(N90="nulová",J90,0)</f>
        <v>0</v>
      </c>
      <c r="BJ90" s="20" t="s">
        <v>94</v>
      </c>
      <c r="BK90" s="227">
        <f>ROUND(I90*H90,2)</f>
        <v>0</v>
      </c>
      <c r="BL90" s="20" t="s">
        <v>2756</v>
      </c>
      <c r="BM90" s="226" t="s">
        <v>2762</v>
      </c>
    </row>
    <row r="91" s="2" customFormat="1">
      <c r="A91" s="41"/>
      <c r="B91" s="42"/>
      <c r="C91" s="43"/>
      <c r="D91" s="228" t="s">
        <v>153</v>
      </c>
      <c r="E91" s="43"/>
      <c r="F91" s="229" t="s">
        <v>2763</v>
      </c>
      <c r="G91" s="43"/>
      <c r="H91" s="43"/>
      <c r="I91" s="230"/>
      <c r="J91" s="43"/>
      <c r="K91" s="43"/>
      <c r="L91" s="47"/>
      <c r="M91" s="231"/>
      <c r="N91" s="232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94</v>
      </c>
    </row>
    <row r="92" s="12" customFormat="1" ht="22.8" customHeight="1">
      <c r="A92" s="12"/>
      <c r="B92" s="199"/>
      <c r="C92" s="200"/>
      <c r="D92" s="201" t="s">
        <v>74</v>
      </c>
      <c r="E92" s="213" t="s">
        <v>2764</v>
      </c>
      <c r="F92" s="213" t="s">
        <v>2765</v>
      </c>
      <c r="G92" s="200"/>
      <c r="H92" s="200"/>
      <c r="I92" s="203"/>
      <c r="J92" s="214">
        <f>BK92</f>
        <v>0</v>
      </c>
      <c r="K92" s="200"/>
      <c r="L92" s="205"/>
      <c r="M92" s="206"/>
      <c r="N92" s="207"/>
      <c r="O92" s="207"/>
      <c r="P92" s="208">
        <f>SUM(P93:P96)</f>
        <v>0</v>
      </c>
      <c r="Q92" s="207"/>
      <c r="R92" s="208">
        <f>SUM(R93:R96)</f>
        <v>0</v>
      </c>
      <c r="S92" s="207"/>
      <c r="T92" s="209">
        <f>SUM(T93:T96)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10" t="s">
        <v>217</v>
      </c>
      <c r="AT92" s="211" t="s">
        <v>74</v>
      </c>
      <c r="AU92" s="211" t="s">
        <v>83</v>
      </c>
      <c r="AY92" s="210" t="s">
        <v>141</v>
      </c>
      <c r="BK92" s="212">
        <f>SUM(BK93:BK96)</f>
        <v>0</v>
      </c>
    </row>
    <row r="93" s="2" customFormat="1" ht="16.5" customHeight="1">
      <c r="A93" s="41"/>
      <c r="B93" s="42"/>
      <c r="C93" s="215" t="s">
        <v>142</v>
      </c>
      <c r="D93" s="215" t="s">
        <v>146</v>
      </c>
      <c r="E93" s="216" t="s">
        <v>2766</v>
      </c>
      <c r="F93" s="217" t="s">
        <v>2767</v>
      </c>
      <c r="G93" s="218" t="s">
        <v>2755</v>
      </c>
      <c r="H93" s="219">
        <v>1</v>
      </c>
      <c r="I93" s="220"/>
      <c r="J93" s="221">
        <f>ROUND(I93*H93,2)</f>
        <v>0</v>
      </c>
      <c r="K93" s="217" t="s">
        <v>150</v>
      </c>
      <c r="L93" s="47"/>
      <c r="M93" s="222" t="s">
        <v>19</v>
      </c>
      <c r="N93" s="223" t="s">
        <v>47</v>
      </c>
      <c r="O93" s="87"/>
      <c r="P93" s="224">
        <f>O93*H93</f>
        <v>0</v>
      </c>
      <c r="Q93" s="224">
        <v>0</v>
      </c>
      <c r="R93" s="224">
        <f>Q93*H93</f>
        <v>0</v>
      </c>
      <c r="S93" s="224">
        <v>0</v>
      </c>
      <c r="T93" s="225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6" t="s">
        <v>2756</v>
      </c>
      <c r="AT93" s="226" t="s">
        <v>146</v>
      </c>
      <c r="AU93" s="226" t="s">
        <v>94</v>
      </c>
      <c r="AY93" s="20" t="s">
        <v>141</v>
      </c>
      <c r="BE93" s="227">
        <f>IF(N93="základní",J93,0)</f>
        <v>0</v>
      </c>
      <c r="BF93" s="227">
        <f>IF(N93="snížená",J93,0)</f>
        <v>0</v>
      </c>
      <c r="BG93" s="227">
        <f>IF(N93="zákl. přenesená",J93,0)</f>
        <v>0</v>
      </c>
      <c r="BH93" s="227">
        <f>IF(N93="sníž. přenesená",J93,0)</f>
        <v>0</v>
      </c>
      <c r="BI93" s="227">
        <f>IF(N93="nulová",J93,0)</f>
        <v>0</v>
      </c>
      <c r="BJ93" s="20" t="s">
        <v>94</v>
      </c>
      <c r="BK93" s="227">
        <f>ROUND(I93*H93,2)</f>
        <v>0</v>
      </c>
      <c r="BL93" s="20" t="s">
        <v>2756</v>
      </c>
      <c r="BM93" s="226" t="s">
        <v>2768</v>
      </c>
    </row>
    <row r="94" s="2" customFormat="1">
      <c r="A94" s="41"/>
      <c r="B94" s="42"/>
      <c r="C94" s="43"/>
      <c r="D94" s="228" t="s">
        <v>153</v>
      </c>
      <c r="E94" s="43"/>
      <c r="F94" s="229" t="s">
        <v>2769</v>
      </c>
      <c r="G94" s="43"/>
      <c r="H94" s="43"/>
      <c r="I94" s="230"/>
      <c r="J94" s="43"/>
      <c r="K94" s="43"/>
      <c r="L94" s="47"/>
      <c r="M94" s="231"/>
      <c r="N94" s="232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94</v>
      </c>
    </row>
    <row r="95" s="2" customFormat="1" ht="16.5" customHeight="1">
      <c r="A95" s="41"/>
      <c r="B95" s="42"/>
      <c r="C95" s="215" t="s">
        <v>151</v>
      </c>
      <c r="D95" s="215" t="s">
        <v>146</v>
      </c>
      <c r="E95" s="216" t="s">
        <v>2770</v>
      </c>
      <c r="F95" s="217" t="s">
        <v>2771</v>
      </c>
      <c r="G95" s="218" t="s">
        <v>2755</v>
      </c>
      <c r="H95" s="219">
        <v>1</v>
      </c>
      <c r="I95" s="220"/>
      <c r="J95" s="221">
        <f>ROUND(I95*H95,2)</f>
        <v>0</v>
      </c>
      <c r="K95" s="217" t="s">
        <v>150</v>
      </c>
      <c r="L95" s="47"/>
      <c r="M95" s="222" t="s">
        <v>19</v>
      </c>
      <c r="N95" s="223" t="s">
        <v>47</v>
      </c>
      <c r="O95" s="87"/>
      <c r="P95" s="224">
        <f>O95*H95</f>
        <v>0</v>
      </c>
      <c r="Q95" s="224">
        <v>0</v>
      </c>
      <c r="R95" s="224">
        <f>Q95*H95</f>
        <v>0</v>
      </c>
      <c r="S95" s="224">
        <v>0</v>
      </c>
      <c r="T95" s="225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6" t="s">
        <v>2756</v>
      </c>
      <c r="AT95" s="226" t="s">
        <v>146</v>
      </c>
      <c r="AU95" s="226" t="s">
        <v>94</v>
      </c>
      <c r="AY95" s="20" t="s">
        <v>141</v>
      </c>
      <c r="BE95" s="227">
        <f>IF(N95="základní",J95,0)</f>
        <v>0</v>
      </c>
      <c r="BF95" s="227">
        <f>IF(N95="snížená",J95,0)</f>
        <v>0</v>
      </c>
      <c r="BG95" s="227">
        <f>IF(N95="zákl. přenesená",J95,0)</f>
        <v>0</v>
      </c>
      <c r="BH95" s="227">
        <f>IF(N95="sníž. přenesená",J95,0)</f>
        <v>0</v>
      </c>
      <c r="BI95" s="227">
        <f>IF(N95="nulová",J95,0)</f>
        <v>0</v>
      </c>
      <c r="BJ95" s="20" t="s">
        <v>94</v>
      </c>
      <c r="BK95" s="227">
        <f>ROUND(I95*H95,2)</f>
        <v>0</v>
      </c>
      <c r="BL95" s="20" t="s">
        <v>2756</v>
      </c>
      <c r="BM95" s="226" t="s">
        <v>2772</v>
      </c>
    </row>
    <row r="96" s="2" customFormat="1">
      <c r="A96" s="41"/>
      <c r="B96" s="42"/>
      <c r="C96" s="43"/>
      <c r="D96" s="228" t="s">
        <v>153</v>
      </c>
      <c r="E96" s="43"/>
      <c r="F96" s="229" t="s">
        <v>2773</v>
      </c>
      <c r="G96" s="43"/>
      <c r="H96" s="43"/>
      <c r="I96" s="230"/>
      <c r="J96" s="43"/>
      <c r="K96" s="43"/>
      <c r="L96" s="47"/>
      <c r="M96" s="231"/>
      <c r="N96" s="232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94</v>
      </c>
    </row>
    <row r="97" s="12" customFormat="1" ht="22.8" customHeight="1">
      <c r="A97" s="12"/>
      <c r="B97" s="199"/>
      <c r="C97" s="200"/>
      <c r="D97" s="201" t="s">
        <v>74</v>
      </c>
      <c r="E97" s="213" t="s">
        <v>2774</v>
      </c>
      <c r="F97" s="213" t="s">
        <v>2775</v>
      </c>
      <c r="G97" s="200"/>
      <c r="H97" s="200"/>
      <c r="I97" s="203"/>
      <c r="J97" s="214">
        <f>BK97</f>
        <v>0</v>
      </c>
      <c r="K97" s="200"/>
      <c r="L97" s="205"/>
      <c r="M97" s="206"/>
      <c r="N97" s="207"/>
      <c r="O97" s="207"/>
      <c r="P97" s="208">
        <f>SUM(P98:P99)</f>
        <v>0</v>
      </c>
      <c r="Q97" s="207"/>
      <c r="R97" s="208">
        <f>SUM(R98:R99)</f>
        <v>0</v>
      </c>
      <c r="S97" s="207"/>
      <c r="T97" s="209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0" t="s">
        <v>217</v>
      </c>
      <c r="AT97" s="211" t="s">
        <v>74</v>
      </c>
      <c r="AU97" s="211" t="s">
        <v>83</v>
      </c>
      <c r="AY97" s="210" t="s">
        <v>141</v>
      </c>
      <c r="BK97" s="212">
        <f>SUM(BK98:BK99)</f>
        <v>0</v>
      </c>
    </row>
    <row r="98" s="2" customFormat="1" ht="16.5" customHeight="1">
      <c r="A98" s="41"/>
      <c r="B98" s="42"/>
      <c r="C98" s="215" t="s">
        <v>217</v>
      </c>
      <c r="D98" s="215" t="s">
        <v>146</v>
      </c>
      <c r="E98" s="216" t="s">
        <v>2776</v>
      </c>
      <c r="F98" s="217" t="s">
        <v>2777</v>
      </c>
      <c r="G98" s="218" t="s">
        <v>2755</v>
      </c>
      <c r="H98" s="219">
        <v>1</v>
      </c>
      <c r="I98" s="220"/>
      <c r="J98" s="221">
        <f>ROUND(I98*H98,2)</f>
        <v>0</v>
      </c>
      <c r="K98" s="217" t="s">
        <v>150</v>
      </c>
      <c r="L98" s="47"/>
      <c r="M98" s="222" t="s">
        <v>19</v>
      </c>
      <c r="N98" s="223" t="s">
        <v>47</v>
      </c>
      <c r="O98" s="87"/>
      <c r="P98" s="224">
        <f>O98*H98</f>
        <v>0</v>
      </c>
      <c r="Q98" s="224">
        <v>0</v>
      </c>
      <c r="R98" s="224">
        <f>Q98*H98</f>
        <v>0</v>
      </c>
      <c r="S98" s="224">
        <v>0</v>
      </c>
      <c r="T98" s="225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6" t="s">
        <v>2756</v>
      </c>
      <c r="AT98" s="226" t="s">
        <v>146</v>
      </c>
      <c r="AU98" s="226" t="s">
        <v>94</v>
      </c>
      <c r="AY98" s="20" t="s">
        <v>141</v>
      </c>
      <c r="BE98" s="227">
        <f>IF(N98="základní",J98,0)</f>
        <v>0</v>
      </c>
      <c r="BF98" s="227">
        <f>IF(N98="snížená",J98,0)</f>
        <v>0</v>
      </c>
      <c r="BG98" s="227">
        <f>IF(N98="zákl. přenesená",J98,0)</f>
        <v>0</v>
      </c>
      <c r="BH98" s="227">
        <f>IF(N98="sníž. přenesená",J98,0)</f>
        <v>0</v>
      </c>
      <c r="BI98" s="227">
        <f>IF(N98="nulová",J98,0)</f>
        <v>0</v>
      </c>
      <c r="BJ98" s="20" t="s">
        <v>94</v>
      </c>
      <c r="BK98" s="227">
        <f>ROUND(I98*H98,2)</f>
        <v>0</v>
      </c>
      <c r="BL98" s="20" t="s">
        <v>2756</v>
      </c>
      <c r="BM98" s="226" t="s">
        <v>2778</v>
      </c>
    </row>
    <row r="99" s="2" customFormat="1">
      <c r="A99" s="41"/>
      <c r="B99" s="42"/>
      <c r="C99" s="43"/>
      <c r="D99" s="228" t="s">
        <v>153</v>
      </c>
      <c r="E99" s="43"/>
      <c r="F99" s="229" t="s">
        <v>2779</v>
      </c>
      <c r="G99" s="43"/>
      <c r="H99" s="43"/>
      <c r="I99" s="230"/>
      <c r="J99" s="43"/>
      <c r="K99" s="43"/>
      <c r="L99" s="47"/>
      <c r="M99" s="277"/>
      <c r="N99" s="278"/>
      <c r="O99" s="279"/>
      <c r="P99" s="279"/>
      <c r="Q99" s="279"/>
      <c r="R99" s="279"/>
      <c r="S99" s="279"/>
      <c r="T99" s="280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94</v>
      </c>
    </row>
    <row r="100" s="2" customFormat="1" ht="6.96" customHeight="1">
      <c r="A100" s="41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47"/>
      <c r="M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</sheetData>
  <sheetProtection sheet="1" autoFilter="0" formatColumns="0" formatRows="0" objects="1" scenarios="1" spinCount="100000" saltValue="gt8mmDsqJIIsciy/2EnT8CEmu9Fi54CJuCgh1vOm3deGGTvX99Mf6Ve34+1qCSazPwS5WcLfaSgFp0N04C4mVg==" hashValue="8OQ+AFNLkjiVOkE983T6DpqyqYzxfRKDBszDOuG7SAg/NnHdrypnFidcBlOOVlRLPcIOS6BvuMwu8c9HpabbSw==" algorithmName="SHA-512" password="CC35"/>
  <autoFilter ref="C83:K9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1/012334000"/>
    <hyperlink ref="F91" r:id="rId2" display="https://podminky.urs.cz/item/CS_URS_2025_01/030001000"/>
    <hyperlink ref="F94" r:id="rId3" display="https://podminky.urs.cz/item/CS_URS_2025_01/045203000"/>
    <hyperlink ref="F96" r:id="rId4" display="https://podminky.urs.cz/item/CS_URS_2025_01/045303000"/>
    <hyperlink ref="F99" r:id="rId5" display="https://podminky.urs.cz/item/CS_URS_2025_01/094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8" customWidth="1"/>
    <col min="2" max="2" width="1.667969" style="298" customWidth="1"/>
    <col min="3" max="4" width="5" style="298" customWidth="1"/>
    <col min="5" max="5" width="11.66016" style="298" customWidth="1"/>
    <col min="6" max="6" width="9.160156" style="298" customWidth="1"/>
    <col min="7" max="7" width="5" style="298" customWidth="1"/>
    <col min="8" max="8" width="77.83203" style="298" customWidth="1"/>
    <col min="9" max="10" width="20" style="298" customWidth="1"/>
    <col min="11" max="11" width="1.667969" style="298" customWidth="1"/>
  </cols>
  <sheetData>
    <row r="1" s="1" customFormat="1" ht="37.5" customHeight="1"/>
    <row r="2" s="1" customFormat="1" ht="7.5" customHeight="1">
      <c r="B2" s="299"/>
      <c r="C2" s="300"/>
      <c r="D2" s="300"/>
      <c r="E2" s="300"/>
      <c r="F2" s="300"/>
      <c r="G2" s="300"/>
      <c r="H2" s="300"/>
      <c r="I2" s="300"/>
      <c r="J2" s="300"/>
      <c r="K2" s="301"/>
    </row>
    <row r="3" s="17" customFormat="1" ht="45" customHeight="1">
      <c r="B3" s="302"/>
      <c r="C3" s="303" t="s">
        <v>2780</v>
      </c>
      <c r="D3" s="303"/>
      <c r="E3" s="303"/>
      <c r="F3" s="303"/>
      <c r="G3" s="303"/>
      <c r="H3" s="303"/>
      <c r="I3" s="303"/>
      <c r="J3" s="303"/>
      <c r="K3" s="304"/>
    </row>
    <row r="4" s="1" customFormat="1" ht="25.5" customHeight="1">
      <c r="B4" s="305"/>
      <c r="C4" s="306" t="s">
        <v>2781</v>
      </c>
      <c r="D4" s="306"/>
      <c r="E4" s="306"/>
      <c r="F4" s="306"/>
      <c r="G4" s="306"/>
      <c r="H4" s="306"/>
      <c r="I4" s="306"/>
      <c r="J4" s="306"/>
      <c r="K4" s="307"/>
    </row>
    <row r="5" s="1" customFormat="1" ht="5.25" customHeight="1">
      <c r="B5" s="305"/>
      <c r="C5" s="308"/>
      <c r="D5" s="308"/>
      <c r="E5" s="308"/>
      <c r="F5" s="308"/>
      <c r="G5" s="308"/>
      <c r="H5" s="308"/>
      <c r="I5" s="308"/>
      <c r="J5" s="308"/>
      <c r="K5" s="307"/>
    </row>
    <row r="6" s="1" customFormat="1" ht="15" customHeight="1">
      <c r="B6" s="305"/>
      <c r="C6" s="309" t="s">
        <v>2782</v>
      </c>
      <c r="D6" s="309"/>
      <c r="E6" s="309"/>
      <c r="F6" s="309"/>
      <c r="G6" s="309"/>
      <c r="H6" s="309"/>
      <c r="I6" s="309"/>
      <c r="J6" s="309"/>
      <c r="K6" s="307"/>
    </row>
    <row r="7" s="1" customFormat="1" ht="15" customHeight="1">
      <c r="B7" s="310"/>
      <c r="C7" s="309" t="s">
        <v>2783</v>
      </c>
      <c r="D7" s="309"/>
      <c r="E7" s="309"/>
      <c r="F7" s="309"/>
      <c r="G7" s="309"/>
      <c r="H7" s="309"/>
      <c r="I7" s="309"/>
      <c r="J7" s="309"/>
      <c r="K7" s="307"/>
    </row>
    <row r="8" s="1" customFormat="1" ht="12.75" customHeight="1">
      <c r="B8" s="310"/>
      <c r="C8" s="309"/>
      <c r="D8" s="309"/>
      <c r="E8" s="309"/>
      <c r="F8" s="309"/>
      <c r="G8" s="309"/>
      <c r="H8" s="309"/>
      <c r="I8" s="309"/>
      <c r="J8" s="309"/>
      <c r="K8" s="307"/>
    </row>
    <row r="9" s="1" customFormat="1" ht="15" customHeight="1">
      <c r="B9" s="310"/>
      <c r="C9" s="309" t="s">
        <v>2784</v>
      </c>
      <c r="D9" s="309"/>
      <c r="E9" s="309"/>
      <c r="F9" s="309"/>
      <c r="G9" s="309"/>
      <c r="H9" s="309"/>
      <c r="I9" s="309"/>
      <c r="J9" s="309"/>
      <c r="K9" s="307"/>
    </row>
    <row r="10" s="1" customFormat="1" ht="15" customHeight="1">
      <c r="B10" s="310"/>
      <c r="C10" s="309"/>
      <c r="D10" s="309" t="s">
        <v>2785</v>
      </c>
      <c r="E10" s="309"/>
      <c r="F10" s="309"/>
      <c r="G10" s="309"/>
      <c r="H10" s="309"/>
      <c r="I10" s="309"/>
      <c r="J10" s="309"/>
      <c r="K10" s="307"/>
    </row>
    <row r="11" s="1" customFormat="1" ht="15" customHeight="1">
      <c r="B11" s="310"/>
      <c r="C11" s="311"/>
      <c r="D11" s="309" t="s">
        <v>2786</v>
      </c>
      <c r="E11" s="309"/>
      <c r="F11" s="309"/>
      <c r="G11" s="309"/>
      <c r="H11" s="309"/>
      <c r="I11" s="309"/>
      <c r="J11" s="309"/>
      <c r="K11" s="307"/>
    </row>
    <row r="12" s="1" customFormat="1" ht="15" customHeight="1">
      <c r="B12" s="310"/>
      <c r="C12" s="311"/>
      <c r="D12" s="309"/>
      <c r="E12" s="309"/>
      <c r="F12" s="309"/>
      <c r="G12" s="309"/>
      <c r="H12" s="309"/>
      <c r="I12" s="309"/>
      <c r="J12" s="309"/>
      <c r="K12" s="307"/>
    </row>
    <row r="13" s="1" customFormat="1" ht="15" customHeight="1">
      <c r="B13" s="310"/>
      <c r="C13" s="311"/>
      <c r="D13" s="312" t="s">
        <v>2787</v>
      </c>
      <c r="E13" s="309"/>
      <c r="F13" s="309"/>
      <c r="G13" s="309"/>
      <c r="H13" s="309"/>
      <c r="I13" s="309"/>
      <c r="J13" s="309"/>
      <c r="K13" s="307"/>
    </row>
    <row r="14" s="1" customFormat="1" ht="12.75" customHeight="1">
      <c r="B14" s="310"/>
      <c r="C14" s="311"/>
      <c r="D14" s="311"/>
      <c r="E14" s="311"/>
      <c r="F14" s="311"/>
      <c r="G14" s="311"/>
      <c r="H14" s="311"/>
      <c r="I14" s="311"/>
      <c r="J14" s="311"/>
      <c r="K14" s="307"/>
    </row>
    <row r="15" s="1" customFormat="1" ht="15" customHeight="1">
      <c r="B15" s="310"/>
      <c r="C15" s="311"/>
      <c r="D15" s="309" t="s">
        <v>2788</v>
      </c>
      <c r="E15" s="309"/>
      <c r="F15" s="309"/>
      <c r="G15" s="309"/>
      <c r="H15" s="309"/>
      <c r="I15" s="309"/>
      <c r="J15" s="309"/>
      <c r="K15" s="307"/>
    </row>
    <row r="16" s="1" customFormat="1" ht="15" customHeight="1">
      <c r="B16" s="310"/>
      <c r="C16" s="311"/>
      <c r="D16" s="309" t="s">
        <v>2789</v>
      </c>
      <c r="E16" s="309"/>
      <c r="F16" s="309"/>
      <c r="G16" s="309"/>
      <c r="H16" s="309"/>
      <c r="I16" s="309"/>
      <c r="J16" s="309"/>
      <c r="K16" s="307"/>
    </row>
    <row r="17" s="1" customFormat="1" ht="15" customHeight="1">
      <c r="B17" s="310"/>
      <c r="C17" s="311"/>
      <c r="D17" s="309" t="s">
        <v>2790</v>
      </c>
      <c r="E17" s="309"/>
      <c r="F17" s="309"/>
      <c r="G17" s="309"/>
      <c r="H17" s="309"/>
      <c r="I17" s="309"/>
      <c r="J17" s="309"/>
      <c r="K17" s="307"/>
    </row>
    <row r="18" s="1" customFormat="1" ht="15" customHeight="1">
      <c r="B18" s="310"/>
      <c r="C18" s="311"/>
      <c r="D18" s="311"/>
      <c r="E18" s="313" t="s">
        <v>82</v>
      </c>
      <c r="F18" s="309" t="s">
        <v>2791</v>
      </c>
      <c r="G18" s="309"/>
      <c r="H18" s="309"/>
      <c r="I18" s="309"/>
      <c r="J18" s="309"/>
      <c r="K18" s="307"/>
    </row>
    <row r="19" s="1" customFormat="1" ht="15" customHeight="1">
      <c r="B19" s="310"/>
      <c r="C19" s="311"/>
      <c r="D19" s="311"/>
      <c r="E19" s="313" t="s">
        <v>2792</v>
      </c>
      <c r="F19" s="309" t="s">
        <v>2793</v>
      </c>
      <c r="G19" s="309"/>
      <c r="H19" s="309"/>
      <c r="I19" s="309"/>
      <c r="J19" s="309"/>
      <c r="K19" s="307"/>
    </row>
    <row r="20" s="1" customFormat="1" ht="15" customHeight="1">
      <c r="B20" s="310"/>
      <c r="C20" s="311"/>
      <c r="D20" s="311"/>
      <c r="E20" s="313" t="s">
        <v>2794</v>
      </c>
      <c r="F20" s="309" t="s">
        <v>2795</v>
      </c>
      <c r="G20" s="309"/>
      <c r="H20" s="309"/>
      <c r="I20" s="309"/>
      <c r="J20" s="309"/>
      <c r="K20" s="307"/>
    </row>
    <row r="21" s="1" customFormat="1" ht="15" customHeight="1">
      <c r="B21" s="310"/>
      <c r="C21" s="311"/>
      <c r="D21" s="311"/>
      <c r="E21" s="313" t="s">
        <v>2796</v>
      </c>
      <c r="F21" s="309" t="s">
        <v>2797</v>
      </c>
      <c r="G21" s="309"/>
      <c r="H21" s="309"/>
      <c r="I21" s="309"/>
      <c r="J21" s="309"/>
      <c r="K21" s="307"/>
    </row>
    <row r="22" s="1" customFormat="1" ht="15" customHeight="1">
      <c r="B22" s="310"/>
      <c r="C22" s="311"/>
      <c r="D22" s="311"/>
      <c r="E22" s="313" t="s">
        <v>2798</v>
      </c>
      <c r="F22" s="309" t="s">
        <v>2448</v>
      </c>
      <c r="G22" s="309"/>
      <c r="H22" s="309"/>
      <c r="I22" s="309"/>
      <c r="J22" s="309"/>
      <c r="K22" s="307"/>
    </row>
    <row r="23" s="1" customFormat="1" ht="15" customHeight="1">
      <c r="B23" s="310"/>
      <c r="C23" s="311"/>
      <c r="D23" s="311"/>
      <c r="E23" s="313" t="s">
        <v>93</v>
      </c>
      <c r="F23" s="309" t="s">
        <v>2799</v>
      </c>
      <c r="G23" s="309"/>
      <c r="H23" s="309"/>
      <c r="I23" s="309"/>
      <c r="J23" s="309"/>
      <c r="K23" s="307"/>
    </row>
    <row r="24" s="1" customFormat="1" ht="12.75" customHeight="1">
      <c r="B24" s="310"/>
      <c r="C24" s="311"/>
      <c r="D24" s="311"/>
      <c r="E24" s="311"/>
      <c r="F24" s="311"/>
      <c r="G24" s="311"/>
      <c r="H24" s="311"/>
      <c r="I24" s="311"/>
      <c r="J24" s="311"/>
      <c r="K24" s="307"/>
    </row>
    <row r="25" s="1" customFormat="1" ht="15" customHeight="1">
      <c r="B25" s="310"/>
      <c r="C25" s="309" t="s">
        <v>2800</v>
      </c>
      <c r="D25" s="309"/>
      <c r="E25" s="309"/>
      <c r="F25" s="309"/>
      <c r="G25" s="309"/>
      <c r="H25" s="309"/>
      <c r="I25" s="309"/>
      <c r="J25" s="309"/>
      <c r="K25" s="307"/>
    </row>
    <row r="26" s="1" customFormat="1" ht="15" customHeight="1">
      <c r="B26" s="310"/>
      <c r="C26" s="309" t="s">
        <v>2801</v>
      </c>
      <c r="D26" s="309"/>
      <c r="E26" s="309"/>
      <c r="F26" s="309"/>
      <c r="G26" s="309"/>
      <c r="H26" s="309"/>
      <c r="I26" s="309"/>
      <c r="J26" s="309"/>
      <c r="K26" s="307"/>
    </row>
    <row r="27" s="1" customFormat="1" ht="15" customHeight="1">
      <c r="B27" s="310"/>
      <c r="C27" s="309"/>
      <c r="D27" s="309" t="s">
        <v>2802</v>
      </c>
      <c r="E27" s="309"/>
      <c r="F27" s="309"/>
      <c r="G27" s="309"/>
      <c r="H27" s="309"/>
      <c r="I27" s="309"/>
      <c r="J27" s="309"/>
      <c r="K27" s="307"/>
    </row>
    <row r="28" s="1" customFormat="1" ht="15" customHeight="1">
      <c r="B28" s="310"/>
      <c r="C28" s="311"/>
      <c r="D28" s="309" t="s">
        <v>2803</v>
      </c>
      <c r="E28" s="309"/>
      <c r="F28" s="309"/>
      <c r="G28" s="309"/>
      <c r="H28" s="309"/>
      <c r="I28" s="309"/>
      <c r="J28" s="309"/>
      <c r="K28" s="307"/>
    </row>
    <row r="29" s="1" customFormat="1" ht="12.75" customHeight="1">
      <c r="B29" s="310"/>
      <c r="C29" s="311"/>
      <c r="D29" s="311"/>
      <c r="E29" s="311"/>
      <c r="F29" s="311"/>
      <c r="G29" s="311"/>
      <c r="H29" s="311"/>
      <c r="I29" s="311"/>
      <c r="J29" s="311"/>
      <c r="K29" s="307"/>
    </row>
    <row r="30" s="1" customFormat="1" ht="15" customHeight="1">
      <c r="B30" s="310"/>
      <c r="C30" s="311"/>
      <c r="D30" s="309" t="s">
        <v>2804</v>
      </c>
      <c r="E30" s="309"/>
      <c r="F30" s="309"/>
      <c r="G30" s="309"/>
      <c r="H30" s="309"/>
      <c r="I30" s="309"/>
      <c r="J30" s="309"/>
      <c r="K30" s="307"/>
    </row>
    <row r="31" s="1" customFormat="1" ht="15" customHeight="1">
      <c r="B31" s="310"/>
      <c r="C31" s="311"/>
      <c r="D31" s="309" t="s">
        <v>2805</v>
      </c>
      <c r="E31" s="309"/>
      <c r="F31" s="309"/>
      <c r="G31" s="309"/>
      <c r="H31" s="309"/>
      <c r="I31" s="309"/>
      <c r="J31" s="309"/>
      <c r="K31" s="307"/>
    </row>
    <row r="32" s="1" customFormat="1" ht="12.75" customHeight="1">
      <c r="B32" s="310"/>
      <c r="C32" s="311"/>
      <c r="D32" s="311"/>
      <c r="E32" s="311"/>
      <c r="F32" s="311"/>
      <c r="G32" s="311"/>
      <c r="H32" s="311"/>
      <c r="I32" s="311"/>
      <c r="J32" s="311"/>
      <c r="K32" s="307"/>
    </row>
    <row r="33" s="1" customFormat="1" ht="15" customHeight="1">
      <c r="B33" s="310"/>
      <c r="C33" s="311"/>
      <c r="D33" s="309" t="s">
        <v>2806</v>
      </c>
      <c r="E33" s="309"/>
      <c r="F33" s="309"/>
      <c r="G33" s="309"/>
      <c r="H33" s="309"/>
      <c r="I33" s="309"/>
      <c r="J33" s="309"/>
      <c r="K33" s="307"/>
    </row>
    <row r="34" s="1" customFormat="1" ht="15" customHeight="1">
      <c r="B34" s="310"/>
      <c r="C34" s="311"/>
      <c r="D34" s="309" t="s">
        <v>2807</v>
      </c>
      <c r="E34" s="309"/>
      <c r="F34" s="309"/>
      <c r="G34" s="309"/>
      <c r="H34" s="309"/>
      <c r="I34" s="309"/>
      <c r="J34" s="309"/>
      <c r="K34" s="307"/>
    </row>
    <row r="35" s="1" customFormat="1" ht="15" customHeight="1">
      <c r="B35" s="310"/>
      <c r="C35" s="311"/>
      <c r="D35" s="309" t="s">
        <v>2808</v>
      </c>
      <c r="E35" s="309"/>
      <c r="F35" s="309"/>
      <c r="G35" s="309"/>
      <c r="H35" s="309"/>
      <c r="I35" s="309"/>
      <c r="J35" s="309"/>
      <c r="K35" s="307"/>
    </row>
    <row r="36" s="1" customFormat="1" ht="15" customHeight="1">
      <c r="B36" s="310"/>
      <c r="C36" s="311"/>
      <c r="D36" s="309"/>
      <c r="E36" s="312" t="s">
        <v>127</v>
      </c>
      <c r="F36" s="309"/>
      <c r="G36" s="309" t="s">
        <v>2809</v>
      </c>
      <c r="H36" s="309"/>
      <c r="I36" s="309"/>
      <c r="J36" s="309"/>
      <c r="K36" s="307"/>
    </row>
    <row r="37" s="1" customFormat="1" ht="30.75" customHeight="1">
      <c r="B37" s="310"/>
      <c r="C37" s="311"/>
      <c r="D37" s="309"/>
      <c r="E37" s="312" t="s">
        <v>2810</v>
      </c>
      <c r="F37" s="309"/>
      <c r="G37" s="309" t="s">
        <v>2811</v>
      </c>
      <c r="H37" s="309"/>
      <c r="I37" s="309"/>
      <c r="J37" s="309"/>
      <c r="K37" s="307"/>
    </row>
    <row r="38" s="1" customFormat="1" ht="15" customHeight="1">
      <c r="B38" s="310"/>
      <c r="C38" s="311"/>
      <c r="D38" s="309"/>
      <c r="E38" s="312" t="s">
        <v>56</v>
      </c>
      <c r="F38" s="309"/>
      <c r="G38" s="309" t="s">
        <v>2812</v>
      </c>
      <c r="H38" s="309"/>
      <c r="I38" s="309"/>
      <c r="J38" s="309"/>
      <c r="K38" s="307"/>
    </row>
    <row r="39" s="1" customFormat="1" ht="15" customHeight="1">
      <c r="B39" s="310"/>
      <c r="C39" s="311"/>
      <c r="D39" s="309"/>
      <c r="E39" s="312" t="s">
        <v>57</v>
      </c>
      <c r="F39" s="309"/>
      <c r="G39" s="309" t="s">
        <v>2813</v>
      </c>
      <c r="H39" s="309"/>
      <c r="I39" s="309"/>
      <c r="J39" s="309"/>
      <c r="K39" s="307"/>
    </row>
    <row r="40" s="1" customFormat="1" ht="15" customHeight="1">
      <c r="B40" s="310"/>
      <c r="C40" s="311"/>
      <c r="D40" s="309"/>
      <c r="E40" s="312" t="s">
        <v>128</v>
      </c>
      <c r="F40" s="309"/>
      <c r="G40" s="309" t="s">
        <v>2814</v>
      </c>
      <c r="H40" s="309"/>
      <c r="I40" s="309"/>
      <c r="J40" s="309"/>
      <c r="K40" s="307"/>
    </row>
    <row r="41" s="1" customFormat="1" ht="15" customHeight="1">
      <c r="B41" s="310"/>
      <c r="C41" s="311"/>
      <c r="D41" s="309"/>
      <c r="E41" s="312" t="s">
        <v>129</v>
      </c>
      <c r="F41" s="309"/>
      <c r="G41" s="309" t="s">
        <v>2815</v>
      </c>
      <c r="H41" s="309"/>
      <c r="I41" s="309"/>
      <c r="J41" s="309"/>
      <c r="K41" s="307"/>
    </row>
    <row r="42" s="1" customFormat="1" ht="15" customHeight="1">
      <c r="B42" s="310"/>
      <c r="C42" s="311"/>
      <c r="D42" s="309"/>
      <c r="E42" s="312" t="s">
        <v>2816</v>
      </c>
      <c r="F42" s="309"/>
      <c r="G42" s="309" t="s">
        <v>2817</v>
      </c>
      <c r="H42" s="309"/>
      <c r="I42" s="309"/>
      <c r="J42" s="309"/>
      <c r="K42" s="307"/>
    </row>
    <row r="43" s="1" customFormat="1" ht="15" customHeight="1">
      <c r="B43" s="310"/>
      <c r="C43" s="311"/>
      <c r="D43" s="309"/>
      <c r="E43" s="312"/>
      <c r="F43" s="309"/>
      <c r="G43" s="309" t="s">
        <v>2818</v>
      </c>
      <c r="H43" s="309"/>
      <c r="I43" s="309"/>
      <c r="J43" s="309"/>
      <c r="K43" s="307"/>
    </row>
    <row r="44" s="1" customFormat="1" ht="15" customHeight="1">
      <c r="B44" s="310"/>
      <c r="C44" s="311"/>
      <c r="D44" s="309"/>
      <c r="E44" s="312" t="s">
        <v>2819</v>
      </c>
      <c r="F44" s="309"/>
      <c r="G44" s="309" t="s">
        <v>2820</v>
      </c>
      <c r="H44" s="309"/>
      <c r="I44" s="309"/>
      <c r="J44" s="309"/>
      <c r="K44" s="307"/>
    </row>
    <row r="45" s="1" customFormat="1" ht="15" customHeight="1">
      <c r="B45" s="310"/>
      <c r="C45" s="311"/>
      <c r="D45" s="309"/>
      <c r="E45" s="312" t="s">
        <v>131</v>
      </c>
      <c r="F45" s="309"/>
      <c r="G45" s="309" t="s">
        <v>2821</v>
      </c>
      <c r="H45" s="309"/>
      <c r="I45" s="309"/>
      <c r="J45" s="309"/>
      <c r="K45" s="307"/>
    </row>
    <row r="46" s="1" customFormat="1" ht="12.75" customHeight="1">
      <c r="B46" s="310"/>
      <c r="C46" s="311"/>
      <c r="D46" s="309"/>
      <c r="E46" s="309"/>
      <c r="F46" s="309"/>
      <c r="G46" s="309"/>
      <c r="H46" s="309"/>
      <c r="I46" s="309"/>
      <c r="J46" s="309"/>
      <c r="K46" s="307"/>
    </row>
    <row r="47" s="1" customFormat="1" ht="15" customHeight="1">
      <c r="B47" s="310"/>
      <c r="C47" s="311"/>
      <c r="D47" s="309" t="s">
        <v>2822</v>
      </c>
      <c r="E47" s="309"/>
      <c r="F47" s="309"/>
      <c r="G47" s="309"/>
      <c r="H47" s="309"/>
      <c r="I47" s="309"/>
      <c r="J47" s="309"/>
      <c r="K47" s="307"/>
    </row>
    <row r="48" s="1" customFormat="1" ht="15" customHeight="1">
      <c r="B48" s="310"/>
      <c r="C48" s="311"/>
      <c r="D48" s="311"/>
      <c r="E48" s="309" t="s">
        <v>2823</v>
      </c>
      <c r="F48" s="309"/>
      <c r="G48" s="309"/>
      <c r="H48" s="309"/>
      <c r="I48" s="309"/>
      <c r="J48" s="309"/>
      <c r="K48" s="307"/>
    </row>
    <row r="49" s="1" customFormat="1" ht="15" customHeight="1">
      <c r="B49" s="310"/>
      <c r="C49" s="311"/>
      <c r="D49" s="311"/>
      <c r="E49" s="309" t="s">
        <v>2824</v>
      </c>
      <c r="F49" s="309"/>
      <c r="G49" s="309"/>
      <c r="H49" s="309"/>
      <c r="I49" s="309"/>
      <c r="J49" s="309"/>
      <c r="K49" s="307"/>
    </row>
    <row r="50" s="1" customFormat="1" ht="15" customHeight="1">
      <c r="B50" s="310"/>
      <c r="C50" s="311"/>
      <c r="D50" s="311"/>
      <c r="E50" s="309" t="s">
        <v>2825</v>
      </c>
      <c r="F50" s="309"/>
      <c r="G50" s="309"/>
      <c r="H50" s="309"/>
      <c r="I50" s="309"/>
      <c r="J50" s="309"/>
      <c r="K50" s="307"/>
    </row>
    <row r="51" s="1" customFormat="1" ht="15" customHeight="1">
      <c r="B51" s="310"/>
      <c r="C51" s="311"/>
      <c r="D51" s="309" t="s">
        <v>2826</v>
      </c>
      <c r="E51" s="309"/>
      <c r="F51" s="309"/>
      <c r="G51" s="309"/>
      <c r="H51" s="309"/>
      <c r="I51" s="309"/>
      <c r="J51" s="309"/>
      <c r="K51" s="307"/>
    </row>
    <row r="52" s="1" customFormat="1" ht="25.5" customHeight="1">
      <c r="B52" s="305"/>
      <c r="C52" s="306" t="s">
        <v>2827</v>
      </c>
      <c r="D52" s="306"/>
      <c r="E52" s="306"/>
      <c r="F52" s="306"/>
      <c r="G52" s="306"/>
      <c r="H52" s="306"/>
      <c r="I52" s="306"/>
      <c r="J52" s="306"/>
      <c r="K52" s="307"/>
    </row>
    <row r="53" s="1" customFormat="1" ht="5.25" customHeight="1">
      <c r="B53" s="305"/>
      <c r="C53" s="308"/>
      <c r="D53" s="308"/>
      <c r="E53" s="308"/>
      <c r="F53" s="308"/>
      <c r="G53" s="308"/>
      <c r="H53" s="308"/>
      <c r="I53" s="308"/>
      <c r="J53" s="308"/>
      <c r="K53" s="307"/>
    </row>
    <row r="54" s="1" customFormat="1" ht="15" customHeight="1">
      <c r="B54" s="305"/>
      <c r="C54" s="309" t="s">
        <v>2828</v>
      </c>
      <c r="D54" s="309"/>
      <c r="E54" s="309"/>
      <c r="F54" s="309"/>
      <c r="G54" s="309"/>
      <c r="H54" s="309"/>
      <c r="I54" s="309"/>
      <c r="J54" s="309"/>
      <c r="K54" s="307"/>
    </row>
    <row r="55" s="1" customFormat="1" ht="15" customHeight="1">
      <c r="B55" s="305"/>
      <c r="C55" s="309" t="s">
        <v>2829</v>
      </c>
      <c r="D55" s="309"/>
      <c r="E55" s="309"/>
      <c r="F55" s="309"/>
      <c r="G55" s="309"/>
      <c r="H55" s="309"/>
      <c r="I55" s="309"/>
      <c r="J55" s="309"/>
      <c r="K55" s="307"/>
    </row>
    <row r="56" s="1" customFormat="1" ht="12.75" customHeight="1">
      <c r="B56" s="305"/>
      <c r="C56" s="309"/>
      <c r="D56" s="309"/>
      <c r="E56" s="309"/>
      <c r="F56" s="309"/>
      <c r="G56" s="309"/>
      <c r="H56" s="309"/>
      <c r="I56" s="309"/>
      <c r="J56" s="309"/>
      <c r="K56" s="307"/>
    </row>
    <row r="57" s="1" customFormat="1" ht="15" customHeight="1">
      <c r="B57" s="305"/>
      <c r="C57" s="309" t="s">
        <v>2830</v>
      </c>
      <c r="D57" s="309"/>
      <c r="E57" s="309"/>
      <c r="F57" s="309"/>
      <c r="G57" s="309"/>
      <c r="H57" s="309"/>
      <c r="I57" s="309"/>
      <c r="J57" s="309"/>
      <c r="K57" s="307"/>
    </row>
    <row r="58" s="1" customFormat="1" ht="15" customHeight="1">
      <c r="B58" s="305"/>
      <c r="C58" s="311"/>
      <c r="D58" s="309" t="s">
        <v>2831</v>
      </c>
      <c r="E58" s="309"/>
      <c r="F58" s="309"/>
      <c r="G58" s="309"/>
      <c r="H58" s="309"/>
      <c r="I58" s="309"/>
      <c r="J58" s="309"/>
      <c r="K58" s="307"/>
    </row>
    <row r="59" s="1" customFormat="1" ht="15" customHeight="1">
      <c r="B59" s="305"/>
      <c r="C59" s="311"/>
      <c r="D59" s="309" t="s">
        <v>2832</v>
      </c>
      <c r="E59" s="309"/>
      <c r="F59" s="309"/>
      <c r="G59" s="309"/>
      <c r="H59" s="309"/>
      <c r="I59" s="309"/>
      <c r="J59" s="309"/>
      <c r="K59" s="307"/>
    </row>
    <row r="60" s="1" customFormat="1" ht="15" customHeight="1">
      <c r="B60" s="305"/>
      <c r="C60" s="311"/>
      <c r="D60" s="309" t="s">
        <v>2833</v>
      </c>
      <c r="E60" s="309"/>
      <c r="F60" s="309"/>
      <c r="G60" s="309"/>
      <c r="H60" s="309"/>
      <c r="I60" s="309"/>
      <c r="J60" s="309"/>
      <c r="K60" s="307"/>
    </row>
    <row r="61" s="1" customFormat="1" ht="15" customHeight="1">
      <c r="B61" s="305"/>
      <c r="C61" s="311"/>
      <c r="D61" s="309" t="s">
        <v>2834</v>
      </c>
      <c r="E61" s="309"/>
      <c r="F61" s="309"/>
      <c r="G61" s="309"/>
      <c r="H61" s="309"/>
      <c r="I61" s="309"/>
      <c r="J61" s="309"/>
      <c r="K61" s="307"/>
    </row>
    <row r="62" s="1" customFormat="1" ht="15" customHeight="1">
      <c r="B62" s="305"/>
      <c r="C62" s="311"/>
      <c r="D62" s="314" t="s">
        <v>2835</v>
      </c>
      <c r="E62" s="314"/>
      <c r="F62" s="314"/>
      <c r="G62" s="314"/>
      <c r="H62" s="314"/>
      <c r="I62" s="314"/>
      <c r="J62" s="314"/>
      <c r="K62" s="307"/>
    </row>
    <row r="63" s="1" customFormat="1" ht="15" customHeight="1">
      <c r="B63" s="305"/>
      <c r="C63" s="311"/>
      <c r="D63" s="309" t="s">
        <v>2836</v>
      </c>
      <c r="E63" s="309"/>
      <c r="F63" s="309"/>
      <c r="G63" s="309"/>
      <c r="H63" s="309"/>
      <c r="I63" s="309"/>
      <c r="J63" s="309"/>
      <c r="K63" s="307"/>
    </row>
    <row r="64" s="1" customFormat="1" ht="12.75" customHeight="1">
      <c r="B64" s="305"/>
      <c r="C64" s="311"/>
      <c r="D64" s="311"/>
      <c r="E64" s="315"/>
      <c r="F64" s="311"/>
      <c r="G64" s="311"/>
      <c r="H64" s="311"/>
      <c r="I64" s="311"/>
      <c r="J64" s="311"/>
      <c r="K64" s="307"/>
    </row>
    <row r="65" s="1" customFormat="1" ht="15" customHeight="1">
      <c r="B65" s="305"/>
      <c r="C65" s="311"/>
      <c r="D65" s="309" t="s">
        <v>2837</v>
      </c>
      <c r="E65" s="309"/>
      <c r="F65" s="309"/>
      <c r="G65" s="309"/>
      <c r="H65" s="309"/>
      <c r="I65" s="309"/>
      <c r="J65" s="309"/>
      <c r="K65" s="307"/>
    </row>
    <row r="66" s="1" customFormat="1" ht="15" customHeight="1">
      <c r="B66" s="305"/>
      <c r="C66" s="311"/>
      <c r="D66" s="314" t="s">
        <v>2838</v>
      </c>
      <c r="E66" s="314"/>
      <c r="F66" s="314"/>
      <c r="G66" s="314"/>
      <c r="H66" s="314"/>
      <c r="I66" s="314"/>
      <c r="J66" s="314"/>
      <c r="K66" s="307"/>
    </row>
    <row r="67" s="1" customFormat="1" ht="15" customHeight="1">
      <c r="B67" s="305"/>
      <c r="C67" s="311"/>
      <c r="D67" s="309" t="s">
        <v>2839</v>
      </c>
      <c r="E67" s="309"/>
      <c r="F67" s="309"/>
      <c r="G67" s="309"/>
      <c r="H67" s="309"/>
      <c r="I67" s="309"/>
      <c r="J67" s="309"/>
      <c r="K67" s="307"/>
    </row>
    <row r="68" s="1" customFormat="1" ht="15" customHeight="1">
      <c r="B68" s="305"/>
      <c r="C68" s="311"/>
      <c r="D68" s="309" t="s">
        <v>2840</v>
      </c>
      <c r="E68" s="309"/>
      <c r="F68" s="309"/>
      <c r="G68" s="309"/>
      <c r="H68" s="309"/>
      <c r="I68" s="309"/>
      <c r="J68" s="309"/>
      <c r="K68" s="307"/>
    </row>
    <row r="69" s="1" customFormat="1" ht="15" customHeight="1">
      <c r="B69" s="305"/>
      <c r="C69" s="311"/>
      <c r="D69" s="309" t="s">
        <v>2841</v>
      </c>
      <c r="E69" s="309"/>
      <c r="F69" s="309"/>
      <c r="G69" s="309"/>
      <c r="H69" s="309"/>
      <c r="I69" s="309"/>
      <c r="J69" s="309"/>
      <c r="K69" s="307"/>
    </row>
    <row r="70" s="1" customFormat="1" ht="15" customHeight="1">
      <c r="B70" s="305"/>
      <c r="C70" s="311"/>
      <c r="D70" s="309" t="s">
        <v>2842</v>
      </c>
      <c r="E70" s="309"/>
      <c r="F70" s="309"/>
      <c r="G70" s="309"/>
      <c r="H70" s="309"/>
      <c r="I70" s="309"/>
      <c r="J70" s="309"/>
      <c r="K70" s="307"/>
    </row>
    <row r="71" s="1" customFormat="1" ht="12.75" customHeight="1">
      <c r="B71" s="316"/>
      <c r="C71" s="317"/>
      <c r="D71" s="317"/>
      <c r="E71" s="317"/>
      <c r="F71" s="317"/>
      <c r="G71" s="317"/>
      <c r="H71" s="317"/>
      <c r="I71" s="317"/>
      <c r="J71" s="317"/>
      <c r="K71" s="318"/>
    </row>
    <row r="72" s="1" customFormat="1" ht="18.75" customHeight="1">
      <c r="B72" s="319"/>
      <c r="C72" s="319"/>
      <c r="D72" s="319"/>
      <c r="E72" s="319"/>
      <c r="F72" s="319"/>
      <c r="G72" s="319"/>
      <c r="H72" s="319"/>
      <c r="I72" s="319"/>
      <c r="J72" s="319"/>
      <c r="K72" s="320"/>
    </row>
    <row r="73" s="1" customFormat="1" ht="18.75" customHeight="1">
      <c r="B73" s="320"/>
      <c r="C73" s="320"/>
      <c r="D73" s="320"/>
      <c r="E73" s="320"/>
      <c r="F73" s="320"/>
      <c r="G73" s="320"/>
      <c r="H73" s="320"/>
      <c r="I73" s="320"/>
      <c r="J73" s="320"/>
      <c r="K73" s="320"/>
    </row>
    <row r="74" s="1" customFormat="1" ht="7.5" customHeight="1">
      <c r="B74" s="321"/>
      <c r="C74" s="322"/>
      <c r="D74" s="322"/>
      <c r="E74" s="322"/>
      <c r="F74" s="322"/>
      <c r="G74" s="322"/>
      <c r="H74" s="322"/>
      <c r="I74" s="322"/>
      <c r="J74" s="322"/>
      <c r="K74" s="323"/>
    </row>
    <row r="75" s="1" customFormat="1" ht="45" customHeight="1">
      <c r="B75" s="324"/>
      <c r="C75" s="325" t="s">
        <v>2843</v>
      </c>
      <c r="D75" s="325"/>
      <c r="E75" s="325"/>
      <c r="F75" s="325"/>
      <c r="G75" s="325"/>
      <c r="H75" s="325"/>
      <c r="I75" s="325"/>
      <c r="J75" s="325"/>
      <c r="K75" s="326"/>
    </row>
    <row r="76" s="1" customFormat="1" ht="17.25" customHeight="1">
      <c r="B76" s="324"/>
      <c r="C76" s="327" t="s">
        <v>2844</v>
      </c>
      <c r="D76" s="327"/>
      <c r="E76" s="327"/>
      <c r="F76" s="327" t="s">
        <v>2845</v>
      </c>
      <c r="G76" s="328"/>
      <c r="H76" s="327" t="s">
        <v>57</v>
      </c>
      <c r="I76" s="327" t="s">
        <v>60</v>
      </c>
      <c r="J76" s="327" t="s">
        <v>2846</v>
      </c>
      <c r="K76" s="326"/>
    </row>
    <row r="77" s="1" customFormat="1" ht="17.25" customHeight="1">
      <c r="B77" s="324"/>
      <c r="C77" s="329" t="s">
        <v>2847</v>
      </c>
      <c r="D77" s="329"/>
      <c r="E77" s="329"/>
      <c r="F77" s="330" t="s">
        <v>2848</v>
      </c>
      <c r="G77" s="331"/>
      <c r="H77" s="329"/>
      <c r="I77" s="329"/>
      <c r="J77" s="329" t="s">
        <v>2849</v>
      </c>
      <c r="K77" s="326"/>
    </row>
    <row r="78" s="1" customFormat="1" ht="5.25" customHeight="1">
      <c r="B78" s="324"/>
      <c r="C78" s="332"/>
      <c r="D78" s="332"/>
      <c r="E78" s="332"/>
      <c r="F78" s="332"/>
      <c r="G78" s="333"/>
      <c r="H78" s="332"/>
      <c r="I78" s="332"/>
      <c r="J78" s="332"/>
      <c r="K78" s="326"/>
    </row>
    <row r="79" s="1" customFormat="1" ht="15" customHeight="1">
      <c r="B79" s="324"/>
      <c r="C79" s="312" t="s">
        <v>56</v>
      </c>
      <c r="D79" s="334"/>
      <c r="E79" s="334"/>
      <c r="F79" s="335" t="s">
        <v>2850</v>
      </c>
      <c r="G79" s="336"/>
      <c r="H79" s="312" t="s">
        <v>2851</v>
      </c>
      <c r="I79" s="312" t="s">
        <v>2852</v>
      </c>
      <c r="J79" s="312">
        <v>20</v>
      </c>
      <c r="K79" s="326"/>
    </row>
    <row r="80" s="1" customFormat="1" ht="15" customHeight="1">
      <c r="B80" s="324"/>
      <c r="C80" s="312" t="s">
        <v>2853</v>
      </c>
      <c r="D80" s="312"/>
      <c r="E80" s="312"/>
      <c r="F80" s="335" t="s">
        <v>2850</v>
      </c>
      <c r="G80" s="336"/>
      <c r="H80" s="312" t="s">
        <v>2854</v>
      </c>
      <c r="I80" s="312" t="s">
        <v>2852</v>
      </c>
      <c r="J80" s="312">
        <v>120</v>
      </c>
      <c r="K80" s="326"/>
    </row>
    <row r="81" s="1" customFormat="1" ht="15" customHeight="1">
      <c r="B81" s="337"/>
      <c r="C81" s="312" t="s">
        <v>2855</v>
      </c>
      <c r="D81" s="312"/>
      <c r="E81" s="312"/>
      <c r="F81" s="335" t="s">
        <v>2856</v>
      </c>
      <c r="G81" s="336"/>
      <c r="H81" s="312" t="s">
        <v>2857</v>
      </c>
      <c r="I81" s="312" t="s">
        <v>2852</v>
      </c>
      <c r="J81" s="312">
        <v>50</v>
      </c>
      <c r="K81" s="326"/>
    </row>
    <row r="82" s="1" customFormat="1" ht="15" customHeight="1">
      <c r="B82" s="337"/>
      <c r="C82" s="312" t="s">
        <v>2858</v>
      </c>
      <c r="D82" s="312"/>
      <c r="E82" s="312"/>
      <c r="F82" s="335" t="s">
        <v>2850</v>
      </c>
      <c r="G82" s="336"/>
      <c r="H82" s="312" t="s">
        <v>2859</v>
      </c>
      <c r="I82" s="312" t="s">
        <v>2860</v>
      </c>
      <c r="J82" s="312"/>
      <c r="K82" s="326"/>
    </row>
    <row r="83" s="1" customFormat="1" ht="15" customHeight="1">
      <c r="B83" s="337"/>
      <c r="C83" s="338" t="s">
        <v>2861</v>
      </c>
      <c r="D83" s="338"/>
      <c r="E83" s="338"/>
      <c r="F83" s="339" t="s">
        <v>2856</v>
      </c>
      <c r="G83" s="338"/>
      <c r="H83" s="338" t="s">
        <v>2862</v>
      </c>
      <c r="I83" s="338" t="s">
        <v>2852</v>
      </c>
      <c r="J83" s="338">
        <v>15</v>
      </c>
      <c r="K83" s="326"/>
    </row>
    <row r="84" s="1" customFormat="1" ht="15" customHeight="1">
      <c r="B84" s="337"/>
      <c r="C84" s="338" t="s">
        <v>2863</v>
      </c>
      <c r="D84" s="338"/>
      <c r="E84" s="338"/>
      <c r="F84" s="339" t="s">
        <v>2856</v>
      </c>
      <c r="G84" s="338"/>
      <c r="H84" s="338" t="s">
        <v>2864</v>
      </c>
      <c r="I84" s="338" t="s">
        <v>2852</v>
      </c>
      <c r="J84" s="338">
        <v>15</v>
      </c>
      <c r="K84" s="326"/>
    </row>
    <row r="85" s="1" customFormat="1" ht="15" customHeight="1">
      <c r="B85" s="337"/>
      <c r="C85" s="338" t="s">
        <v>2865</v>
      </c>
      <c r="D85" s="338"/>
      <c r="E85" s="338"/>
      <c r="F85" s="339" t="s">
        <v>2856</v>
      </c>
      <c r="G85" s="338"/>
      <c r="H85" s="338" t="s">
        <v>2866</v>
      </c>
      <c r="I85" s="338" t="s">
        <v>2852</v>
      </c>
      <c r="J85" s="338">
        <v>20</v>
      </c>
      <c r="K85" s="326"/>
    </row>
    <row r="86" s="1" customFormat="1" ht="15" customHeight="1">
      <c r="B86" s="337"/>
      <c r="C86" s="338" t="s">
        <v>2867</v>
      </c>
      <c r="D86" s="338"/>
      <c r="E86" s="338"/>
      <c r="F86" s="339" t="s">
        <v>2856</v>
      </c>
      <c r="G86" s="338"/>
      <c r="H86" s="338" t="s">
        <v>2868</v>
      </c>
      <c r="I86" s="338" t="s">
        <v>2852</v>
      </c>
      <c r="J86" s="338">
        <v>20</v>
      </c>
      <c r="K86" s="326"/>
    </row>
    <row r="87" s="1" customFormat="1" ht="15" customHeight="1">
      <c r="B87" s="337"/>
      <c r="C87" s="312" t="s">
        <v>2869</v>
      </c>
      <c r="D87" s="312"/>
      <c r="E87" s="312"/>
      <c r="F87" s="335" t="s">
        <v>2856</v>
      </c>
      <c r="G87" s="336"/>
      <c r="H87" s="312" t="s">
        <v>2870</v>
      </c>
      <c r="I87" s="312" t="s">
        <v>2852</v>
      </c>
      <c r="J87" s="312">
        <v>50</v>
      </c>
      <c r="K87" s="326"/>
    </row>
    <row r="88" s="1" customFormat="1" ht="15" customHeight="1">
      <c r="B88" s="337"/>
      <c r="C88" s="312" t="s">
        <v>2871</v>
      </c>
      <c r="D88" s="312"/>
      <c r="E88" s="312"/>
      <c r="F88" s="335" t="s">
        <v>2856</v>
      </c>
      <c r="G88" s="336"/>
      <c r="H88" s="312" t="s">
        <v>2872</v>
      </c>
      <c r="I88" s="312" t="s">
        <v>2852</v>
      </c>
      <c r="J88" s="312">
        <v>20</v>
      </c>
      <c r="K88" s="326"/>
    </row>
    <row r="89" s="1" customFormat="1" ht="15" customHeight="1">
      <c r="B89" s="337"/>
      <c r="C89" s="312" t="s">
        <v>2873</v>
      </c>
      <c r="D89" s="312"/>
      <c r="E89" s="312"/>
      <c r="F89" s="335" t="s">
        <v>2856</v>
      </c>
      <c r="G89" s="336"/>
      <c r="H89" s="312" t="s">
        <v>2874</v>
      </c>
      <c r="I89" s="312" t="s">
        <v>2852</v>
      </c>
      <c r="J89" s="312">
        <v>20</v>
      </c>
      <c r="K89" s="326"/>
    </row>
    <row r="90" s="1" customFormat="1" ht="15" customHeight="1">
      <c r="B90" s="337"/>
      <c r="C90" s="312" t="s">
        <v>2875</v>
      </c>
      <c r="D90" s="312"/>
      <c r="E90" s="312"/>
      <c r="F90" s="335" t="s">
        <v>2856</v>
      </c>
      <c r="G90" s="336"/>
      <c r="H90" s="312" t="s">
        <v>2876</v>
      </c>
      <c r="I90" s="312" t="s">
        <v>2852</v>
      </c>
      <c r="J90" s="312">
        <v>50</v>
      </c>
      <c r="K90" s="326"/>
    </row>
    <row r="91" s="1" customFormat="1" ht="15" customHeight="1">
      <c r="B91" s="337"/>
      <c r="C91" s="312" t="s">
        <v>2877</v>
      </c>
      <c r="D91" s="312"/>
      <c r="E91" s="312"/>
      <c r="F91" s="335" t="s">
        <v>2856</v>
      </c>
      <c r="G91" s="336"/>
      <c r="H91" s="312" t="s">
        <v>2877</v>
      </c>
      <c r="I91" s="312" t="s">
        <v>2852</v>
      </c>
      <c r="J91" s="312">
        <v>50</v>
      </c>
      <c r="K91" s="326"/>
    </row>
    <row r="92" s="1" customFormat="1" ht="15" customHeight="1">
      <c r="B92" s="337"/>
      <c r="C92" s="312" t="s">
        <v>2878</v>
      </c>
      <c r="D92" s="312"/>
      <c r="E92" s="312"/>
      <c r="F92" s="335" t="s">
        <v>2856</v>
      </c>
      <c r="G92" s="336"/>
      <c r="H92" s="312" t="s">
        <v>2879</v>
      </c>
      <c r="I92" s="312" t="s">
        <v>2852</v>
      </c>
      <c r="J92" s="312">
        <v>255</v>
      </c>
      <c r="K92" s="326"/>
    </row>
    <row r="93" s="1" customFormat="1" ht="15" customHeight="1">
      <c r="B93" s="337"/>
      <c r="C93" s="312" t="s">
        <v>2880</v>
      </c>
      <c r="D93" s="312"/>
      <c r="E93" s="312"/>
      <c r="F93" s="335" t="s">
        <v>2850</v>
      </c>
      <c r="G93" s="336"/>
      <c r="H93" s="312" t="s">
        <v>2881</v>
      </c>
      <c r="I93" s="312" t="s">
        <v>2882</v>
      </c>
      <c r="J93" s="312"/>
      <c r="K93" s="326"/>
    </row>
    <row r="94" s="1" customFormat="1" ht="15" customHeight="1">
      <c r="B94" s="337"/>
      <c r="C94" s="312" t="s">
        <v>2883</v>
      </c>
      <c r="D94" s="312"/>
      <c r="E94" s="312"/>
      <c r="F94" s="335" t="s">
        <v>2850</v>
      </c>
      <c r="G94" s="336"/>
      <c r="H94" s="312" t="s">
        <v>2884</v>
      </c>
      <c r="I94" s="312" t="s">
        <v>2885</v>
      </c>
      <c r="J94" s="312"/>
      <c r="K94" s="326"/>
    </row>
    <row r="95" s="1" customFormat="1" ht="15" customHeight="1">
      <c r="B95" s="337"/>
      <c r="C95" s="312" t="s">
        <v>2886</v>
      </c>
      <c r="D95" s="312"/>
      <c r="E95" s="312"/>
      <c r="F95" s="335" t="s">
        <v>2850</v>
      </c>
      <c r="G95" s="336"/>
      <c r="H95" s="312" t="s">
        <v>2886</v>
      </c>
      <c r="I95" s="312" t="s">
        <v>2885</v>
      </c>
      <c r="J95" s="312"/>
      <c r="K95" s="326"/>
    </row>
    <row r="96" s="1" customFormat="1" ht="15" customHeight="1">
      <c r="B96" s="337"/>
      <c r="C96" s="312" t="s">
        <v>41</v>
      </c>
      <c r="D96" s="312"/>
      <c r="E96" s="312"/>
      <c r="F96" s="335" t="s">
        <v>2850</v>
      </c>
      <c r="G96" s="336"/>
      <c r="H96" s="312" t="s">
        <v>2887</v>
      </c>
      <c r="I96" s="312" t="s">
        <v>2885</v>
      </c>
      <c r="J96" s="312"/>
      <c r="K96" s="326"/>
    </row>
    <row r="97" s="1" customFormat="1" ht="15" customHeight="1">
      <c r="B97" s="337"/>
      <c r="C97" s="312" t="s">
        <v>51</v>
      </c>
      <c r="D97" s="312"/>
      <c r="E97" s="312"/>
      <c r="F97" s="335" t="s">
        <v>2850</v>
      </c>
      <c r="G97" s="336"/>
      <c r="H97" s="312" t="s">
        <v>2888</v>
      </c>
      <c r="I97" s="312" t="s">
        <v>2885</v>
      </c>
      <c r="J97" s="312"/>
      <c r="K97" s="326"/>
    </row>
    <row r="98" s="1" customFormat="1" ht="15" customHeight="1">
      <c r="B98" s="340"/>
      <c r="C98" s="341"/>
      <c r="D98" s="341"/>
      <c r="E98" s="341"/>
      <c r="F98" s="341"/>
      <c r="G98" s="341"/>
      <c r="H98" s="341"/>
      <c r="I98" s="341"/>
      <c r="J98" s="341"/>
      <c r="K98" s="342"/>
    </row>
    <row r="99" s="1" customFormat="1" ht="18.75" customHeight="1">
      <c r="B99" s="343"/>
      <c r="C99" s="344"/>
      <c r="D99" s="344"/>
      <c r="E99" s="344"/>
      <c r="F99" s="344"/>
      <c r="G99" s="344"/>
      <c r="H99" s="344"/>
      <c r="I99" s="344"/>
      <c r="J99" s="344"/>
      <c r="K99" s="343"/>
    </row>
    <row r="100" s="1" customFormat="1" ht="18.75" customHeight="1">
      <c r="B100" s="320"/>
      <c r="C100" s="320"/>
      <c r="D100" s="320"/>
      <c r="E100" s="320"/>
      <c r="F100" s="320"/>
      <c r="G100" s="320"/>
      <c r="H100" s="320"/>
      <c r="I100" s="320"/>
      <c r="J100" s="320"/>
      <c r="K100" s="320"/>
    </row>
    <row r="101" s="1" customFormat="1" ht="7.5" customHeight="1">
      <c r="B101" s="321"/>
      <c r="C101" s="322"/>
      <c r="D101" s="322"/>
      <c r="E101" s="322"/>
      <c r="F101" s="322"/>
      <c r="G101" s="322"/>
      <c r="H101" s="322"/>
      <c r="I101" s="322"/>
      <c r="J101" s="322"/>
      <c r="K101" s="323"/>
    </row>
    <row r="102" s="1" customFormat="1" ht="45" customHeight="1">
      <c r="B102" s="324"/>
      <c r="C102" s="325" t="s">
        <v>2889</v>
      </c>
      <c r="D102" s="325"/>
      <c r="E102" s="325"/>
      <c r="F102" s="325"/>
      <c r="G102" s="325"/>
      <c r="H102" s="325"/>
      <c r="I102" s="325"/>
      <c r="J102" s="325"/>
      <c r="K102" s="326"/>
    </row>
    <row r="103" s="1" customFormat="1" ht="17.25" customHeight="1">
      <c r="B103" s="324"/>
      <c r="C103" s="327" t="s">
        <v>2844</v>
      </c>
      <c r="D103" s="327"/>
      <c r="E103" s="327"/>
      <c r="F103" s="327" t="s">
        <v>2845</v>
      </c>
      <c r="G103" s="328"/>
      <c r="H103" s="327" t="s">
        <v>57</v>
      </c>
      <c r="I103" s="327" t="s">
        <v>60</v>
      </c>
      <c r="J103" s="327" t="s">
        <v>2846</v>
      </c>
      <c r="K103" s="326"/>
    </row>
    <row r="104" s="1" customFormat="1" ht="17.25" customHeight="1">
      <c r="B104" s="324"/>
      <c r="C104" s="329" t="s">
        <v>2847</v>
      </c>
      <c r="D104" s="329"/>
      <c r="E104" s="329"/>
      <c r="F104" s="330" t="s">
        <v>2848</v>
      </c>
      <c r="G104" s="331"/>
      <c r="H104" s="329"/>
      <c r="I104" s="329"/>
      <c r="J104" s="329" t="s">
        <v>2849</v>
      </c>
      <c r="K104" s="326"/>
    </row>
    <row r="105" s="1" customFormat="1" ht="5.25" customHeight="1">
      <c r="B105" s="324"/>
      <c r="C105" s="327"/>
      <c r="D105" s="327"/>
      <c r="E105" s="327"/>
      <c r="F105" s="327"/>
      <c r="G105" s="345"/>
      <c r="H105" s="327"/>
      <c r="I105" s="327"/>
      <c r="J105" s="327"/>
      <c r="K105" s="326"/>
    </row>
    <row r="106" s="1" customFormat="1" ht="15" customHeight="1">
      <c r="B106" s="324"/>
      <c r="C106" s="312" t="s">
        <v>56</v>
      </c>
      <c r="D106" s="334"/>
      <c r="E106" s="334"/>
      <c r="F106" s="335" t="s">
        <v>2850</v>
      </c>
      <c r="G106" s="312"/>
      <c r="H106" s="312" t="s">
        <v>2890</v>
      </c>
      <c r="I106" s="312" t="s">
        <v>2852</v>
      </c>
      <c r="J106" s="312">
        <v>20</v>
      </c>
      <c r="K106" s="326"/>
    </row>
    <row r="107" s="1" customFormat="1" ht="15" customHeight="1">
      <c r="B107" s="324"/>
      <c r="C107" s="312" t="s">
        <v>2853</v>
      </c>
      <c r="D107" s="312"/>
      <c r="E107" s="312"/>
      <c r="F107" s="335" t="s">
        <v>2850</v>
      </c>
      <c r="G107" s="312"/>
      <c r="H107" s="312" t="s">
        <v>2890</v>
      </c>
      <c r="I107" s="312" t="s">
        <v>2852</v>
      </c>
      <c r="J107" s="312">
        <v>120</v>
      </c>
      <c r="K107" s="326"/>
    </row>
    <row r="108" s="1" customFormat="1" ht="15" customHeight="1">
      <c r="B108" s="337"/>
      <c r="C108" s="312" t="s">
        <v>2855</v>
      </c>
      <c r="D108" s="312"/>
      <c r="E108" s="312"/>
      <c r="F108" s="335" t="s">
        <v>2856</v>
      </c>
      <c r="G108" s="312"/>
      <c r="H108" s="312" t="s">
        <v>2890</v>
      </c>
      <c r="I108" s="312" t="s">
        <v>2852</v>
      </c>
      <c r="J108" s="312">
        <v>50</v>
      </c>
      <c r="K108" s="326"/>
    </row>
    <row r="109" s="1" customFormat="1" ht="15" customHeight="1">
      <c r="B109" s="337"/>
      <c r="C109" s="312" t="s">
        <v>2858</v>
      </c>
      <c r="D109" s="312"/>
      <c r="E109" s="312"/>
      <c r="F109" s="335" t="s">
        <v>2850</v>
      </c>
      <c r="G109" s="312"/>
      <c r="H109" s="312" t="s">
        <v>2890</v>
      </c>
      <c r="I109" s="312" t="s">
        <v>2860</v>
      </c>
      <c r="J109" s="312"/>
      <c r="K109" s="326"/>
    </row>
    <row r="110" s="1" customFormat="1" ht="15" customHeight="1">
      <c r="B110" s="337"/>
      <c r="C110" s="312" t="s">
        <v>2869</v>
      </c>
      <c r="D110" s="312"/>
      <c r="E110" s="312"/>
      <c r="F110" s="335" t="s">
        <v>2856</v>
      </c>
      <c r="G110" s="312"/>
      <c r="H110" s="312" t="s">
        <v>2890</v>
      </c>
      <c r="I110" s="312" t="s">
        <v>2852</v>
      </c>
      <c r="J110" s="312">
        <v>50</v>
      </c>
      <c r="K110" s="326"/>
    </row>
    <row r="111" s="1" customFormat="1" ht="15" customHeight="1">
      <c r="B111" s="337"/>
      <c r="C111" s="312" t="s">
        <v>2877</v>
      </c>
      <c r="D111" s="312"/>
      <c r="E111" s="312"/>
      <c r="F111" s="335" t="s">
        <v>2856</v>
      </c>
      <c r="G111" s="312"/>
      <c r="H111" s="312" t="s">
        <v>2890</v>
      </c>
      <c r="I111" s="312" t="s">
        <v>2852</v>
      </c>
      <c r="J111" s="312">
        <v>50</v>
      </c>
      <c r="K111" s="326"/>
    </row>
    <row r="112" s="1" customFormat="1" ht="15" customHeight="1">
      <c r="B112" s="337"/>
      <c r="C112" s="312" t="s">
        <v>2875</v>
      </c>
      <c r="D112" s="312"/>
      <c r="E112" s="312"/>
      <c r="F112" s="335" t="s">
        <v>2856</v>
      </c>
      <c r="G112" s="312"/>
      <c r="H112" s="312" t="s">
        <v>2890</v>
      </c>
      <c r="I112" s="312" t="s">
        <v>2852</v>
      </c>
      <c r="J112" s="312">
        <v>50</v>
      </c>
      <c r="K112" s="326"/>
    </row>
    <row r="113" s="1" customFormat="1" ht="15" customHeight="1">
      <c r="B113" s="337"/>
      <c r="C113" s="312" t="s">
        <v>56</v>
      </c>
      <c r="D113" s="312"/>
      <c r="E113" s="312"/>
      <c r="F113" s="335" t="s">
        <v>2850</v>
      </c>
      <c r="G113" s="312"/>
      <c r="H113" s="312" t="s">
        <v>2891</v>
      </c>
      <c r="I113" s="312" t="s">
        <v>2852</v>
      </c>
      <c r="J113" s="312">
        <v>20</v>
      </c>
      <c r="K113" s="326"/>
    </row>
    <row r="114" s="1" customFormat="1" ht="15" customHeight="1">
      <c r="B114" s="337"/>
      <c r="C114" s="312" t="s">
        <v>2892</v>
      </c>
      <c r="D114" s="312"/>
      <c r="E114" s="312"/>
      <c r="F114" s="335" t="s">
        <v>2850</v>
      </c>
      <c r="G114" s="312"/>
      <c r="H114" s="312" t="s">
        <v>2893</v>
      </c>
      <c r="I114" s="312" t="s">
        <v>2852</v>
      </c>
      <c r="J114" s="312">
        <v>120</v>
      </c>
      <c r="K114" s="326"/>
    </row>
    <row r="115" s="1" customFormat="1" ht="15" customHeight="1">
      <c r="B115" s="337"/>
      <c r="C115" s="312" t="s">
        <v>41</v>
      </c>
      <c r="D115" s="312"/>
      <c r="E115" s="312"/>
      <c r="F115" s="335" t="s">
        <v>2850</v>
      </c>
      <c r="G115" s="312"/>
      <c r="H115" s="312" t="s">
        <v>2894</v>
      </c>
      <c r="I115" s="312" t="s">
        <v>2885</v>
      </c>
      <c r="J115" s="312"/>
      <c r="K115" s="326"/>
    </row>
    <row r="116" s="1" customFormat="1" ht="15" customHeight="1">
      <c r="B116" s="337"/>
      <c r="C116" s="312" t="s">
        <v>51</v>
      </c>
      <c r="D116" s="312"/>
      <c r="E116" s="312"/>
      <c r="F116" s="335" t="s">
        <v>2850</v>
      </c>
      <c r="G116" s="312"/>
      <c r="H116" s="312" t="s">
        <v>2895</v>
      </c>
      <c r="I116" s="312" t="s">
        <v>2885</v>
      </c>
      <c r="J116" s="312"/>
      <c r="K116" s="326"/>
    </row>
    <row r="117" s="1" customFormat="1" ht="15" customHeight="1">
      <c r="B117" s="337"/>
      <c r="C117" s="312" t="s">
        <v>60</v>
      </c>
      <c r="D117" s="312"/>
      <c r="E117" s="312"/>
      <c r="F117" s="335" t="s">
        <v>2850</v>
      </c>
      <c r="G117" s="312"/>
      <c r="H117" s="312" t="s">
        <v>2896</v>
      </c>
      <c r="I117" s="312" t="s">
        <v>2897</v>
      </c>
      <c r="J117" s="312"/>
      <c r="K117" s="326"/>
    </row>
    <row r="118" s="1" customFormat="1" ht="15" customHeight="1">
      <c r="B118" s="340"/>
      <c r="C118" s="346"/>
      <c r="D118" s="346"/>
      <c r="E118" s="346"/>
      <c r="F118" s="346"/>
      <c r="G118" s="346"/>
      <c r="H118" s="346"/>
      <c r="I118" s="346"/>
      <c r="J118" s="346"/>
      <c r="K118" s="342"/>
    </row>
    <row r="119" s="1" customFormat="1" ht="18.75" customHeight="1">
      <c r="B119" s="347"/>
      <c r="C119" s="348"/>
      <c r="D119" s="348"/>
      <c r="E119" s="348"/>
      <c r="F119" s="349"/>
      <c r="G119" s="348"/>
      <c r="H119" s="348"/>
      <c r="I119" s="348"/>
      <c r="J119" s="348"/>
      <c r="K119" s="347"/>
    </row>
    <row r="120" s="1" customFormat="1" ht="18.75" customHeight="1">
      <c r="B120" s="320"/>
      <c r="C120" s="320"/>
      <c r="D120" s="320"/>
      <c r="E120" s="320"/>
      <c r="F120" s="320"/>
      <c r="G120" s="320"/>
      <c r="H120" s="320"/>
      <c r="I120" s="320"/>
      <c r="J120" s="320"/>
      <c r="K120" s="320"/>
    </row>
    <row r="121" s="1" customFormat="1" ht="7.5" customHeight="1">
      <c r="B121" s="350"/>
      <c r="C121" s="351"/>
      <c r="D121" s="351"/>
      <c r="E121" s="351"/>
      <c r="F121" s="351"/>
      <c r="G121" s="351"/>
      <c r="H121" s="351"/>
      <c r="I121" s="351"/>
      <c r="J121" s="351"/>
      <c r="K121" s="352"/>
    </row>
    <row r="122" s="1" customFormat="1" ht="45" customHeight="1">
      <c r="B122" s="353"/>
      <c r="C122" s="303" t="s">
        <v>2898</v>
      </c>
      <c r="D122" s="303"/>
      <c r="E122" s="303"/>
      <c r="F122" s="303"/>
      <c r="G122" s="303"/>
      <c r="H122" s="303"/>
      <c r="I122" s="303"/>
      <c r="J122" s="303"/>
      <c r="K122" s="354"/>
    </row>
    <row r="123" s="1" customFormat="1" ht="17.25" customHeight="1">
      <c r="B123" s="355"/>
      <c r="C123" s="327" t="s">
        <v>2844</v>
      </c>
      <c r="D123" s="327"/>
      <c r="E123" s="327"/>
      <c r="F123" s="327" t="s">
        <v>2845</v>
      </c>
      <c r="G123" s="328"/>
      <c r="H123" s="327" t="s">
        <v>57</v>
      </c>
      <c r="I123" s="327" t="s">
        <v>60</v>
      </c>
      <c r="J123" s="327" t="s">
        <v>2846</v>
      </c>
      <c r="K123" s="356"/>
    </row>
    <row r="124" s="1" customFormat="1" ht="17.25" customHeight="1">
      <c r="B124" s="355"/>
      <c r="C124" s="329" t="s">
        <v>2847</v>
      </c>
      <c r="D124" s="329"/>
      <c r="E124" s="329"/>
      <c r="F124" s="330" t="s">
        <v>2848</v>
      </c>
      <c r="G124" s="331"/>
      <c r="H124" s="329"/>
      <c r="I124" s="329"/>
      <c r="J124" s="329" t="s">
        <v>2849</v>
      </c>
      <c r="K124" s="356"/>
    </row>
    <row r="125" s="1" customFormat="1" ht="5.25" customHeight="1">
      <c r="B125" s="357"/>
      <c r="C125" s="332"/>
      <c r="D125" s="332"/>
      <c r="E125" s="332"/>
      <c r="F125" s="332"/>
      <c r="G125" s="358"/>
      <c r="H125" s="332"/>
      <c r="I125" s="332"/>
      <c r="J125" s="332"/>
      <c r="K125" s="359"/>
    </row>
    <row r="126" s="1" customFormat="1" ht="15" customHeight="1">
      <c r="B126" s="357"/>
      <c r="C126" s="312" t="s">
        <v>2853</v>
      </c>
      <c r="D126" s="334"/>
      <c r="E126" s="334"/>
      <c r="F126" s="335" t="s">
        <v>2850</v>
      </c>
      <c r="G126" s="312"/>
      <c r="H126" s="312" t="s">
        <v>2890</v>
      </c>
      <c r="I126" s="312" t="s">
        <v>2852</v>
      </c>
      <c r="J126" s="312">
        <v>120</v>
      </c>
      <c r="K126" s="360"/>
    </row>
    <row r="127" s="1" customFormat="1" ht="15" customHeight="1">
      <c r="B127" s="357"/>
      <c r="C127" s="312" t="s">
        <v>2899</v>
      </c>
      <c r="D127" s="312"/>
      <c r="E127" s="312"/>
      <c r="F127" s="335" t="s">
        <v>2850</v>
      </c>
      <c r="G127" s="312"/>
      <c r="H127" s="312" t="s">
        <v>2900</v>
      </c>
      <c r="I127" s="312" t="s">
        <v>2852</v>
      </c>
      <c r="J127" s="312" t="s">
        <v>2901</v>
      </c>
      <c r="K127" s="360"/>
    </row>
    <row r="128" s="1" customFormat="1" ht="15" customHeight="1">
      <c r="B128" s="357"/>
      <c r="C128" s="312" t="s">
        <v>93</v>
      </c>
      <c r="D128" s="312"/>
      <c r="E128" s="312"/>
      <c r="F128" s="335" t="s">
        <v>2850</v>
      </c>
      <c r="G128" s="312"/>
      <c r="H128" s="312" t="s">
        <v>2902</v>
      </c>
      <c r="I128" s="312" t="s">
        <v>2852</v>
      </c>
      <c r="J128" s="312" t="s">
        <v>2901</v>
      </c>
      <c r="K128" s="360"/>
    </row>
    <row r="129" s="1" customFormat="1" ht="15" customHeight="1">
      <c r="B129" s="357"/>
      <c r="C129" s="312" t="s">
        <v>2861</v>
      </c>
      <c r="D129" s="312"/>
      <c r="E129" s="312"/>
      <c r="F129" s="335" t="s">
        <v>2856</v>
      </c>
      <c r="G129" s="312"/>
      <c r="H129" s="312" t="s">
        <v>2862</v>
      </c>
      <c r="I129" s="312" t="s">
        <v>2852</v>
      </c>
      <c r="J129" s="312">
        <v>15</v>
      </c>
      <c r="K129" s="360"/>
    </row>
    <row r="130" s="1" customFormat="1" ht="15" customHeight="1">
      <c r="B130" s="357"/>
      <c r="C130" s="338" t="s">
        <v>2863</v>
      </c>
      <c r="D130" s="338"/>
      <c r="E130" s="338"/>
      <c r="F130" s="339" t="s">
        <v>2856</v>
      </c>
      <c r="G130" s="338"/>
      <c r="H130" s="338" t="s">
        <v>2864</v>
      </c>
      <c r="I130" s="338" t="s">
        <v>2852</v>
      </c>
      <c r="J130" s="338">
        <v>15</v>
      </c>
      <c r="K130" s="360"/>
    </row>
    <row r="131" s="1" customFormat="1" ht="15" customHeight="1">
      <c r="B131" s="357"/>
      <c r="C131" s="338" t="s">
        <v>2865</v>
      </c>
      <c r="D131" s="338"/>
      <c r="E131" s="338"/>
      <c r="F131" s="339" t="s">
        <v>2856</v>
      </c>
      <c r="G131" s="338"/>
      <c r="H131" s="338" t="s">
        <v>2866</v>
      </c>
      <c r="I131" s="338" t="s">
        <v>2852</v>
      </c>
      <c r="J131" s="338">
        <v>20</v>
      </c>
      <c r="K131" s="360"/>
    </row>
    <row r="132" s="1" customFormat="1" ht="15" customHeight="1">
      <c r="B132" s="357"/>
      <c r="C132" s="338" t="s">
        <v>2867</v>
      </c>
      <c r="D132" s="338"/>
      <c r="E132" s="338"/>
      <c r="F132" s="339" t="s">
        <v>2856</v>
      </c>
      <c r="G132" s="338"/>
      <c r="H132" s="338" t="s">
        <v>2868</v>
      </c>
      <c r="I132" s="338" t="s">
        <v>2852</v>
      </c>
      <c r="J132" s="338">
        <v>20</v>
      </c>
      <c r="K132" s="360"/>
    </row>
    <row r="133" s="1" customFormat="1" ht="15" customHeight="1">
      <c r="B133" s="357"/>
      <c r="C133" s="312" t="s">
        <v>2855</v>
      </c>
      <c r="D133" s="312"/>
      <c r="E133" s="312"/>
      <c r="F133" s="335" t="s">
        <v>2856</v>
      </c>
      <c r="G133" s="312"/>
      <c r="H133" s="312" t="s">
        <v>2890</v>
      </c>
      <c r="I133" s="312" t="s">
        <v>2852</v>
      </c>
      <c r="J133" s="312">
        <v>50</v>
      </c>
      <c r="K133" s="360"/>
    </row>
    <row r="134" s="1" customFormat="1" ht="15" customHeight="1">
      <c r="B134" s="357"/>
      <c r="C134" s="312" t="s">
        <v>2869</v>
      </c>
      <c r="D134" s="312"/>
      <c r="E134" s="312"/>
      <c r="F134" s="335" t="s">
        <v>2856</v>
      </c>
      <c r="G134" s="312"/>
      <c r="H134" s="312" t="s">
        <v>2890</v>
      </c>
      <c r="I134" s="312" t="s">
        <v>2852</v>
      </c>
      <c r="J134" s="312">
        <v>50</v>
      </c>
      <c r="K134" s="360"/>
    </row>
    <row r="135" s="1" customFormat="1" ht="15" customHeight="1">
      <c r="B135" s="357"/>
      <c r="C135" s="312" t="s">
        <v>2875</v>
      </c>
      <c r="D135" s="312"/>
      <c r="E135" s="312"/>
      <c r="F135" s="335" t="s">
        <v>2856</v>
      </c>
      <c r="G135" s="312"/>
      <c r="H135" s="312" t="s">
        <v>2890</v>
      </c>
      <c r="I135" s="312" t="s">
        <v>2852</v>
      </c>
      <c r="J135" s="312">
        <v>50</v>
      </c>
      <c r="K135" s="360"/>
    </row>
    <row r="136" s="1" customFormat="1" ht="15" customHeight="1">
      <c r="B136" s="357"/>
      <c r="C136" s="312" t="s">
        <v>2877</v>
      </c>
      <c r="D136" s="312"/>
      <c r="E136" s="312"/>
      <c r="F136" s="335" t="s">
        <v>2856</v>
      </c>
      <c r="G136" s="312"/>
      <c r="H136" s="312" t="s">
        <v>2890</v>
      </c>
      <c r="I136" s="312" t="s">
        <v>2852</v>
      </c>
      <c r="J136" s="312">
        <v>50</v>
      </c>
      <c r="K136" s="360"/>
    </row>
    <row r="137" s="1" customFormat="1" ht="15" customHeight="1">
      <c r="B137" s="357"/>
      <c r="C137" s="312" t="s">
        <v>2878</v>
      </c>
      <c r="D137" s="312"/>
      <c r="E137" s="312"/>
      <c r="F137" s="335" t="s">
        <v>2856</v>
      </c>
      <c r="G137" s="312"/>
      <c r="H137" s="312" t="s">
        <v>2903</v>
      </c>
      <c r="I137" s="312" t="s">
        <v>2852</v>
      </c>
      <c r="J137" s="312">
        <v>255</v>
      </c>
      <c r="K137" s="360"/>
    </row>
    <row r="138" s="1" customFormat="1" ht="15" customHeight="1">
      <c r="B138" s="357"/>
      <c r="C138" s="312" t="s">
        <v>2880</v>
      </c>
      <c r="D138" s="312"/>
      <c r="E138" s="312"/>
      <c r="F138" s="335" t="s">
        <v>2850</v>
      </c>
      <c r="G138" s="312"/>
      <c r="H138" s="312" t="s">
        <v>2904</v>
      </c>
      <c r="I138" s="312" t="s">
        <v>2882</v>
      </c>
      <c r="J138" s="312"/>
      <c r="K138" s="360"/>
    </row>
    <row r="139" s="1" customFormat="1" ht="15" customHeight="1">
      <c r="B139" s="357"/>
      <c r="C139" s="312" t="s">
        <v>2883</v>
      </c>
      <c r="D139" s="312"/>
      <c r="E139" s="312"/>
      <c r="F139" s="335" t="s">
        <v>2850</v>
      </c>
      <c r="G139" s="312"/>
      <c r="H139" s="312" t="s">
        <v>2905</v>
      </c>
      <c r="I139" s="312" t="s">
        <v>2885</v>
      </c>
      <c r="J139" s="312"/>
      <c r="K139" s="360"/>
    </row>
    <row r="140" s="1" customFormat="1" ht="15" customHeight="1">
      <c r="B140" s="357"/>
      <c r="C140" s="312" t="s">
        <v>2886</v>
      </c>
      <c r="D140" s="312"/>
      <c r="E140" s="312"/>
      <c r="F140" s="335" t="s">
        <v>2850</v>
      </c>
      <c r="G140" s="312"/>
      <c r="H140" s="312" t="s">
        <v>2886</v>
      </c>
      <c r="I140" s="312" t="s">
        <v>2885</v>
      </c>
      <c r="J140" s="312"/>
      <c r="K140" s="360"/>
    </row>
    <row r="141" s="1" customFormat="1" ht="15" customHeight="1">
      <c r="B141" s="357"/>
      <c r="C141" s="312" t="s">
        <v>41</v>
      </c>
      <c r="D141" s="312"/>
      <c r="E141" s="312"/>
      <c r="F141" s="335" t="s">
        <v>2850</v>
      </c>
      <c r="G141" s="312"/>
      <c r="H141" s="312" t="s">
        <v>2906</v>
      </c>
      <c r="I141" s="312" t="s">
        <v>2885</v>
      </c>
      <c r="J141" s="312"/>
      <c r="K141" s="360"/>
    </row>
    <row r="142" s="1" customFormat="1" ht="15" customHeight="1">
      <c r="B142" s="357"/>
      <c r="C142" s="312" t="s">
        <v>2907</v>
      </c>
      <c r="D142" s="312"/>
      <c r="E142" s="312"/>
      <c r="F142" s="335" t="s">
        <v>2850</v>
      </c>
      <c r="G142" s="312"/>
      <c r="H142" s="312" t="s">
        <v>2908</v>
      </c>
      <c r="I142" s="312" t="s">
        <v>2885</v>
      </c>
      <c r="J142" s="312"/>
      <c r="K142" s="360"/>
    </row>
    <row r="143" s="1" customFormat="1" ht="15" customHeight="1">
      <c r="B143" s="361"/>
      <c r="C143" s="362"/>
      <c r="D143" s="362"/>
      <c r="E143" s="362"/>
      <c r="F143" s="362"/>
      <c r="G143" s="362"/>
      <c r="H143" s="362"/>
      <c r="I143" s="362"/>
      <c r="J143" s="362"/>
      <c r="K143" s="363"/>
    </row>
    <row r="144" s="1" customFormat="1" ht="18.75" customHeight="1">
      <c r="B144" s="348"/>
      <c r="C144" s="348"/>
      <c r="D144" s="348"/>
      <c r="E144" s="348"/>
      <c r="F144" s="349"/>
      <c r="G144" s="348"/>
      <c r="H144" s="348"/>
      <c r="I144" s="348"/>
      <c r="J144" s="348"/>
      <c r="K144" s="348"/>
    </row>
    <row r="145" s="1" customFormat="1" ht="18.75" customHeight="1">
      <c r="B145" s="320"/>
      <c r="C145" s="320"/>
      <c r="D145" s="320"/>
      <c r="E145" s="320"/>
      <c r="F145" s="320"/>
      <c r="G145" s="320"/>
      <c r="H145" s="320"/>
      <c r="I145" s="320"/>
      <c r="J145" s="320"/>
      <c r="K145" s="320"/>
    </row>
    <row r="146" s="1" customFormat="1" ht="7.5" customHeight="1">
      <c r="B146" s="321"/>
      <c r="C146" s="322"/>
      <c r="D146" s="322"/>
      <c r="E146" s="322"/>
      <c r="F146" s="322"/>
      <c r="G146" s="322"/>
      <c r="H146" s="322"/>
      <c r="I146" s="322"/>
      <c r="J146" s="322"/>
      <c r="K146" s="323"/>
    </row>
    <row r="147" s="1" customFormat="1" ht="45" customHeight="1">
      <c r="B147" s="324"/>
      <c r="C147" s="325" t="s">
        <v>2909</v>
      </c>
      <c r="D147" s="325"/>
      <c r="E147" s="325"/>
      <c r="F147" s="325"/>
      <c r="G147" s="325"/>
      <c r="H147" s="325"/>
      <c r="I147" s="325"/>
      <c r="J147" s="325"/>
      <c r="K147" s="326"/>
    </row>
    <row r="148" s="1" customFormat="1" ht="17.25" customHeight="1">
      <c r="B148" s="324"/>
      <c r="C148" s="327" t="s">
        <v>2844</v>
      </c>
      <c r="D148" s="327"/>
      <c r="E148" s="327"/>
      <c r="F148" s="327" t="s">
        <v>2845</v>
      </c>
      <c r="G148" s="328"/>
      <c r="H148" s="327" t="s">
        <v>57</v>
      </c>
      <c r="I148" s="327" t="s">
        <v>60</v>
      </c>
      <c r="J148" s="327" t="s">
        <v>2846</v>
      </c>
      <c r="K148" s="326"/>
    </row>
    <row r="149" s="1" customFormat="1" ht="17.25" customHeight="1">
      <c r="B149" s="324"/>
      <c r="C149" s="329" t="s">
        <v>2847</v>
      </c>
      <c r="D149" s="329"/>
      <c r="E149" s="329"/>
      <c r="F149" s="330" t="s">
        <v>2848</v>
      </c>
      <c r="G149" s="331"/>
      <c r="H149" s="329"/>
      <c r="I149" s="329"/>
      <c r="J149" s="329" t="s">
        <v>2849</v>
      </c>
      <c r="K149" s="326"/>
    </row>
    <row r="150" s="1" customFormat="1" ht="5.25" customHeight="1">
      <c r="B150" s="337"/>
      <c r="C150" s="332"/>
      <c r="D150" s="332"/>
      <c r="E150" s="332"/>
      <c r="F150" s="332"/>
      <c r="G150" s="333"/>
      <c r="H150" s="332"/>
      <c r="I150" s="332"/>
      <c r="J150" s="332"/>
      <c r="K150" s="360"/>
    </row>
    <row r="151" s="1" customFormat="1" ht="15" customHeight="1">
      <c r="B151" s="337"/>
      <c r="C151" s="364" t="s">
        <v>2853</v>
      </c>
      <c r="D151" s="312"/>
      <c r="E151" s="312"/>
      <c r="F151" s="365" t="s">
        <v>2850</v>
      </c>
      <c r="G151" s="312"/>
      <c r="H151" s="364" t="s">
        <v>2890</v>
      </c>
      <c r="I151" s="364" t="s">
        <v>2852</v>
      </c>
      <c r="J151" s="364">
        <v>120</v>
      </c>
      <c r="K151" s="360"/>
    </row>
    <row r="152" s="1" customFormat="1" ht="15" customHeight="1">
      <c r="B152" s="337"/>
      <c r="C152" s="364" t="s">
        <v>2899</v>
      </c>
      <c r="D152" s="312"/>
      <c r="E152" s="312"/>
      <c r="F152" s="365" t="s">
        <v>2850</v>
      </c>
      <c r="G152" s="312"/>
      <c r="H152" s="364" t="s">
        <v>2910</v>
      </c>
      <c r="I152" s="364" t="s">
        <v>2852</v>
      </c>
      <c r="J152" s="364" t="s">
        <v>2901</v>
      </c>
      <c r="K152" s="360"/>
    </row>
    <row r="153" s="1" customFormat="1" ht="15" customHeight="1">
      <c r="B153" s="337"/>
      <c r="C153" s="364" t="s">
        <v>93</v>
      </c>
      <c r="D153" s="312"/>
      <c r="E153" s="312"/>
      <c r="F153" s="365" t="s">
        <v>2850</v>
      </c>
      <c r="G153" s="312"/>
      <c r="H153" s="364" t="s">
        <v>2911</v>
      </c>
      <c r="I153" s="364" t="s">
        <v>2852</v>
      </c>
      <c r="J153" s="364" t="s">
        <v>2901</v>
      </c>
      <c r="K153" s="360"/>
    </row>
    <row r="154" s="1" customFormat="1" ht="15" customHeight="1">
      <c r="B154" s="337"/>
      <c r="C154" s="364" t="s">
        <v>2855</v>
      </c>
      <c r="D154" s="312"/>
      <c r="E154" s="312"/>
      <c r="F154" s="365" t="s">
        <v>2856</v>
      </c>
      <c r="G154" s="312"/>
      <c r="H154" s="364" t="s">
        <v>2890</v>
      </c>
      <c r="I154" s="364" t="s">
        <v>2852</v>
      </c>
      <c r="J154" s="364">
        <v>50</v>
      </c>
      <c r="K154" s="360"/>
    </row>
    <row r="155" s="1" customFormat="1" ht="15" customHeight="1">
      <c r="B155" s="337"/>
      <c r="C155" s="364" t="s">
        <v>2858</v>
      </c>
      <c r="D155" s="312"/>
      <c r="E155" s="312"/>
      <c r="F155" s="365" t="s">
        <v>2850</v>
      </c>
      <c r="G155" s="312"/>
      <c r="H155" s="364" t="s">
        <v>2890</v>
      </c>
      <c r="I155" s="364" t="s">
        <v>2860</v>
      </c>
      <c r="J155" s="364"/>
      <c r="K155" s="360"/>
    </row>
    <row r="156" s="1" customFormat="1" ht="15" customHeight="1">
      <c r="B156" s="337"/>
      <c r="C156" s="364" t="s">
        <v>2869</v>
      </c>
      <c r="D156" s="312"/>
      <c r="E156" s="312"/>
      <c r="F156" s="365" t="s">
        <v>2856</v>
      </c>
      <c r="G156" s="312"/>
      <c r="H156" s="364" t="s">
        <v>2890</v>
      </c>
      <c r="I156" s="364" t="s">
        <v>2852</v>
      </c>
      <c r="J156" s="364">
        <v>50</v>
      </c>
      <c r="K156" s="360"/>
    </row>
    <row r="157" s="1" customFormat="1" ht="15" customHeight="1">
      <c r="B157" s="337"/>
      <c r="C157" s="364" t="s">
        <v>2877</v>
      </c>
      <c r="D157" s="312"/>
      <c r="E157" s="312"/>
      <c r="F157" s="365" t="s">
        <v>2856</v>
      </c>
      <c r="G157" s="312"/>
      <c r="H157" s="364" t="s">
        <v>2890</v>
      </c>
      <c r="I157" s="364" t="s">
        <v>2852</v>
      </c>
      <c r="J157" s="364">
        <v>50</v>
      </c>
      <c r="K157" s="360"/>
    </row>
    <row r="158" s="1" customFormat="1" ht="15" customHeight="1">
      <c r="B158" s="337"/>
      <c r="C158" s="364" t="s">
        <v>2875</v>
      </c>
      <c r="D158" s="312"/>
      <c r="E158" s="312"/>
      <c r="F158" s="365" t="s">
        <v>2856</v>
      </c>
      <c r="G158" s="312"/>
      <c r="H158" s="364" t="s">
        <v>2890</v>
      </c>
      <c r="I158" s="364" t="s">
        <v>2852</v>
      </c>
      <c r="J158" s="364">
        <v>50</v>
      </c>
      <c r="K158" s="360"/>
    </row>
    <row r="159" s="1" customFormat="1" ht="15" customHeight="1">
      <c r="B159" s="337"/>
      <c r="C159" s="364" t="s">
        <v>112</v>
      </c>
      <c r="D159" s="312"/>
      <c r="E159" s="312"/>
      <c r="F159" s="365" t="s">
        <v>2850</v>
      </c>
      <c r="G159" s="312"/>
      <c r="H159" s="364" t="s">
        <v>2912</v>
      </c>
      <c r="I159" s="364" t="s">
        <v>2852</v>
      </c>
      <c r="J159" s="364" t="s">
        <v>2913</v>
      </c>
      <c r="K159" s="360"/>
    </row>
    <row r="160" s="1" customFormat="1" ht="15" customHeight="1">
      <c r="B160" s="337"/>
      <c r="C160" s="364" t="s">
        <v>2914</v>
      </c>
      <c r="D160" s="312"/>
      <c r="E160" s="312"/>
      <c r="F160" s="365" t="s">
        <v>2850</v>
      </c>
      <c r="G160" s="312"/>
      <c r="H160" s="364" t="s">
        <v>2915</v>
      </c>
      <c r="I160" s="364" t="s">
        <v>2885</v>
      </c>
      <c r="J160" s="364"/>
      <c r="K160" s="360"/>
    </row>
    <row r="161" s="1" customFormat="1" ht="15" customHeight="1">
      <c r="B161" s="366"/>
      <c r="C161" s="346"/>
      <c r="D161" s="346"/>
      <c r="E161" s="346"/>
      <c r="F161" s="346"/>
      <c r="G161" s="346"/>
      <c r="H161" s="346"/>
      <c r="I161" s="346"/>
      <c r="J161" s="346"/>
      <c r="K161" s="367"/>
    </row>
    <row r="162" s="1" customFormat="1" ht="18.75" customHeight="1">
      <c r="B162" s="348"/>
      <c r="C162" s="358"/>
      <c r="D162" s="358"/>
      <c r="E162" s="358"/>
      <c r="F162" s="368"/>
      <c r="G162" s="358"/>
      <c r="H162" s="358"/>
      <c r="I162" s="358"/>
      <c r="J162" s="358"/>
      <c r="K162" s="348"/>
    </row>
    <row r="163" s="1" customFormat="1" ht="18.75" customHeight="1">
      <c r="B163" s="320"/>
      <c r="C163" s="320"/>
      <c r="D163" s="320"/>
      <c r="E163" s="320"/>
      <c r="F163" s="320"/>
      <c r="G163" s="320"/>
      <c r="H163" s="320"/>
      <c r="I163" s="320"/>
      <c r="J163" s="320"/>
      <c r="K163" s="320"/>
    </row>
    <row r="164" s="1" customFormat="1" ht="7.5" customHeight="1">
      <c r="B164" s="299"/>
      <c r="C164" s="300"/>
      <c r="D164" s="300"/>
      <c r="E164" s="300"/>
      <c r="F164" s="300"/>
      <c r="G164" s="300"/>
      <c r="H164" s="300"/>
      <c r="I164" s="300"/>
      <c r="J164" s="300"/>
      <c r="K164" s="301"/>
    </row>
    <row r="165" s="1" customFormat="1" ht="45" customHeight="1">
      <c r="B165" s="302"/>
      <c r="C165" s="303" t="s">
        <v>2916</v>
      </c>
      <c r="D165" s="303"/>
      <c r="E165" s="303"/>
      <c r="F165" s="303"/>
      <c r="G165" s="303"/>
      <c r="H165" s="303"/>
      <c r="I165" s="303"/>
      <c r="J165" s="303"/>
      <c r="K165" s="304"/>
    </row>
    <row r="166" s="1" customFormat="1" ht="17.25" customHeight="1">
      <c r="B166" s="302"/>
      <c r="C166" s="327" t="s">
        <v>2844</v>
      </c>
      <c r="D166" s="327"/>
      <c r="E166" s="327"/>
      <c r="F166" s="327" t="s">
        <v>2845</v>
      </c>
      <c r="G166" s="369"/>
      <c r="H166" s="370" t="s">
        <v>57</v>
      </c>
      <c r="I166" s="370" t="s">
        <v>60</v>
      </c>
      <c r="J166" s="327" t="s">
        <v>2846</v>
      </c>
      <c r="K166" s="304"/>
    </row>
    <row r="167" s="1" customFormat="1" ht="17.25" customHeight="1">
      <c r="B167" s="305"/>
      <c r="C167" s="329" t="s">
        <v>2847</v>
      </c>
      <c r="D167" s="329"/>
      <c r="E167" s="329"/>
      <c r="F167" s="330" t="s">
        <v>2848</v>
      </c>
      <c r="G167" s="371"/>
      <c r="H167" s="372"/>
      <c r="I167" s="372"/>
      <c r="J167" s="329" t="s">
        <v>2849</v>
      </c>
      <c r="K167" s="307"/>
    </row>
    <row r="168" s="1" customFormat="1" ht="5.25" customHeight="1">
      <c r="B168" s="337"/>
      <c r="C168" s="332"/>
      <c r="D168" s="332"/>
      <c r="E168" s="332"/>
      <c r="F168" s="332"/>
      <c r="G168" s="333"/>
      <c r="H168" s="332"/>
      <c r="I168" s="332"/>
      <c r="J168" s="332"/>
      <c r="K168" s="360"/>
    </row>
    <row r="169" s="1" customFormat="1" ht="15" customHeight="1">
      <c r="B169" s="337"/>
      <c r="C169" s="312" t="s">
        <v>2853</v>
      </c>
      <c r="D169" s="312"/>
      <c r="E169" s="312"/>
      <c r="F169" s="335" t="s">
        <v>2850</v>
      </c>
      <c r="G169" s="312"/>
      <c r="H169" s="312" t="s">
        <v>2890</v>
      </c>
      <c r="I169" s="312" t="s">
        <v>2852</v>
      </c>
      <c r="J169" s="312">
        <v>120</v>
      </c>
      <c r="K169" s="360"/>
    </row>
    <row r="170" s="1" customFormat="1" ht="15" customHeight="1">
      <c r="B170" s="337"/>
      <c r="C170" s="312" t="s">
        <v>2899</v>
      </c>
      <c r="D170" s="312"/>
      <c r="E170" s="312"/>
      <c r="F170" s="335" t="s">
        <v>2850</v>
      </c>
      <c r="G170" s="312"/>
      <c r="H170" s="312" t="s">
        <v>2900</v>
      </c>
      <c r="I170" s="312" t="s">
        <v>2852</v>
      </c>
      <c r="J170" s="312" t="s">
        <v>2901</v>
      </c>
      <c r="K170" s="360"/>
    </row>
    <row r="171" s="1" customFormat="1" ht="15" customHeight="1">
      <c r="B171" s="337"/>
      <c r="C171" s="312" t="s">
        <v>93</v>
      </c>
      <c r="D171" s="312"/>
      <c r="E171" s="312"/>
      <c r="F171" s="335" t="s">
        <v>2850</v>
      </c>
      <c r="G171" s="312"/>
      <c r="H171" s="312" t="s">
        <v>2917</v>
      </c>
      <c r="I171" s="312" t="s">
        <v>2852</v>
      </c>
      <c r="J171" s="312" t="s">
        <v>2901</v>
      </c>
      <c r="K171" s="360"/>
    </row>
    <row r="172" s="1" customFormat="1" ht="15" customHeight="1">
      <c r="B172" s="337"/>
      <c r="C172" s="312" t="s">
        <v>2855</v>
      </c>
      <c r="D172" s="312"/>
      <c r="E172" s="312"/>
      <c r="F172" s="335" t="s">
        <v>2856</v>
      </c>
      <c r="G172" s="312"/>
      <c r="H172" s="312" t="s">
        <v>2917</v>
      </c>
      <c r="I172" s="312" t="s">
        <v>2852</v>
      </c>
      <c r="J172" s="312">
        <v>50</v>
      </c>
      <c r="K172" s="360"/>
    </row>
    <row r="173" s="1" customFormat="1" ht="15" customHeight="1">
      <c r="B173" s="337"/>
      <c r="C173" s="312" t="s">
        <v>2858</v>
      </c>
      <c r="D173" s="312"/>
      <c r="E173" s="312"/>
      <c r="F173" s="335" t="s">
        <v>2850</v>
      </c>
      <c r="G173" s="312"/>
      <c r="H173" s="312" t="s">
        <v>2917</v>
      </c>
      <c r="I173" s="312" t="s">
        <v>2860</v>
      </c>
      <c r="J173" s="312"/>
      <c r="K173" s="360"/>
    </row>
    <row r="174" s="1" customFormat="1" ht="15" customHeight="1">
      <c r="B174" s="337"/>
      <c r="C174" s="312" t="s">
        <v>2869</v>
      </c>
      <c r="D174" s="312"/>
      <c r="E174" s="312"/>
      <c r="F174" s="335" t="s">
        <v>2856</v>
      </c>
      <c r="G174" s="312"/>
      <c r="H174" s="312" t="s">
        <v>2917</v>
      </c>
      <c r="I174" s="312" t="s">
        <v>2852</v>
      </c>
      <c r="J174" s="312">
        <v>50</v>
      </c>
      <c r="K174" s="360"/>
    </row>
    <row r="175" s="1" customFormat="1" ht="15" customHeight="1">
      <c r="B175" s="337"/>
      <c r="C175" s="312" t="s">
        <v>2877</v>
      </c>
      <c r="D175" s="312"/>
      <c r="E175" s="312"/>
      <c r="F175" s="335" t="s">
        <v>2856</v>
      </c>
      <c r="G175" s="312"/>
      <c r="H175" s="312" t="s">
        <v>2917</v>
      </c>
      <c r="I175" s="312" t="s">
        <v>2852</v>
      </c>
      <c r="J175" s="312">
        <v>50</v>
      </c>
      <c r="K175" s="360"/>
    </row>
    <row r="176" s="1" customFormat="1" ht="15" customHeight="1">
      <c r="B176" s="337"/>
      <c r="C176" s="312" t="s">
        <v>2875</v>
      </c>
      <c r="D176" s="312"/>
      <c r="E176" s="312"/>
      <c r="F176" s="335" t="s">
        <v>2856</v>
      </c>
      <c r="G176" s="312"/>
      <c r="H176" s="312" t="s">
        <v>2917</v>
      </c>
      <c r="I176" s="312" t="s">
        <v>2852</v>
      </c>
      <c r="J176" s="312">
        <v>50</v>
      </c>
      <c r="K176" s="360"/>
    </row>
    <row r="177" s="1" customFormat="1" ht="15" customHeight="1">
      <c r="B177" s="337"/>
      <c r="C177" s="312" t="s">
        <v>127</v>
      </c>
      <c r="D177" s="312"/>
      <c r="E177" s="312"/>
      <c r="F177" s="335" t="s">
        <v>2850</v>
      </c>
      <c r="G177" s="312"/>
      <c r="H177" s="312" t="s">
        <v>2918</v>
      </c>
      <c r="I177" s="312" t="s">
        <v>2919</v>
      </c>
      <c r="J177" s="312"/>
      <c r="K177" s="360"/>
    </row>
    <row r="178" s="1" customFormat="1" ht="15" customHeight="1">
      <c r="B178" s="337"/>
      <c r="C178" s="312" t="s">
        <v>60</v>
      </c>
      <c r="D178" s="312"/>
      <c r="E178" s="312"/>
      <c r="F178" s="335" t="s">
        <v>2850</v>
      </c>
      <c r="G178" s="312"/>
      <c r="H178" s="312" t="s">
        <v>2920</v>
      </c>
      <c r="I178" s="312" t="s">
        <v>2921</v>
      </c>
      <c r="J178" s="312">
        <v>1</v>
      </c>
      <c r="K178" s="360"/>
    </row>
    <row r="179" s="1" customFormat="1" ht="15" customHeight="1">
      <c r="B179" s="337"/>
      <c r="C179" s="312" t="s">
        <v>56</v>
      </c>
      <c r="D179" s="312"/>
      <c r="E179" s="312"/>
      <c r="F179" s="335" t="s">
        <v>2850</v>
      </c>
      <c r="G179" s="312"/>
      <c r="H179" s="312" t="s">
        <v>2922</v>
      </c>
      <c r="I179" s="312" t="s">
        <v>2852</v>
      </c>
      <c r="J179" s="312">
        <v>20</v>
      </c>
      <c r="K179" s="360"/>
    </row>
    <row r="180" s="1" customFormat="1" ht="15" customHeight="1">
      <c r="B180" s="337"/>
      <c r="C180" s="312" t="s">
        <v>57</v>
      </c>
      <c r="D180" s="312"/>
      <c r="E180" s="312"/>
      <c r="F180" s="335" t="s">
        <v>2850</v>
      </c>
      <c r="G180" s="312"/>
      <c r="H180" s="312" t="s">
        <v>2923</v>
      </c>
      <c r="I180" s="312" t="s">
        <v>2852</v>
      </c>
      <c r="J180" s="312">
        <v>255</v>
      </c>
      <c r="K180" s="360"/>
    </row>
    <row r="181" s="1" customFormat="1" ht="15" customHeight="1">
      <c r="B181" s="337"/>
      <c r="C181" s="312" t="s">
        <v>128</v>
      </c>
      <c r="D181" s="312"/>
      <c r="E181" s="312"/>
      <c r="F181" s="335" t="s">
        <v>2850</v>
      </c>
      <c r="G181" s="312"/>
      <c r="H181" s="312" t="s">
        <v>2814</v>
      </c>
      <c r="I181" s="312" t="s">
        <v>2852</v>
      </c>
      <c r="J181" s="312">
        <v>10</v>
      </c>
      <c r="K181" s="360"/>
    </row>
    <row r="182" s="1" customFormat="1" ht="15" customHeight="1">
      <c r="B182" s="337"/>
      <c r="C182" s="312" t="s">
        <v>129</v>
      </c>
      <c r="D182" s="312"/>
      <c r="E182" s="312"/>
      <c r="F182" s="335" t="s">
        <v>2850</v>
      </c>
      <c r="G182" s="312"/>
      <c r="H182" s="312" t="s">
        <v>2924</v>
      </c>
      <c r="I182" s="312" t="s">
        <v>2885</v>
      </c>
      <c r="J182" s="312"/>
      <c r="K182" s="360"/>
    </row>
    <row r="183" s="1" customFormat="1" ht="15" customHeight="1">
      <c r="B183" s="337"/>
      <c r="C183" s="312" t="s">
        <v>2925</v>
      </c>
      <c r="D183" s="312"/>
      <c r="E183" s="312"/>
      <c r="F183" s="335" t="s">
        <v>2850</v>
      </c>
      <c r="G183" s="312"/>
      <c r="H183" s="312" t="s">
        <v>2926</v>
      </c>
      <c r="I183" s="312" t="s">
        <v>2885</v>
      </c>
      <c r="J183" s="312"/>
      <c r="K183" s="360"/>
    </row>
    <row r="184" s="1" customFormat="1" ht="15" customHeight="1">
      <c r="B184" s="337"/>
      <c r="C184" s="312" t="s">
        <v>2914</v>
      </c>
      <c r="D184" s="312"/>
      <c r="E184" s="312"/>
      <c r="F184" s="335" t="s">
        <v>2850</v>
      </c>
      <c r="G184" s="312"/>
      <c r="H184" s="312" t="s">
        <v>2927</v>
      </c>
      <c r="I184" s="312" t="s">
        <v>2885</v>
      </c>
      <c r="J184" s="312"/>
      <c r="K184" s="360"/>
    </row>
    <row r="185" s="1" customFormat="1" ht="15" customHeight="1">
      <c r="B185" s="337"/>
      <c r="C185" s="312" t="s">
        <v>131</v>
      </c>
      <c r="D185" s="312"/>
      <c r="E185" s="312"/>
      <c r="F185" s="335" t="s">
        <v>2856</v>
      </c>
      <c r="G185" s="312"/>
      <c r="H185" s="312" t="s">
        <v>2928</v>
      </c>
      <c r="I185" s="312" t="s">
        <v>2852</v>
      </c>
      <c r="J185" s="312">
        <v>50</v>
      </c>
      <c r="K185" s="360"/>
    </row>
    <row r="186" s="1" customFormat="1" ht="15" customHeight="1">
      <c r="B186" s="337"/>
      <c r="C186" s="312" t="s">
        <v>2929</v>
      </c>
      <c r="D186" s="312"/>
      <c r="E186" s="312"/>
      <c r="F186" s="335" t="s">
        <v>2856</v>
      </c>
      <c r="G186" s="312"/>
      <c r="H186" s="312" t="s">
        <v>2930</v>
      </c>
      <c r="I186" s="312" t="s">
        <v>2931</v>
      </c>
      <c r="J186" s="312"/>
      <c r="K186" s="360"/>
    </row>
    <row r="187" s="1" customFormat="1" ht="15" customHeight="1">
      <c r="B187" s="337"/>
      <c r="C187" s="312" t="s">
        <v>2932</v>
      </c>
      <c r="D187" s="312"/>
      <c r="E187" s="312"/>
      <c r="F187" s="335" t="s">
        <v>2856</v>
      </c>
      <c r="G187" s="312"/>
      <c r="H187" s="312" t="s">
        <v>2933</v>
      </c>
      <c r="I187" s="312" t="s">
        <v>2931</v>
      </c>
      <c r="J187" s="312"/>
      <c r="K187" s="360"/>
    </row>
    <row r="188" s="1" customFormat="1" ht="15" customHeight="1">
      <c r="B188" s="337"/>
      <c r="C188" s="312" t="s">
        <v>2934</v>
      </c>
      <c r="D188" s="312"/>
      <c r="E188" s="312"/>
      <c r="F188" s="335" t="s">
        <v>2856</v>
      </c>
      <c r="G188" s="312"/>
      <c r="H188" s="312" t="s">
        <v>2935</v>
      </c>
      <c r="I188" s="312" t="s">
        <v>2931</v>
      </c>
      <c r="J188" s="312"/>
      <c r="K188" s="360"/>
    </row>
    <row r="189" s="1" customFormat="1" ht="15" customHeight="1">
      <c r="B189" s="337"/>
      <c r="C189" s="373" t="s">
        <v>2936</v>
      </c>
      <c r="D189" s="312"/>
      <c r="E189" s="312"/>
      <c r="F189" s="335" t="s">
        <v>2856</v>
      </c>
      <c r="G189" s="312"/>
      <c r="H189" s="312" t="s">
        <v>2937</v>
      </c>
      <c r="I189" s="312" t="s">
        <v>2938</v>
      </c>
      <c r="J189" s="374" t="s">
        <v>2939</v>
      </c>
      <c r="K189" s="360"/>
    </row>
    <row r="190" s="18" customFormat="1" ht="15" customHeight="1">
      <c r="B190" s="375"/>
      <c r="C190" s="376" t="s">
        <v>2940</v>
      </c>
      <c r="D190" s="377"/>
      <c r="E190" s="377"/>
      <c r="F190" s="378" t="s">
        <v>2856</v>
      </c>
      <c r="G190" s="377"/>
      <c r="H190" s="377" t="s">
        <v>2941</v>
      </c>
      <c r="I190" s="377" t="s">
        <v>2938</v>
      </c>
      <c r="J190" s="379" t="s">
        <v>2939</v>
      </c>
      <c r="K190" s="380"/>
    </row>
    <row r="191" s="1" customFormat="1" ht="15" customHeight="1">
      <c r="B191" s="337"/>
      <c r="C191" s="373" t="s">
        <v>45</v>
      </c>
      <c r="D191" s="312"/>
      <c r="E191" s="312"/>
      <c r="F191" s="335" t="s">
        <v>2850</v>
      </c>
      <c r="G191" s="312"/>
      <c r="H191" s="309" t="s">
        <v>2942</v>
      </c>
      <c r="I191" s="312" t="s">
        <v>2943</v>
      </c>
      <c r="J191" s="312"/>
      <c r="K191" s="360"/>
    </row>
    <row r="192" s="1" customFormat="1" ht="15" customHeight="1">
      <c r="B192" s="337"/>
      <c r="C192" s="373" t="s">
        <v>2944</v>
      </c>
      <c r="D192" s="312"/>
      <c r="E192" s="312"/>
      <c r="F192" s="335" t="s">
        <v>2850</v>
      </c>
      <c r="G192" s="312"/>
      <c r="H192" s="312" t="s">
        <v>2945</v>
      </c>
      <c r="I192" s="312" t="s">
        <v>2885</v>
      </c>
      <c r="J192" s="312"/>
      <c r="K192" s="360"/>
    </row>
    <row r="193" s="1" customFormat="1" ht="15" customHeight="1">
      <c r="B193" s="337"/>
      <c r="C193" s="373" t="s">
        <v>2946</v>
      </c>
      <c r="D193" s="312"/>
      <c r="E193" s="312"/>
      <c r="F193" s="335" t="s">
        <v>2850</v>
      </c>
      <c r="G193" s="312"/>
      <c r="H193" s="312" t="s">
        <v>2947</v>
      </c>
      <c r="I193" s="312" t="s">
        <v>2885</v>
      </c>
      <c r="J193" s="312"/>
      <c r="K193" s="360"/>
    </row>
    <row r="194" s="1" customFormat="1" ht="15" customHeight="1">
      <c r="B194" s="337"/>
      <c r="C194" s="373" t="s">
        <v>2948</v>
      </c>
      <c r="D194" s="312"/>
      <c r="E194" s="312"/>
      <c r="F194" s="335" t="s">
        <v>2856</v>
      </c>
      <c r="G194" s="312"/>
      <c r="H194" s="312" t="s">
        <v>2949</v>
      </c>
      <c r="I194" s="312" t="s">
        <v>2885</v>
      </c>
      <c r="J194" s="312"/>
      <c r="K194" s="360"/>
    </row>
    <row r="195" s="1" customFormat="1" ht="15" customHeight="1">
      <c r="B195" s="366"/>
      <c r="C195" s="381"/>
      <c r="D195" s="346"/>
      <c r="E195" s="346"/>
      <c r="F195" s="346"/>
      <c r="G195" s="346"/>
      <c r="H195" s="346"/>
      <c r="I195" s="346"/>
      <c r="J195" s="346"/>
      <c r="K195" s="367"/>
    </row>
    <row r="196" s="1" customFormat="1" ht="18.75" customHeight="1">
      <c r="B196" s="348"/>
      <c r="C196" s="358"/>
      <c r="D196" s="358"/>
      <c r="E196" s="358"/>
      <c r="F196" s="368"/>
      <c r="G196" s="358"/>
      <c r="H196" s="358"/>
      <c r="I196" s="358"/>
      <c r="J196" s="358"/>
      <c r="K196" s="348"/>
    </row>
    <row r="197" s="1" customFormat="1" ht="18.75" customHeight="1">
      <c r="B197" s="348"/>
      <c r="C197" s="358"/>
      <c r="D197" s="358"/>
      <c r="E197" s="358"/>
      <c r="F197" s="368"/>
      <c r="G197" s="358"/>
      <c r="H197" s="358"/>
      <c r="I197" s="358"/>
      <c r="J197" s="358"/>
      <c r="K197" s="348"/>
    </row>
    <row r="198" s="1" customFormat="1" ht="18.75" customHeight="1">
      <c r="B198" s="320"/>
      <c r="C198" s="320"/>
      <c r="D198" s="320"/>
      <c r="E198" s="320"/>
      <c r="F198" s="320"/>
      <c r="G198" s="320"/>
      <c r="H198" s="320"/>
      <c r="I198" s="320"/>
      <c r="J198" s="320"/>
      <c r="K198" s="320"/>
    </row>
    <row r="199" s="1" customFormat="1" ht="13.5">
      <c r="B199" s="299"/>
      <c r="C199" s="300"/>
      <c r="D199" s="300"/>
      <c r="E199" s="300"/>
      <c r="F199" s="300"/>
      <c r="G199" s="300"/>
      <c r="H199" s="300"/>
      <c r="I199" s="300"/>
      <c r="J199" s="300"/>
      <c r="K199" s="301"/>
    </row>
    <row r="200" s="1" customFormat="1" ht="21">
      <c r="B200" s="302"/>
      <c r="C200" s="303" t="s">
        <v>2950</v>
      </c>
      <c r="D200" s="303"/>
      <c r="E200" s="303"/>
      <c r="F200" s="303"/>
      <c r="G200" s="303"/>
      <c r="H200" s="303"/>
      <c r="I200" s="303"/>
      <c r="J200" s="303"/>
      <c r="K200" s="304"/>
    </row>
    <row r="201" s="1" customFormat="1" ht="25.5" customHeight="1">
      <c r="B201" s="302"/>
      <c r="C201" s="382" t="s">
        <v>2951</v>
      </c>
      <c r="D201" s="382"/>
      <c r="E201" s="382"/>
      <c r="F201" s="382" t="s">
        <v>2952</v>
      </c>
      <c r="G201" s="383"/>
      <c r="H201" s="382" t="s">
        <v>2953</v>
      </c>
      <c r="I201" s="382"/>
      <c r="J201" s="382"/>
      <c r="K201" s="304"/>
    </row>
    <row r="202" s="1" customFormat="1" ht="5.25" customHeight="1">
      <c r="B202" s="337"/>
      <c r="C202" s="332"/>
      <c r="D202" s="332"/>
      <c r="E202" s="332"/>
      <c r="F202" s="332"/>
      <c r="G202" s="358"/>
      <c r="H202" s="332"/>
      <c r="I202" s="332"/>
      <c r="J202" s="332"/>
      <c r="K202" s="360"/>
    </row>
    <row r="203" s="1" customFormat="1" ht="15" customHeight="1">
      <c r="B203" s="337"/>
      <c r="C203" s="312" t="s">
        <v>2943</v>
      </c>
      <c r="D203" s="312"/>
      <c r="E203" s="312"/>
      <c r="F203" s="335" t="s">
        <v>46</v>
      </c>
      <c r="G203" s="312"/>
      <c r="H203" s="312" t="s">
        <v>2954</v>
      </c>
      <c r="I203" s="312"/>
      <c r="J203" s="312"/>
      <c r="K203" s="360"/>
    </row>
    <row r="204" s="1" customFormat="1" ht="15" customHeight="1">
      <c r="B204" s="337"/>
      <c r="C204" s="312"/>
      <c r="D204" s="312"/>
      <c r="E204" s="312"/>
      <c r="F204" s="335" t="s">
        <v>47</v>
      </c>
      <c r="G204" s="312"/>
      <c r="H204" s="312" t="s">
        <v>2955</v>
      </c>
      <c r="I204" s="312"/>
      <c r="J204" s="312"/>
      <c r="K204" s="360"/>
    </row>
    <row r="205" s="1" customFormat="1" ht="15" customHeight="1">
      <c r="B205" s="337"/>
      <c r="C205" s="312"/>
      <c r="D205" s="312"/>
      <c r="E205" s="312"/>
      <c r="F205" s="335" t="s">
        <v>50</v>
      </c>
      <c r="G205" s="312"/>
      <c r="H205" s="312" t="s">
        <v>2956</v>
      </c>
      <c r="I205" s="312"/>
      <c r="J205" s="312"/>
      <c r="K205" s="360"/>
    </row>
    <row r="206" s="1" customFormat="1" ht="15" customHeight="1">
      <c r="B206" s="337"/>
      <c r="C206" s="312"/>
      <c r="D206" s="312"/>
      <c r="E206" s="312"/>
      <c r="F206" s="335" t="s">
        <v>48</v>
      </c>
      <c r="G206" s="312"/>
      <c r="H206" s="312" t="s">
        <v>2957</v>
      </c>
      <c r="I206" s="312"/>
      <c r="J206" s="312"/>
      <c r="K206" s="360"/>
    </row>
    <row r="207" s="1" customFormat="1" ht="15" customHeight="1">
      <c r="B207" s="337"/>
      <c r="C207" s="312"/>
      <c r="D207" s="312"/>
      <c r="E207" s="312"/>
      <c r="F207" s="335" t="s">
        <v>49</v>
      </c>
      <c r="G207" s="312"/>
      <c r="H207" s="312" t="s">
        <v>2958</v>
      </c>
      <c r="I207" s="312"/>
      <c r="J207" s="312"/>
      <c r="K207" s="360"/>
    </row>
    <row r="208" s="1" customFormat="1" ht="15" customHeight="1">
      <c r="B208" s="337"/>
      <c r="C208" s="312"/>
      <c r="D208" s="312"/>
      <c r="E208" s="312"/>
      <c r="F208" s="335"/>
      <c r="G208" s="312"/>
      <c r="H208" s="312"/>
      <c r="I208" s="312"/>
      <c r="J208" s="312"/>
      <c r="K208" s="360"/>
    </row>
    <row r="209" s="1" customFormat="1" ht="15" customHeight="1">
      <c r="B209" s="337"/>
      <c r="C209" s="312" t="s">
        <v>2897</v>
      </c>
      <c r="D209" s="312"/>
      <c r="E209" s="312"/>
      <c r="F209" s="335" t="s">
        <v>82</v>
      </c>
      <c r="G209" s="312"/>
      <c r="H209" s="312" t="s">
        <v>2959</v>
      </c>
      <c r="I209" s="312"/>
      <c r="J209" s="312"/>
      <c r="K209" s="360"/>
    </row>
    <row r="210" s="1" customFormat="1" ht="15" customHeight="1">
      <c r="B210" s="337"/>
      <c r="C210" s="312"/>
      <c r="D210" s="312"/>
      <c r="E210" s="312"/>
      <c r="F210" s="335" t="s">
        <v>2794</v>
      </c>
      <c r="G210" s="312"/>
      <c r="H210" s="312" t="s">
        <v>2795</v>
      </c>
      <c r="I210" s="312"/>
      <c r="J210" s="312"/>
      <c r="K210" s="360"/>
    </row>
    <row r="211" s="1" customFormat="1" ht="15" customHeight="1">
      <c r="B211" s="337"/>
      <c r="C211" s="312"/>
      <c r="D211" s="312"/>
      <c r="E211" s="312"/>
      <c r="F211" s="335" t="s">
        <v>2792</v>
      </c>
      <c r="G211" s="312"/>
      <c r="H211" s="312" t="s">
        <v>2960</v>
      </c>
      <c r="I211" s="312"/>
      <c r="J211" s="312"/>
      <c r="K211" s="360"/>
    </row>
    <row r="212" s="1" customFormat="1" ht="15" customHeight="1">
      <c r="B212" s="384"/>
      <c r="C212" s="312"/>
      <c r="D212" s="312"/>
      <c r="E212" s="312"/>
      <c r="F212" s="335" t="s">
        <v>2796</v>
      </c>
      <c r="G212" s="373"/>
      <c r="H212" s="364" t="s">
        <v>2797</v>
      </c>
      <c r="I212" s="364"/>
      <c r="J212" s="364"/>
      <c r="K212" s="385"/>
    </row>
    <row r="213" s="1" customFormat="1" ht="15" customHeight="1">
      <c r="B213" s="384"/>
      <c r="C213" s="312"/>
      <c r="D213" s="312"/>
      <c r="E213" s="312"/>
      <c r="F213" s="335" t="s">
        <v>2798</v>
      </c>
      <c r="G213" s="373"/>
      <c r="H213" s="364" t="s">
        <v>2775</v>
      </c>
      <c r="I213" s="364"/>
      <c r="J213" s="364"/>
      <c r="K213" s="385"/>
    </row>
    <row r="214" s="1" customFormat="1" ht="15" customHeight="1">
      <c r="B214" s="384"/>
      <c r="C214" s="312"/>
      <c r="D214" s="312"/>
      <c r="E214" s="312"/>
      <c r="F214" s="335"/>
      <c r="G214" s="373"/>
      <c r="H214" s="364"/>
      <c r="I214" s="364"/>
      <c r="J214" s="364"/>
      <c r="K214" s="385"/>
    </row>
    <row r="215" s="1" customFormat="1" ht="15" customHeight="1">
      <c r="B215" s="384"/>
      <c r="C215" s="312" t="s">
        <v>2921</v>
      </c>
      <c r="D215" s="312"/>
      <c r="E215" s="312"/>
      <c r="F215" s="335">
        <v>1</v>
      </c>
      <c r="G215" s="373"/>
      <c r="H215" s="364" t="s">
        <v>2961</v>
      </c>
      <c r="I215" s="364"/>
      <c r="J215" s="364"/>
      <c r="K215" s="385"/>
    </row>
    <row r="216" s="1" customFormat="1" ht="15" customHeight="1">
      <c r="B216" s="384"/>
      <c r="C216" s="312"/>
      <c r="D216" s="312"/>
      <c r="E216" s="312"/>
      <c r="F216" s="335">
        <v>2</v>
      </c>
      <c r="G216" s="373"/>
      <c r="H216" s="364" t="s">
        <v>2962</v>
      </c>
      <c r="I216" s="364"/>
      <c r="J216" s="364"/>
      <c r="K216" s="385"/>
    </row>
    <row r="217" s="1" customFormat="1" ht="15" customHeight="1">
      <c r="B217" s="384"/>
      <c r="C217" s="312"/>
      <c r="D217" s="312"/>
      <c r="E217" s="312"/>
      <c r="F217" s="335">
        <v>3</v>
      </c>
      <c r="G217" s="373"/>
      <c r="H217" s="364" t="s">
        <v>2963</v>
      </c>
      <c r="I217" s="364"/>
      <c r="J217" s="364"/>
      <c r="K217" s="385"/>
    </row>
    <row r="218" s="1" customFormat="1" ht="15" customHeight="1">
      <c r="B218" s="384"/>
      <c r="C218" s="312"/>
      <c r="D218" s="312"/>
      <c r="E218" s="312"/>
      <c r="F218" s="335">
        <v>4</v>
      </c>
      <c r="G218" s="373"/>
      <c r="H218" s="364" t="s">
        <v>2964</v>
      </c>
      <c r="I218" s="364"/>
      <c r="J218" s="364"/>
      <c r="K218" s="385"/>
    </row>
    <row r="219" s="1" customFormat="1" ht="12.75" customHeight="1">
      <c r="B219" s="386"/>
      <c r="C219" s="387"/>
      <c r="D219" s="387"/>
      <c r="E219" s="387"/>
      <c r="F219" s="387"/>
      <c r="G219" s="387"/>
      <c r="H219" s="387"/>
      <c r="I219" s="387"/>
      <c r="J219" s="387"/>
      <c r="K219" s="38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 Herzog</dc:creator>
  <cp:lastModifiedBy>Petr Herzog</cp:lastModifiedBy>
  <dcterms:created xsi:type="dcterms:W3CDTF">2025-04-23T07:25:56Z</dcterms:created>
  <dcterms:modified xsi:type="dcterms:W3CDTF">2025-04-23T07:26:03Z</dcterms:modified>
</cp:coreProperties>
</file>