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696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Rekapitulace!$G$18</definedName>
    <definedName name="Dodavka0">Položky!#REF!</definedName>
    <definedName name="HSV">Rekapitulace!$E$18</definedName>
    <definedName name="HSV0">Položky!#REF!</definedName>
    <definedName name="HZS">Rekapitulace!$I$18</definedName>
    <definedName name="HZS0">Položky!#REF!</definedName>
    <definedName name="JKSO">'Krycí list'!$G$2</definedName>
    <definedName name="MJ">'Krycí list'!$G$5</definedName>
    <definedName name="Mont">Rekapitulace!$H$18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Položky!$A$1:$G$634</definedName>
    <definedName name="_xlnm.Print_Area" localSheetId="1">Rekapitulace!$A$1:$I$24</definedName>
    <definedName name="PocetMJ">'Krycí list'!$G$6</definedName>
    <definedName name="Poznamka">'Krycí list'!$B$37</definedName>
    <definedName name="Projektant">'Krycí list'!$C$8</definedName>
    <definedName name="PSV">Rekapitulace!$F$18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Rekapitulace!$H$24</definedName>
    <definedName name="VRNKc">Rekapitulace!$E$23</definedName>
    <definedName name="VRNnazev">Rekapitulace!$A$23</definedName>
    <definedName name="VRNproc">Rekapitulace!$F$23</definedName>
    <definedName name="VRNzakl">Rekapitulace!$G$23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/>
</workbook>
</file>

<file path=xl/calcChain.xml><?xml version="1.0" encoding="utf-8"?>
<calcChain xmlns="http://schemas.openxmlformats.org/spreadsheetml/2006/main">
  <c r="BE633" i="3" l="1"/>
  <c r="BD633" i="3"/>
  <c r="BC633" i="3"/>
  <c r="BB633" i="3"/>
  <c r="G633" i="3"/>
  <c r="BA633" i="3" s="1"/>
  <c r="BE632" i="3"/>
  <c r="BD632" i="3"/>
  <c r="BC632" i="3"/>
  <c r="BB632" i="3"/>
  <c r="G632" i="3"/>
  <c r="BA632" i="3" s="1"/>
  <c r="BE631" i="3"/>
  <c r="BD631" i="3"/>
  <c r="BC631" i="3"/>
  <c r="BC634" i="3" s="1"/>
  <c r="G17" i="2" s="1"/>
  <c r="BB631" i="3"/>
  <c r="G631" i="3"/>
  <c r="BA631" i="3" s="1"/>
  <c r="BE630" i="3"/>
  <c r="BD630" i="3"/>
  <c r="BD634" i="3" s="1"/>
  <c r="H17" i="2" s="1"/>
  <c r="BC630" i="3"/>
  <c r="BB630" i="3"/>
  <c r="G630" i="3"/>
  <c r="B17" i="2"/>
  <c r="A17" i="2"/>
  <c r="BE634" i="3"/>
  <c r="I17" i="2" s="1"/>
  <c r="BB634" i="3"/>
  <c r="F17" i="2" s="1"/>
  <c r="C634" i="3"/>
  <c r="BE627" i="3"/>
  <c r="BD627" i="3"/>
  <c r="BC627" i="3"/>
  <c r="BB627" i="3"/>
  <c r="BA627" i="3"/>
  <c r="G627" i="3"/>
  <c r="BE626" i="3"/>
  <c r="BE628" i="3" s="1"/>
  <c r="I16" i="2" s="1"/>
  <c r="BD626" i="3"/>
  <c r="BD628" i="3" s="1"/>
  <c r="H16" i="2" s="1"/>
  <c r="BC626" i="3"/>
  <c r="BA626" i="3"/>
  <c r="G626" i="3"/>
  <c r="BB626" i="3" s="1"/>
  <c r="BB628" i="3" s="1"/>
  <c r="F16" i="2" s="1"/>
  <c r="B16" i="2"/>
  <c r="A16" i="2"/>
  <c r="BC628" i="3"/>
  <c r="G16" i="2" s="1"/>
  <c r="BA628" i="3"/>
  <c r="E16" i="2" s="1"/>
  <c r="C628" i="3"/>
  <c r="BE623" i="3"/>
  <c r="BD623" i="3"/>
  <c r="BD624" i="3" s="1"/>
  <c r="H15" i="2" s="1"/>
  <c r="BC623" i="3"/>
  <c r="BC624" i="3" s="1"/>
  <c r="G15" i="2" s="1"/>
  <c r="BB623" i="3"/>
  <c r="BB624" i="3" s="1"/>
  <c r="F15" i="2" s="1"/>
  <c r="G623" i="3"/>
  <c r="BA623" i="3" s="1"/>
  <c r="BA624" i="3" s="1"/>
  <c r="E15" i="2" s="1"/>
  <c r="B15" i="2"/>
  <c r="A15" i="2"/>
  <c r="BE624" i="3"/>
  <c r="I15" i="2" s="1"/>
  <c r="C624" i="3"/>
  <c r="BE616" i="3"/>
  <c r="BD616" i="3"/>
  <c r="BC616" i="3"/>
  <c r="BB616" i="3"/>
  <c r="G616" i="3"/>
  <c r="BA616" i="3" s="1"/>
  <c r="BE611" i="3"/>
  <c r="BE621" i="3" s="1"/>
  <c r="I14" i="2" s="1"/>
  <c r="BD611" i="3"/>
  <c r="BC611" i="3"/>
  <c r="BC621" i="3" s="1"/>
  <c r="G14" i="2" s="1"/>
  <c r="BB611" i="3"/>
  <c r="G611" i="3"/>
  <c r="G621" i="3" s="1"/>
  <c r="B14" i="2"/>
  <c r="A14" i="2"/>
  <c r="C621" i="3"/>
  <c r="BE603" i="3"/>
  <c r="BD603" i="3"/>
  <c r="BC603" i="3"/>
  <c r="BB603" i="3"/>
  <c r="G603" i="3"/>
  <c r="BA603" i="3" s="1"/>
  <c r="BE597" i="3"/>
  <c r="BD597" i="3"/>
  <c r="BC597" i="3"/>
  <c r="BB597" i="3"/>
  <c r="G597" i="3"/>
  <c r="BA597" i="3" s="1"/>
  <c r="BE592" i="3"/>
  <c r="BD592" i="3"/>
  <c r="BC592" i="3"/>
  <c r="BB592" i="3"/>
  <c r="G592" i="3"/>
  <c r="BA592" i="3" s="1"/>
  <c r="BE587" i="3"/>
  <c r="BD587" i="3"/>
  <c r="BC587" i="3"/>
  <c r="BB587" i="3"/>
  <c r="G587" i="3"/>
  <c r="BA587" i="3" s="1"/>
  <c r="BE582" i="3"/>
  <c r="BD582" i="3"/>
  <c r="BC582" i="3"/>
  <c r="BB582" i="3"/>
  <c r="G582" i="3"/>
  <c r="BA582" i="3" s="1"/>
  <c r="BE577" i="3"/>
  <c r="BD577" i="3"/>
  <c r="BC577" i="3"/>
  <c r="BB577" i="3"/>
  <c r="G577" i="3"/>
  <c r="BA577" i="3" s="1"/>
  <c r="BE571" i="3"/>
  <c r="BD571" i="3"/>
  <c r="BC571" i="3"/>
  <c r="BB571" i="3"/>
  <c r="G571" i="3"/>
  <c r="BA571" i="3" s="1"/>
  <c r="BE570" i="3"/>
  <c r="BD570" i="3"/>
  <c r="BC570" i="3"/>
  <c r="BB570" i="3"/>
  <c r="G570" i="3"/>
  <c r="BA570" i="3" s="1"/>
  <c r="BE565" i="3"/>
  <c r="BD565" i="3"/>
  <c r="BC565" i="3"/>
  <c r="BB565" i="3"/>
  <c r="G565" i="3"/>
  <c r="BA565" i="3" s="1"/>
  <c r="BE560" i="3"/>
  <c r="BD560" i="3"/>
  <c r="BC560" i="3"/>
  <c r="BB560" i="3"/>
  <c r="G560" i="3"/>
  <c r="BA560" i="3" s="1"/>
  <c r="BE555" i="3"/>
  <c r="BD555" i="3"/>
  <c r="BC555" i="3"/>
  <c r="BB555" i="3"/>
  <c r="G555" i="3"/>
  <c r="BA555" i="3" s="1"/>
  <c r="BE550" i="3"/>
  <c r="BD550" i="3"/>
  <c r="BC550" i="3"/>
  <c r="BB550" i="3"/>
  <c r="G550" i="3"/>
  <c r="BA550" i="3" s="1"/>
  <c r="BE545" i="3"/>
  <c r="BD545" i="3"/>
  <c r="BC545" i="3"/>
  <c r="BB545" i="3"/>
  <c r="G545" i="3"/>
  <c r="BA545" i="3" s="1"/>
  <c r="BE540" i="3"/>
  <c r="BD540" i="3"/>
  <c r="BC540" i="3"/>
  <c r="BB540" i="3"/>
  <c r="G540" i="3"/>
  <c r="BA540" i="3" s="1"/>
  <c r="BE535" i="3"/>
  <c r="BD535" i="3"/>
  <c r="BC535" i="3"/>
  <c r="BB535" i="3"/>
  <c r="G535" i="3"/>
  <c r="BA535" i="3" s="1"/>
  <c r="BE530" i="3"/>
  <c r="BD530" i="3"/>
  <c r="BC530" i="3"/>
  <c r="BB530" i="3"/>
  <c r="G530" i="3"/>
  <c r="BA530" i="3" s="1"/>
  <c r="BE525" i="3"/>
  <c r="BD525" i="3"/>
  <c r="BC525" i="3"/>
  <c r="BB525" i="3"/>
  <c r="G525" i="3"/>
  <c r="BA525" i="3" s="1"/>
  <c r="BE520" i="3"/>
  <c r="BD520" i="3"/>
  <c r="BC520" i="3"/>
  <c r="BB520" i="3"/>
  <c r="G520" i="3"/>
  <c r="BA520" i="3" s="1"/>
  <c r="BE515" i="3"/>
  <c r="BD515" i="3"/>
  <c r="BC515" i="3"/>
  <c r="BB515" i="3"/>
  <c r="G515" i="3"/>
  <c r="BA515" i="3" s="1"/>
  <c r="BE509" i="3"/>
  <c r="BD509" i="3"/>
  <c r="BC509" i="3"/>
  <c r="BB509" i="3"/>
  <c r="G509" i="3"/>
  <c r="BA509" i="3" s="1"/>
  <c r="BE503" i="3"/>
  <c r="BD503" i="3"/>
  <c r="BC503" i="3"/>
  <c r="BB503" i="3"/>
  <c r="G503" i="3"/>
  <c r="BA503" i="3" s="1"/>
  <c r="BE498" i="3"/>
  <c r="BD498" i="3"/>
  <c r="BC498" i="3"/>
  <c r="BB498" i="3"/>
  <c r="G498" i="3"/>
  <c r="BA498" i="3" s="1"/>
  <c r="BE493" i="3"/>
  <c r="BD493" i="3"/>
  <c r="BC493" i="3"/>
  <c r="BB493" i="3"/>
  <c r="G493" i="3"/>
  <c r="BA493" i="3" s="1"/>
  <c r="BE487" i="3"/>
  <c r="BD487" i="3"/>
  <c r="BC487" i="3"/>
  <c r="BB487" i="3"/>
  <c r="G487" i="3"/>
  <c r="BA487" i="3" s="1"/>
  <c r="BE481" i="3"/>
  <c r="BD481" i="3"/>
  <c r="BC481" i="3"/>
  <c r="BB481" i="3"/>
  <c r="G481" i="3"/>
  <c r="BA481" i="3" s="1"/>
  <c r="BE475" i="3"/>
  <c r="BD475" i="3"/>
  <c r="BC475" i="3"/>
  <c r="BB475" i="3"/>
  <c r="G475" i="3"/>
  <c r="BA475" i="3" s="1"/>
  <c r="BE469" i="3"/>
  <c r="BD469" i="3"/>
  <c r="BC469" i="3"/>
  <c r="BB469" i="3"/>
  <c r="G469" i="3"/>
  <c r="BA469" i="3" s="1"/>
  <c r="BE463" i="3"/>
  <c r="BD463" i="3"/>
  <c r="BC463" i="3"/>
  <c r="BB463" i="3"/>
  <c r="G463" i="3"/>
  <c r="BA463" i="3" s="1"/>
  <c r="BE457" i="3"/>
  <c r="BD457" i="3"/>
  <c r="BC457" i="3"/>
  <c r="BB457" i="3"/>
  <c r="G457" i="3"/>
  <c r="BA457" i="3" s="1"/>
  <c r="BE451" i="3"/>
  <c r="BD451" i="3"/>
  <c r="BC451" i="3"/>
  <c r="BB451" i="3"/>
  <c r="G451" i="3"/>
  <c r="BA451" i="3" s="1"/>
  <c r="BE446" i="3"/>
  <c r="BD446" i="3"/>
  <c r="BC446" i="3"/>
  <c r="BB446" i="3"/>
  <c r="G446" i="3"/>
  <c r="BA446" i="3" s="1"/>
  <c r="BE441" i="3"/>
  <c r="BD441" i="3"/>
  <c r="BC441" i="3"/>
  <c r="BB441" i="3"/>
  <c r="G441" i="3"/>
  <c r="BA441" i="3" s="1"/>
  <c r="BE436" i="3"/>
  <c r="BD436" i="3"/>
  <c r="BC436" i="3"/>
  <c r="BB436" i="3"/>
  <c r="G436" i="3"/>
  <c r="BA436" i="3" s="1"/>
  <c r="BE432" i="3"/>
  <c r="BD432" i="3"/>
  <c r="BC432" i="3"/>
  <c r="BB432" i="3"/>
  <c r="G432" i="3"/>
  <c r="BA432" i="3" s="1"/>
  <c r="BE430" i="3"/>
  <c r="BD430" i="3"/>
  <c r="BC430" i="3"/>
  <c r="BB430" i="3"/>
  <c r="G430" i="3"/>
  <c r="BA430" i="3" s="1"/>
  <c r="BE426" i="3"/>
  <c r="BD426" i="3"/>
  <c r="BC426" i="3"/>
  <c r="BB426" i="3"/>
  <c r="G426" i="3"/>
  <c r="BA426" i="3" s="1"/>
  <c r="BE425" i="3"/>
  <c r="BD425" i="3"/>
  <c r="BC425" i="3"/>
  <c r="BB425" i="3"/>
  <c r="G425" i="3"/>
  <c r="BA425" i="3" s="1"/>
  <c r="BE421" i="3"/>
  <c r="BD421" i="3"/>
  <c r="BC421" i="3"/>
  <c r="BB421" i="3"/>
  <c r="G421" i="3"/>
  <c r="BA421" i="3" s="1"/>
  <c r="BE416" i="3"/>
  <c r="BD416" i="3"/>
  <c r="BC416" i="3"/>
  <c r="BB416" i="3"/>
  <c r="G416" i="3"/>
  <c r="BA416" i="3" s="1"/>
  <c r="BE414" i="3"/>
  <c r="BD414" i="3"/>
  <c r="BC414" i="3"/>
  <c r="BB414" i="3"/>
  <c r="G414" i="3"/>
  <c r="BA414" i="3" s="1"/>
  <c r="BE410" i="3"/>
  <c r="BD410" i="3"/>
  <c r="BC410" i="3"/>
  <c r="BB410" i="3"/>
  <c r="G410" i="3"/>
  <c r="BA410" i="3" s="1"/>
  <c r="BE405" i="3"/>
  <c r="BD405" i="3"/>
  <c r="BC405" i="3"/>
  <c r="BB405" i="3"/>
  <c r="G405" i="3"/>
  <c r="BA405" i="3" s="1"/>
  <c r="BE400" i="3"/>
  <c r="BD400" i="3"/>
  <c r="BC400" i="3"/>
  <c r="BB400" i="3"/>
  <c r="G400" i="3"/>
  <c r="BA400" i="3" s="1"/>
  <c r="BE396" i="3"/>
  <c r="BD396" i="3"/>
  <c r="BC396" i="3"/>
  <c r="BB396" i="3"/>
  <c r="G396" i="3"/>
  <c r="BA396" i="3" s="1"/>
  <c r="BE391" i="3"/>
  <c r="BD391" i="3"/>
  <c r="BC391" i="3"/>
  <c r="BB391" i="3"/>
  <c r="G391" i="3"/>
  <c r="BA391" i="3" s="1"/>
  <c r="BE386" i="3"/>
  <c r="BD386" i="3"/>
  <c r="BC386" i="3"/>
  <c r="BB386" i="3"/>
  <c r="G386" i="3"/>
  <c r="BA386" i="3" s="1"/>
  <c r="BE381" i="3"/>
  <c r="BD381" i="3"/>
  <c r="BC381" i="3"/>
  <c r="BB381" i="3"/>
  <c r="G381" i="3"/>
  <c r="BA381" i="3" s="1"/>
  <c r="BE379" i="3"/>
  <c r="BD379" i="3"/>
  <c r="BC379" i="3"/>
  <c r="BB379" i="3"/>
  <c r="G379" i="3"/>
  <c r="BA379" i="3" s="1"/>
  <c r="BE373" i="3"/>
  <c r="BD373" i="3"/>
  <c r="BC373" i="3"/>
  <c r="BB373" i="3"/>
  <c r="G373" i="3"/>
  <c r="BA373" i="3" s="1"/>
  <c r="BE368" i="3"/>
  <c r="BD368" i="3"/>
  <c r="BC368" i="3"/>
  <c r="BB368" i="3"/>
  <c r="G368" i="3"/>
  <c r="BA368" i="3" s="1"/>
  <c r="BE362" i="3"/>
  <c r="BD362" i="3"/>
  <c r="BC362" i="3"/>
  <c r="BB362" i="3"/>
  <c r="G362" i="3"/>
  <c r="BA362" i="3" s="1"/>
  <c r="BE357" i="3"/>
  <c r="BD357" i="3"/>
  <c r="BC357" i="3"/>
  <c r="BB357" i="3"/>
  <c r="G357" i="3"/>
  <c r="BA357" i="3" s="1"/>
  <c r="BE351" i="3"/>
  <c r="BD351" i="3"/>
  <c r="BC351" i="3"/>
  <c r="BB351" i="3"/>
  <c r="G351" i="3"/>
  <c r="BA351" i="3" s="1"/>
  <c r="BE345" i="3"/>
  <c r="BD345" i="3"/>
  <c r="BC345" i="3"/>
  <c r="BB345" i="3"/>
  <c r="G345" i="3"/>
  <c r="BA345" i="3" s="1"/>
  <c r="BE341" i="3"/>
  <c r="BD341" i="3"/>
  <c r="BC341" i="3"/>
  <c r="BB341" i="3"/>
  <c r="G341" i="3"/>
  <c r="BA341" i="3" s="1"/>
  <c r="BE338" i="3"/>
  <c r="BD338" i="3"/>
  <c r="BC338" i="3"/>
  <c r="BB338" i="3"/>
  <c r="G338" i="3"/>
  <c r="BA338" i="3" s="1"/>
  <c r="BE337" i="3"/>
  <c r="BE609" i="3" s="1"/>
  <c r="I13" i="2" s="1"/>
  <c r="BD337" i="3"/>
  <c r="BC337" i="3"/>
  <c r="BC609" i="3" s="1"/>
  <c r="G13" i="2" s="1"/>
  <c r="BB337" i="3"/>
  <c r="G337" i="3"/>
  <c r="B13" i="2"/>
  <c r="A13" i="2"/>
  <c r="C609" i="3"/>
  <c r="BE334" i="3"/>
  <c r="BD334" i="3"/>
  <c r="BC334" i="3"/>
  <c r="BB334" i="3"/>
  <c r="G334" i="3"/>
  <c r="BA334" i="3" s="1"/>
  <c r="BE329" i="3"/>
  <c r="BD329" i="3"/>
  <c r="BC329" i="3"/>
  <c r="BB329" i="3"/>
  <c r="G329" i="3"/>
  <c r="BA329" i="3" s="1"/>
  <c r="BE325" i="3"/>
  <c r="BD325" i="3"/>
  <c r="BC325" i="3"/>
  <c r="BB325" i="3"/>
  <c r="G325" i="3"/>
  <c r="BA325" i="3" s="1"/>
  <c r="BE318" i="3"/>
  <c r="BD318" i="3"/>
  <c r="BC318" i="3"/>
  <c r="BB318" i="3"/>
  <c r="G318" i="3"/>
  <c r="BA318" i="3" s="1"/>
  <c r="BE314" i="3"/>
  <c r="BD314" i="3"/>
  <c r="BC314" i="3"/>
  <c r="BB314" i="3"/>
  <c r="G314" i="3"/>
  <c r="BA314" i="3" s="1"/>
  <c r="BE306" i="3"/>
  <c r="BD306" i="3"/>
  <c r="BC306" i="3"/>
  <c r="BB306" i="3"/>
  <c r="G306" i="3"/>
  <c r="BA306" i="3" s="1"/>
  <c r="BE298" i="3"/>
  <c r="BD298" i="3"/>
  <c r="BC298" i="3"/>
  <c r="BB298" i="3"/>
  <c r="G298" i="3"/>
  <c r="BA298" i="3" s="1"/>
  <c r="BE292" i="3"/>
  <c r="BD292" i="3"/>
  <c r="BC292" i="3"/>
  <c r="BB292" i="3"/>
  <c r="G292" i="3"/>
  <c r="BA292" i="3" s="1"/>
  <c r="BE286" i="3"/>
  <c r="BD286" i="3"/>
  <c r="BC286" i="3"/>
  <c r="BB286" i="3"/>
  <c r="G286" i="3"/>
  <c r="BA286" i="3" s="1"/>
  <c r="BE279" i="3"/>
  <c r="BD279" i="3"/>
  <c r="BC279" i="3"/>
  <c r="BC335" i="3" s="1"/>
  <c r="G12" i="2" s="1"/>
  <c r="BB279" i="3"/>
  <c r="G279" i="3"/>
  <c r="B12" i="2"/>
  <c r="A12" i="2"/>
  <c r="BE335" i="3"/>
  <c r="I12" i="2" s="1"/>
  <c r="C335" i="3"/>
  <c r="BE271" i="3"/>
  <c r="BD271" i="3"/>
  <c r="BC271" i="3"/>
  <c r="BB271" i="3"/>
  <c r="G271" i="3"/>
  <c r="BA271" i="3" s="1"/>
  <c r="BE267" i="3"/>
  <c r="BD267" i="3"/>
  <c r="BC267" i="3"/>
  <c r="BC277" i="3" s="1"/>
  <c r="G11" i="2" s="1"/>
  <c r="BB267" i="3"/>
  <c r="G267" i="3"/>
  <c r="B11" i="2"/>
  <c r="A11" i="2"/>
  <c r="BE277" i="3"/>
  <c r="I11" i="2" s="1"/>
  <c r="C277" i="3"/>
  <c r="BE261" i="3"/>
  <c r="BD261" i="3"/>
  <c r="BC261" i="3"/>
  <c r="BB261" i="3"/>
  <c r="G261" i="3"/>
  <c r="BA261" i="3" s="1"/>
  <c r="BE256" i="3"/>
  <c r="BD256" i="3"/>
  <c r="BC256" i="3"/>
  <c r="BB256" i="3"/>
  <c r="G256" i="3"/>
  <c r="BA256" i="3" s="1"/>
  <c r="BE252" i="3"/>
  <c r="BD252" i="3"/>
  <c r="BC252" i="3"/>
  <c r="BB252" i="3"/>
  <c r="G252" i="3"/>
  <c r="BA252" i="3" s="1"/>
  <c r="BE248" i="3"/>
  <c r="BD248" i="3"/>
  <c r="BC248" i="3"/>
  <c r="BB248" i="3"/>
  <c r="G248" i="3"/>
  <c r="BA248" i="3" s="1"/>
  <c r="BE243" i="3"/>
  <c r="BD243" i="3"/>
  <c r="BC243" i="3"/>
  <c r="BB243" i="3"/>
  <c r="G243" i="3"/>
  <c r="BA243" i="3" s="1"/>
  <c r="BE238" i="3"/>
  <c r="BE265" i="3" s="1"/>
  <c r="I10" i="2" s="1"/>
  <c r="BD238" i="3"/>
  <c r="BC238" i="3"/>
  <c r="BB238" i="3"/>
  <c r="G238" i="3"/>
  <c r="B10" i="2"/>
  <c r="A10" i="2"/>
  <c r="BC265" i="3"/>
  <c r="G10" i="2" s="1"/>
  <c r="C265" i="3"/>
  <c r="BE225" i="3"/>
  <c r="BD225" i="3"/>
  <c r="BC225" i="3"/>
  <c r="BB225" i="3"/>
  <c r="G225" i="3"/>
  <c r="BA225" i="3" s="1"/>
  <c r="BE216" i="3"/>
  <c r="BD216" i="3"/>
  <c r="BC216" i="3"/>
  <c r="BB216" i="3"/>
  <c r="G216" i="3"/>
  <c r="BA216" i="3" s="1"/>
  <c r="BE209" i="3"/>
  <c r="BD209" i="3"/>
  <c r="BC209" i="3"/>
  <c r="BB209" i="3"/>
  <c r="G209" i="3"/>
  <c r="BA209" i="3" s="1"/>
  <c r="BE208" i="3"/>
  <c r="BD208" i="3"/>
  <c r="BC208" i="3"/>
  <c r="BB208" i="3"/>
  <c r="G208" i="3"/>
  <c r="BA208" i="3" s="1"/>
  <c r="BE198" i="3"/>
  <c r="BD198" i="3"/>
  <c r="BC198" i="3"/>
  <c r="BB198" i="3"/>
  <c r="G198" i="3"/>
  <c r="BA198" i="3" s="1"/>
  <c r="BE197" i="3"/>
  <c r="BD197" i="3"/>
  <c r="BC197" i="3"/>
  <c r="BB197" i="3"/>
  <c r="G197" i="3"/>
  <c r="BA197" i="3" s="1"/>
  <c r="BE191" i="3"/>
  <c r="BD191" i="3"/>
  <c r="BC191" i="3"/>
  <c r="BB191" i="3"/>
  <c r="G191" i="3"/>
  <c r="BA191" i="3" s="1"/>
  <c r="BE186" i="3"/>
  <c r="BD186" i="3"/>
  <c r="BC186" i="3"/>
  <c r="BB186" i="3"/>
  <c r="G186" i="3"/>
  <c r="BA186" i="3" s="1"/>
  <c r="BE185" i="3"/>
  <c r="BD185" i="3"/>
  <c r="BC185" i="3"/>
  <c r="BB185" i="3"/>
  <c r="G185" i="3"/>
  <c r="BA185" i="3" s="1"/>
  <c r="BE179" i="3"/>
  <c r="BD179" i="3"/>
  <c r="BC179" i="3"/>
  <c r="BB179" i="3"/>
  <c r="G179" i="3"/>
  <c r="BA179" i="3" s="1"/>
  <c r="BE178" i="3"/>
  <c r="BD178" i="3"/>
  <c r="BC178" i="3"/>
  <c r="BB178" i="3"/>
  <c r="G178" i="3"/>
  <c r="BA178" i="3" s="1"/>
  <c r="BE169" i="3"/>
  <c r="BD169" i="3"/>
  <c r="BC169" i="3"/>
  <c r="BB169" i="3"/>
  <c r="G169" i="3"/>
  <c r="BA169" i="3" s="1"/>
  <c r="BE165" i="3"/>
  <c r="BD165" i="3"/>
  <c r="BC165" i="3"/>
  <c r="BB165" i="3"/>
  <c r="G165" i="3"/>
  <c r="BA165" i="3" s="1"/>
  <c r="BE164" i="3"/>
  <c r="BD164" i="3"/>
  <c r="BC164" i="3"/>
  <c r="BB164" i="3"/>
  <c r="G164" i="3"/>
  <c r="BA164" i="3" s="1"/>
  <c r="BE161" i="3"/>
  <c r="BD161" i="3"/>
  <c r="BC161" i="3"/>
  <c r="BB161" i="3"/>
  <c r="G161" i="3"/>
  <c r="BA161" i="3" s="1"/>
  <c r="BE159" i="3"/>
  <c r="BD159" i="3"/>
  <c r="BC159" i="3"/>
  <c r="BB159" i="3"/>
  <c r="G159" i="3"/>
  <c r="BA159" i="3" s="1"/>
  <c r="BE149" i="3"/>
  <c r="BD149" i="3"/>
  <c r="BC149" i="3"/>
  <c r="BB149" i="3"/>
  <c r="G149" i="3"/>
  <c r="BA149" i="3" s="1"/>
  <c r="BE145" i="3"/>
  <c r="BD145" i="3"/>
  <c r="BC145" i="3"/>
  <c r="BB145" i="3"/>
  <c r="G145" i="3"/>
  <c r="BA145" i="3" s="1"/>
  <c r="BE142" i="3"/>
  <c r="BD142" i="3"/>
  <c r="BC142" i="3"/>
  <c r="BB142" i="3"/>
  <c r="G142" i="3"/>
  <c r="BA142" i="3" s="1"/>
  <c r="BE140" i="3"/>
  <c r="BD140" i="3"/>
  <c r="BC140" i="3"/>
  <c r="BB140" i="3"/>
  <c r="G140" i="3"/>
  <c r="BA140" i="3" s="1"/>
  <c r="BE138" i="3"/>
  <c r="BD138" i="3"/>
  <c r="BC138" i="3"/>
  <c r="BB138" i="3"/>
  <c r="G138" i="3"/>
  <c r="BA138" i="3" s="1"/>
  <c r="BE137" i="3"/>
  <c r="BD137" i="3"/>
  <c r="BC137" i="3"/>
  <c r="BB137" i="3"/>
  <c r="G137" i="3"/>
  <c r="BA137" i="3" s="1"/>
  <c r="BE128" i="3"/>
  <c r="BD128" i="3"/>
  <c r="BC128" i="3"/>
  <c r="BB128" i="3"/>
  <c r="G128" i="3"/>
  <c r="BA128" i="3" s="1"/>
  <c r="BE116" i="3"/>
  <c r="BD116" i="3"/>
  <c r="BC116" i="3"/>
  <c r="BB116" i="3"/>
  <c r="G116" i="3"/>
  <c r="BA116" i="3" s="1"/>
  <c r="BE95" i="3"/>
  <c r="BD95" i="3"/>
  <c r="BC95" i="3"/>
  <c r="BB95" i="3"/>
  <c r="G95" i="3"/>
  <c r="BA95" i="3" s="1"/>
  <c r="BE93" i="3"/>
  <c r="BD93" i="3"/>
  <c r="BC93" i="3"/>
  <c r="BB93" i="3"/>
  <c r="G93" i="3"/>
  <c r="BA93" i="3" s="1"/>
  <c r="BE77" i="3"/>
  <c r="BD77" i="3"/>
  <c r="BC77" i="3"/>
  <c r="BB77" i="3"/>
  <c r="G77" i="3"/>
  <c r="BA77" i="3" s="1"/>
  <c r="BE75" i="3"/>
  <c r="BD75" i="3"/>
  <c r="BC75" i="3"/>
  <c r="BB75" i="3"/>
  <c r="G75" i="3"/>
  <c r="BA75" i="3" s="1"/>
  <c r="BE69" i="3"/>
  <c r="BD69" i="3"/>
  <c r="BC69" i="3"/>
  <c r="BB69" i="3"/>
  <c r="G69" i="3"/>
  <c r="BA69" i="3" s="1"/>
  <c r="BE67" i="3"/>
  <c r="BD67" i="3"/>
  <c r="BC67" i="3"/>
  <c r="BB67" i="3"/>
  <c r="G67" i="3"/>
  <c r="BA67" i="3" s="1"/>
  <c r="BE66" i="3"/>
  <c r="BD66" i="3"/>
  <c r="BC66" i="3"/>
  <c r="BB66" i="3"/>
  <c r="G66" i="3"/>
  <c r="BA66" i="3" s="1"/>
  <c r="BE65" i="3"/>
  <c r="BD65" i="3"/>
  <c r="BC65" i="3"/>
  <c r="BB65" i="3"/>
  <c r="G65" i="3"/>
  <c r="BA65" i="3" s="1"/>
  <c r="BE60" i="3"/>
  <c r="BD60" i="3"/>
  <c r="BC60" i="3"/>
  <c r="BB60" i="3"/>
  <c r="G60" i="3"/>
  <c r="BA60" i="3" s="1"/>
  <c r="BE55" i="3"/>
  <c r="BD55" i="3"/>
  <c r="BC55" i="3"/>
  <c r="BB55" i="3"/>
  <c r="G55" i="3"/>
  <c r="BA55" i="3" s="1"/>
  <c r="BE48" i="3"/>
  <c r="BD48" i="3"/>
  <c r="BC48" i="3"/>
  <c r="BB48" i="3"/>
  <c r="BB236" i="3" s="1"/>
  <c r="F9" i="2" s="1"/>
  <c r="G48" i="3"/>
  <c r="BA48" i="3" s="1"/>
  <c r="B9" i="2"/>
  <c r="A9" i="2"/>
  <c r="BE236" i="3"/>
  <c r="I9" i="2" s="1"/>
  <c r="C236" i="3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7" i="3"/>
  <c r="BD37" i="3"/>
  <c r="BC37" i="3"/>
  <c r="BB37" i="3"/>
  <c r="G37" i="3"/>
  <c r="BA37" i="3" s="1"/>
  <c r="BE35" i="3"/>
  <c r="BD35" i="3"/>
  <c r="BC35" i="3"/>
  <c r="BB35" i="3"/>
  <c r="G35" i="3"/>
  <c r="BA35" i="3" s="1"/>
  <c r="BE34" i="3"/>
  <c r="BD34" i="3"/>
  <c r="BC34" i="3"/>
  <c r="BB34" i="3"/>
  <c r="BA34" i="3"/>
  <c r="G34" i="3"/>
  <c r="BE32" i="3"/>
  <c r="BE46" i="3" s="1"/>
  <c r="I8" i="2" s="1"/>
  <c r="BD32" i="3"/>
  <c r="BC32" i="3"/>
  <c r="BC46" i="3" s="1"/>
  <c r="G8" i="2" s="1"/>
  <c r="BB32" i="3"/>
  <c r="G32" i="3"/>
  <c r="BA32" i="3" s="1"/>
  <c r="BE23" i="3"/>
  <c r="BD23" i="3"/>
  <c r="BD46" i="3" s="1"/>
  <c r="H8" i="2" s="1"/>
  <c r="BC23" i="3"/>
  <c r="BB23" i="3"/>
  <c r="G23" i="3"/>
  <c r="G46" i="3" s="1"/>
  <c r="B8" i="2"/>
  <c r="A8" i="2"/>
  <c r="BB46" i="3"/>
  <c r="F8" i="2" s="1"/>
  <c r="C46" i="3"/>
  <c r="BE19" i="3"/>
  <c r="BD19" i="3"/>
  <c r="BC19" i="3"/>
  <c r="BB19" i="3"/>
  <c r="BA19" i="3"/>
  <c r="G19" i="3"/>
  <c r="BE17" i="3"/>
  <c r="BE21" i="3" s="1"/>
  <c r="I7" i="2" s="1"/>
  <c r="BD17" i="3"/>
  <c r="BC17" i="3"/>
  <c r="BB17" i="3"/>
  <c r="G17" i="3"/>
  <c r="BA17" i="3" s="1"/>
  <c r="BE8" i="3"/>
  <c r="BD8" i="3"/>
  <c r="BD21" i="3" s="1"/>
  <c r="H7" i="2" s="1"/>
  <c r="BC8" i="3"/>
  <c r="BB8" i="3"/>
  <c r="BB21" i="3" s="1"/>
  <c r="F7" i="2" s="1"/>
  <c r="G8" i="3"/>
  <c r="BA8" i="3" s="1"/>
  <c r="B7" i="2"/>
  <c r="A7" i="2"/>
  <c r="C21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D277" i="3" l="1"/>
  <c r="H11" i="2" s="1"/>
  <c r="BB609" i="3"/>
  <c r="F13" i="2" s="1"/>
  <c r="BD621" i="3"/>
  <c r="H14" i="2" s="1"/>
  <c r="G634" i="3"/>
  <c r="BA236" i="3"/>
  <c r="E9" i="2" s="1"/>
  <c r="BA21" i="3"/>
  <c r="E7" i="2" s="1"/>
  <c r="BA23" i="3"/>
  <c r="BC236" i="3"/>
  <c r="G9" i="2" s="1"/>
  <c r="BD609" i="3"/>
  <c r="H13" i="2" s="1"/>
  <c r="BB621" i="3"/>
  <c r="F14" i="2" s="1"/>
  <c r="G21" i="3"/>
  <c r="BC21" i="3"/>
  <c r="G7" i="2" s="1"/>
  <c r="BD236" i="3"/>
  <c r="H9" i="2" s="1"/>
  <c r="G609" i="3"/>
  <c r="I18" i="2"/>
  <c r="C21" i="1" s="1"/>
  <c r="G18" i="2"/>
  <c r="C18" i="1" s="1"/>
  <c r="BA46" i="3"/>
  <c r="E8" i="2" s="1"/>
  <c r="BB265" i="3"/>
  <c r="F10" i="2" s="1"/>
  <c r="F18" i="2" s="1"/>
  <c r="C16" i="1" s="1"/>
  <c r="BB335" i="3"/>
  <c r="F12" i="2" s="1"/>
  <c r="G236" i="3"/>
  <c r="G277" i="3"/>
  <c r="BA267" i="3"/>
  <c r="BA277" i="3" s="1"/>
  <c r="E11" i="2" s="1"/>
  <c r="BD265" i="3"/>
  <c r="H10" i="2" s="1"/>
  <c r="BB277" i="3"/>
  <c r="F11" i="2" s="1"/>
  <c r="BD335" i="3"/>
  <c r="H12" i="2" s="1"/>
  <c r="BA238" i="3"/>
  <c r="BA265" i="3" s="1"/>
  <c r="E10" i="2" s="1"/>
  <c r="G265" i="3"/>
  <c r="BA279" i="3"/>
  <c r="BA335" i="3" s="1"/>
  <c r="E12" i="2" s="1"/>
  <c r="G335" i="3"/>
  <c r="BA337" i="3"/>
  <c r="BA609" i="3" s="1"/>
  <c r="E13" i="2" s="1"/>
  <c r="BA611" i="3"/>
  <c r="BA621" i="3" s="1"/>
  <c r="E14" i="2" s="1"/>
  <c r="G624" i="3"/>
  <c r="G628" i="3"/>
  <c r="BA630" i="3"/>
  <c r="BA634" i="3" s="1"/>
  <c r="E17" i="2" s="1"/>
  <c r="H18" i="2" l="1"/>
  <c r="C17" i="1" s="1"/>
  <c r="E18" i="2"/>
  <c r="C15" i="1" s="1"/>
  <c r="C19" i="1" s="1"/>
  <c r="C22" i="1" s="1"/>
  <c r="C23" i="1" s="1"/>
  <c r="F30" i="1" s="1"/>
  <c r="F31" i="1" l="1"/>
  <c r="F34" i="1" s="1"/>
</calcChain>
</file>

<file path=xl/sharedStrings.xml><?xml version="1.0" encoding="utf-8"?>
<sst xmlns="http://schemas.openxmlformats.org/spreadsheetml/2006/main" count="1500" uniqueCount="540">
  <si>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</si>
  <si>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</si>
  <si>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</si>
  <si>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</si>
  <si>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</si>
  <si>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</si>
  <si>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</si>
  <si>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</si>
  <si>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</si>
  <si>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</si>
  <si>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</si>
  <si>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</si>
  <si>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</si>
  <si>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</si>
  <si>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</si>
  <si>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</si>
  <si>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</si>
  <si>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</si>
  <si>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</si>
  <si>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</si>
  <si>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</si>
  <si>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</si>
  <si>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</si>
  <si>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</si>
  <si>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</si>
  <si>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</si>
  <si>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</si>
  <si>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</si>
  <si>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</si>
  <si>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</si>
  <si>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</si>
  <si>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ZRN+ost.náklady+HZS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</si>
  <si>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</si>
  <si>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</si>
  <si>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</si>
  <si>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</si>
  <si>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</si>
  <si>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</si>
  <si>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</si>
  <si>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</si>
  <si>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</si>
  <si>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</si>
  <si>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</si>
  <si>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</si>
  <si>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</si>
  <si>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</si>
  <si>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</si>
  <si>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</si>
  <si>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</si>
  <si>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</si>
  <si>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</si>
  <si>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</si>
  <si>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</si>
  <si>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</si>
  <si>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</si>
  <si>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%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</si>
  <si>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</si>
  <si>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</si>
  <si>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</si>
  <si>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</si>
  <si>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</si>
  <si>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</si>
  <si>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</si>
  <si>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</si>
  <si>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</si>
  <si>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</si>
  <si>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</si>
  <si>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</si>
  <si>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</si>
  <si>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90177</t>
  </si>
  <si>
    <t>RODKOV-DEŠŤOVÁ KANALIZACE</t>
  </si>
  <si>
    <t>SO 01</t>
  </si>
  <si>
    <t>DEŠŤOVÁ KANALIZACE</t>
  </si>
  <si>
    <t>01</t>
  </si>
  <si>
    <t>Vedlejší náklady</t>
  </si>
  <si>
    <t>0101</t>
  </si>
  <si>
    <t xml:space="preserve">Vybudování zařízení staveniště </t>
  </si>
  <si>
    <t>Soubor</t>
  </si>
  <si>
    <t xml:space="preserve">Položka zahrnuje kromě jiného i náklady na zajištění příjezdu a přístupu do jednotlivých domů a zajištění provozu v ulicích. Dále náklady se stavebními úpravami mezideponií a prostor pro zařízení staveniště, náklady spojené s případným vypracováním projektu zařízení staveniště. Náklady spojené se zřízením přípojek energií k objektům zařízení staveniště, vybudování případných měřících odběrných míst a zařízení, případná příprava území pro objekty zařízení staveniště a vlastní vybudování objektů zařízení staveniště.		</t>
  </si>
  <si>
    <t>Položka zahrnuje i náklady na zabezpečení staveniště, dále</t>
  </si>
  <si>
    <t xml:space="preserve">-vnitrostaveništní komunikace, mosty do 5 m délky		</t>
  </si>
  <si>
    <t xml:space="preserve">-zábory, vyřízení povolení pro zábory			-venkovní osvětlení staveniště, výkopů, manipulačních skladových ploch			</t>
  </si>
  <si>
    <t xml:space="preserve">-revizní zprávy zařízení staveniště		</t>
  </si>
  <si>
    <t xml:space="preserve">-čistící zóny u výjezdů ze staveniště			</t>
  </si>
  <si>
    <t xml:space="preserve">-součástí je i projednání povolení			</t>
  </si>
  <si>
    <t xml:space="preserve">Zhotovitel nacení položku na základě svého POV.				</t>
  </si>
  <si>
    <t>0102</t>
  </si>
  <si>
    <t xml:space="preserve">Provoz zařízení staveniště </t>
  </si>
  <si>
    <t xml:space="preserve">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				</t>
  </si>
  <si>
    <t>0103</t>
  </si>
  <si>
    <t xml:space="preserve">Odstranění zařízení staveniště </t>
  </si>
  <si>
    <t xml:space="preserve">Odstranění objektů zařízení staveniště včetně přípojek energií a jejich odvoz. Položka zahrnuje i náklady na úpravu povrchů po odstranění zařízení staveniště a úklid ploch, na kterých bylo zařízení staveniště provozováno, včetně úklidu komunikací po skončení prací.				</t>
  </si>
  <si>
    <t>02</t>
  </si>
  <si>
    <t>Ostatní náklady</t>
  </si>
  <si>
    <t>0201</t>
  </si>
  <si>
    <t xml:space="preserve">Dokumentace skutečného provedení </t>
  </si>
  <si>
    <t xml:space="preserve">Náklady na vyhotovení dokumentace skutečného provedení stavby a její předání objednateli v požadované formě a požadovaném počtu.		Dokumentace skutečného provedení bude minimálně obsahovat kompletní výkresy skutečného provedení a kompletní seznam použitých materiálů. Dokumentace skutečného provedení bude zahrnovat kromě výše uvedeného tyto následující části:			</t>
  </si>
  <si>
    <t xml:space="preserve">· projektovou dokumentaci se zakreslením všech změn odsouhlasených správcem stavby			</t>
  </si>
  <si>
    <t>· v případě liniových staveb elaborát pro uložení věcných břemen.</t>
  </si>
  <si>
    <t xml:space="preserve">·dokumentaci od příslušných předepsaných zkoušek	</t>
  </si>
  <si>
    <t xml:space="preserve">Koncept dokumentace skutečného provedení  bude předložen objednateli k odsouhlasení.			</t>
  </si>
  <si>
    <t xml:space="preserve">Dokumentace skutečného provedení bude zhotovitelem předána objednateli v dohodnutém počtu  paré a bude předána objednateli před vydáním protokolu o evidenci prací nebo před vydáním potvrzení o předání díla. Současně bude objednateli předána v jednom vyhotovení v digitální formě. 	</t>
  </si>
  <si>
    <t xml:space="preserve">					</t>
  </si>
  <si>
    <t xml:space="preserve">		</t>
  </si>
  <si>
    <t>0202</t>
  </si>
  <si>
    <t>Geodetické vytyčení, geometrický plán a ostatní geodetické práce</t>
  </si>
  <si>
    <t>Zahrnuje vyhotovení geometrického plánu, vytyčení stavby včetně vytyčení podzemních sítí jednotlivými správci včetně zabezpečení těchto podzemních sítí.</t>
  </si>
  <si>
    <t>0203</t>
  </si>
  <si>
    <t xml:space="preserve">Fotodokumentace z průběhu stavby </t>
  </si>
  <si>
    <t>kpl</t>
  </si>
  <si>
    <t>0204</t>
  </si>
  <si>
    <t xml:space="preserve">Přechodné dopravní značení a zařízení </t>
  </si>
  <si>
    <t>-zahrnuje dopravní opatření (dopravní značky a zařízení, zákazy vjezdu, vstupu), dočasné zábory a dopravní zařízení. Předpokládá se použití semafórů pro zajištění provozu.</t>
  </si>
  <si>
    <t>0205</t>
  </si>
  <si>
    <t xml:space="preserve">Vyřízení zvláštního užívání místních komunikací </t>
  </si>
  <si>
    <t>-projednání dopravní inspektorát, správa komunikací, obecní úřad včetně Drážního úřadu.</t>
  </si>
  <si>
    <t>0206</t>
  </si>
  <si>
    <t xml:space="preserve">Zkoušky únosnosti pláně </t>
  </si>
  <si>
    <t>0207</t>
  </si>
  <si>
    <t xml:space="preserve">Geodetické zaměření dokončeného díla </t>
  </si>
  <si>
    <t>Zahrnuje zaměření dokončeného díla Microstation s vyhotovením  polohopisu a výškopisu.</t>
  </si>
  <si>
    <t xml:space="preserve">-zaměření skutečného provedení			</t>
  </si>
  <si>
    <t xml:space="preserve">-zaměření pro záborové plány				</t>
  </si>
  <si>
    <t xml:space="preserve">-zaměření pro věcná břemena				</t>
  </si>
  <si>
    <t xml:space="preserve">-ostatní zaměření a kartografické práce potřebné pro realizaci stavby				</t>
  </si>
  <si>
    <t>111301111R00</t>
  </si>
  <si>
    <t xml:space="preserve">Sejmutí drnu tl. do 10 cm, s přemístěním do 50 m </t>
  </si>
  <si>
    <t>m2</t>
  </si>
  <si>
    <t>včetně odstranění stávajících úprav a porostů</t>
  </si>
  <si>
    <t>Výměra dle výpisů výměr z projektu fi Cifr:</t>
  </si>
  <si>
    <t>dle výkr.Situace, Příčné a podélné profily a Tech.zprávy :</t>
  </si>
  <si>
    <t>ŘAD:28*1,3</t>
  </si>
  <si>
    <t>PŘÍPOJKY:7,5*1,1</t>
  </si>
  <si>
    <t>DRENÁŽNÍ RÝHA:3,5*1,1</t>
  </si>
  <si>
    <t>113107635R00</t>
  </si>
  <si>
    <t xml:space="preserve">Odstranění podkladu nad 50 m2,kam.drcené tl.35 cm </t>
  </si>
  <si>
    <t>dle technické zprávy z projektu:</t>
  </si>
  <si>
    <t>komunikace:</t>
  </si>
  <si>
    <t>ŘAD:49*1,3</t>
  </si>
  <si>
    <t>PŘÍPOJKY:21,5*1,1</t>
  </si>
  <si>
    <t>113151119R00</t>
  </si>
  <si>
    <t xml:space="preserve">Fréz.živič.krytu pl.do 500 m2,pruh do 75cm,tl.10cm </t>
  </si>
  <si>
    <t>115101202R00</t>
  </si>
  <si>
    <t xml:space="preserve">Čerpání vody na výšku do 10 m, přítok 500 - 1000 l </t>
  </si>
  <si>
    <t>h</t>
  </si>
  <si>
    <t>115101302R00</t>
  </si>
  <si>
    <t xml:space="preserve">Pohotovost čerp.soupravy, výška 10 m,přítok 1000 l </t>
  </si>
  <si>
    <t>den</t>
  </si>
  <si>
    <t>119001401R00</t>
  </si>
  <si>
    <t xml:space="preserve">Dočasné zajištění ocelového potrubí do DN 200 mm </t>
  </si>
  <si>
    <t>m</t>
  </si>
  <si>
    <t>1,4*2+1,2</t>
  </si>
  <si>
    <t>121101103R00</t>
  </si>
  <si>
    <t xml:space="preserve">Sejmutí ornice s přemístěním přes 100 do 250 m </t>
  </si>
  <si>
    <t>m3</t>
  </si>
  <si>
    <t>ŘAD:28*1,3*0,2</t>
  </si>
  <si>
    <t>PŘÍPOJKY:7,5*1,1*0,2</t>
  </si>
  <si>
    <t>DRENÁŽNÍ RÝHA:3,5*1,1*0,2</t>
  </si>
  <si>
    <t>130001101R00</t>
  </si>
  <si>
    <t xml:space="preserve">Příplatek za ztížené hloubení v blízkosti vedení </t>
  </si>
  <si>
    <t>1*1,3*1,5*2+1*1,1*1,5</t>
  </si>
  <si>
    <t>132301212R00</t>
  </si>
  <si>
    <t xml:space="preserve">Hloubení rýh š.do 200 cm hor.4 do 1000 m3, STROJNĚ </t>
  </si>
  <si>
    <t>HOR.4 DO HL. 0,8M:</t>
  </si>
  <si>
    <t>ŘAD:76,5*0,8*1,3</t>
  </si>
  <si>
    <t>DRENÁŽNÍ RÝHA:3,5*1,0*0,8</t>
  </si>
  <si>
    <t>ROZŠÍŘENÍ PRO ŠACHTY:1,24*0,8*0,27*2+1,44*0,8*0,37*2</t>
  </si>
  <si>
    <t>1,7*0,8*0,5*2*2</t>
  </si>
  <si>
    <t>PŘÍPOJKY:27*0,8*1,1</t>
  </si>
  <si>
    <t>ODPOČET KUFRU KOMUNIKACE TL. 0,46M:</t>
  </si>
  <si>
    <t>ŘAD:-49*1,3*0,46</t>
  </si>
  <si>
    <t>PŘÍPOJKY:-21,5*1,1*0,46</t>
  </si>
  <si>
    <t>ODPOČET OZELENĚNÍ TL. 0,25M:</t>
  </si>
  <si>
    <t>ŘAD:-28*1,3*0,25</t>
  </si>
  <si>
    <t>PŘÍPOJKY:-7,5*1,1*0,25</t>
  </si>
  <si>
    <t>DRENÁŽNÍ RÝHA:-3,5*1,1*0,25</t>
  </si>
  <si>
    <t>132301219R00</t>
  </si>
  <si>
    <t xml:space="preserve">Příplatek za lepivost - hloubení rýh 200cm v hor.4 </t>
  </si>
  <si>
    <t>LEPIVOST 20%:57,9222*0,2</t>
  </si>
  <si>
    <t>132401211R00</t>
  </si>
  <si>
    <t xml:space="preserve">Hloubení rýh šířky do 200 cm v hor.5, STROJNĚ </t>
  </si>
  <si>
    <t>ŘAD:</t>
  </si>
  <si>
    <t>Začátek provozního součtu</t>
  </si>
  <si>
    <t>0,7*3+(0,7+1,23)*0,5*6,5</t>
  </si>
  <si>
    <t>(1,23+2,05)*0,5*(30-6,5)+(2,05+1,6)*0,5*(73,5-30)</t>
  </si>
  <si>
    <t>Konec provozního součtu</t>
  </si>
  <si>
    <t>ŠÍŘKA RÝHY 1,3M, PRŮM.HL.VÝKOPU 1,65M:126,3*1,3</t>
  </si>
  <si>
    <t>DRENÁŽNÍ RÝHA:3,5*1,0*1,2</t>
  </si>
  <si>
    <t>ROZŠÍŘENÍ PRO ŠACHTY:1,24*(1,65+0,5)*0,27*2+1,44*(1,65+0,5)*0,37*2</t>
  </si>
  <si>
    <t>1,7*(1,65+0,5)*0,5*2*2</t>
  </si>
  <si>
    <t>PŘÍPOJKY:27*1,65*1,1</t>
  </si>
  <si>
    <t>ODPOČET HOR.4:</t>
  </si>
  <si>
    <t>ŘAD:-76,5*0,8*1,3</t>
  </si>
  <si>
    <t>DRENÁŽNÍ RÝHA:-3,5*1,0*0,8</t>
  </si>
  <si>
    <t>ROZŠÍŘENÍ PRO ŠACHTY:-1,24*0,8*0,27*2-1,44*0,8*0,37*2</t>
  </si>
  <si>
    <t>-1,7*0,8*0,5*2*2</t>
  </si>
  <si>
    <t>PŘÍPOJKY:-27*0,8*1,1</t>
  </si>
  <si>
    <t>ODPOČET HOR.6:-54,9299</t>
  </si>
  <si>
    <t>132501211R00</t>
  </si>
  <si>
    <t xml:space="preserve">Hloubení rýh šířky do 200 cm v hor.6, STROJNĚ </t>
  </si>
  <si>
    <t>HOR.6 V HL.NAD 1,3M:</t>
  </si>
  <si>
    <t>((1,3+2,05)*0,5-1,3)*21,5+((2,05+1,6)*0,5-1,3)*(73,5-30)</t>
  </si>
  <si>
    <t>ŠÍŘKA RÝHY 1,3M, PRŮM.HL.VÝKOPU 1,65M:30,9*1,3</t>
  </si>
  <si>
    <t>ROZŠÍŘENÍ PRO ŠACHTY:1,24*(1,65+0,5-1,3)*0,27*2+1,44*(1,65+0,5-1,3)*0,37*2</t>
  </si>
  <si>
    <t>1,7*(1,65+0,5-1,3)*0,5*2*2</t>
  </si>
  <si>
    <t>PŘÍPOJKY:27*(1,65-1,3)*1,1</t>
  </si>
  <si>
    <t>151101101R00</t>
  </si>
  <si>
    <t xml:space="preserve">Pažení a rozepření stěn rýh - příložné - hl. do 2m </t>
  </si>
  <si>
    <t>OBOUSTRANNÉ:117,9275*2</t>
  </si>
  <si>
    <t>PŘÍPOJKY:27*1,65*2</t>
  </si>
  <si>
    <t>151101111R00</t>
  </si>
  <si>
    <t xml:space="preserve">Odstranění pažení stěn rýh - příložné - hl. do 2 m </t>
  </si>
  <si>
    <t>161101101R00</t>
  </si>
  <si>
    <t xml:space="preserve">Svislé přemístění výkopku z hor.1-4 do 2,5 m </t>
  </si>
  <si>
    <t>50%:57,9222*0,5</t>
  </si>
  <si>
    <t>161101151R00</t>
  </si>
  <si>
    <t xml:space="preserve">Svislé přemístění výkopku z hor.5-7 do 2,5 m </t>
  </si>
  <si>
    <t>50%:(63,2776+54,9299)*0,5</t>
  </si>
  <si>
    <t>162301102R00</t>
  </si>
  <si>
    <t xml:space="preserve">Vodorovné přemístění výkopku z hor.1-4 do 1000 m </t>
  </si>
  <si>
    <t>Mezideponii zajistí dodavatel stavby.</t>
  </si>
  <si>
    <t>CELÝ VÝKOPEK-TAM A ZPĚT:57,9222*2</t>
  </si>
  <si>
    <t>162301152R00</t>
  </si>
  <si>
    <t xml:space="preserve">Vodorovné přemístění výkopku z hor.5-7 do 1000 m </t>
  </si>
  <si>
    <t>CELÝ VÝKOPEK-TAM A ZPĚT:(63,2776+54,9299)*2</t>
  </si>
  <si>
    <t>ODPOČET VYTLAČENÁ-2x:-84,9113*2</t>
  </si>
  <si>
    <t>162701155V00</t>
  </si>
  <si>
    <t>Vodorovné přemístění výkopku z hor.5-7 vzdálenost odvozu dle nabídky zhotovitele</t>
  </si>
  <si>
    <t>VYTLAČENÁ ZEMINA:</t>
  </si>
  <si>
    <t>Výměra dle výpisů výměr z tech.zprávy a projektu fi Cifr:</t>
  </si>
  <si>
    <t>dle výkr.Situace, Podélné řezy, Příčné řezy:</t>
  </si>
  <si>
    <t>LOŽE+OBSYP:</t>
  </si>
  <si>
    <t>DN250:43,5*1,3*0,665</t>
  </si>
  <si>
    <t>DN300:33*1,3*0,715</t>
  </si>
  <si>
    <t>PŘÍPOJKY:</t>
  </si>
  <si>
    <t>d.160:27*1,1*0,56</t>
  </si>
  <si>
    <t>167101102R00</t>
  </si>
  <si>
    <t xml:space="preserve">Nakládání výkopku z hor.1-4 v množství nad 100 m3 </t>
  </si>
  <si>
    <t>167101152R00</t>
  </si>
  <si>
    <t xml:space="preserve">Nakládání výkopku z hor.5-7 v množství nad 100 m3 </t>
  </si>
  <si>
    <t>ODPOČET VYTLAČENÁ-1x:-84,9113</t>
  </si>
  <si>
    <t>171201201R00</t>
  </si>
  <si>
    <t xml:space="preserve">Uložení sypaniny na skl.-modelace na výšku přes 2m </t>
  </si>
  <si>
    <t>174101101R00</t>
  </si>
  <si>
    <t xml:space="preserve">Zásyp jam, rýh, šachet se zhutněním </t>
  </si>
  <si>
    <t>Zásyp vytříděnou zeminou.  V případě nevyhovujících parametrů únosnosti zásypu bude proveden návrh technického opatření na místě stavby.</t>
  </si>
  <si>
    <t>VÝKOP:57,9222+(63,2776+54,9299)</t>
  </si>
  <si>
    <t>175101101RT2</t>
  </si>
  <si>
    <t>Obsyp potrubí bez prohození sypaniny s dodáním Šd frakce 0 - 22 mm</t>
  </si>
  <si>
    <t>Šd 0-22mm</t>
  </si>
  <si>
    <t>DN250:43,5*(1,3*0,565-Pi*0,1325*0,1325)</t>
  </si>
  <si>
    <t>DN300:33*(1,3*0,615-Pi*0,1575*0,1575)</t>
  </si>
  <si>
    <t>d.160:27*(1,1*0,46-Pi*0,08*0,08)</t>
  </si>
  <si>
    <t>175101109V00</t>
  </si>
  <si>
    <t xml:space="preserve">Příplatek za -vytřídění zeminy pro zásyp </t>
  </si>
  <si>
    <t>180402111R00</t>
  </si>
  <si>
    <t xml:space="preserve">Založení trávníku parkového výsevem v rovině </t>
  </si>
  <si>
    <t>181101101R00</t>
  </si>
  <si>
    <t xml:space="preserve">Úprava pláně v zářezech v hor. 1-4, bez zhutnění </t>
  </si>
  <si>
    <t>181101104R00</t>
  </si>
  <si>
    <t xml:space="preserve">Úprava pláně v zářezech v hor. 5, se zhutněním </t>
  </si>
  <si>
    <t>ŘAD:(43,5+33)*1,3</t>
  </si>
  <si>
    <t>PŘÍPOJKY:27*1,1</t>
  </si>
  <si>
    <t>181301104R00</t>
  </si>
  <si>
    <t xml:space="preserve">Rozprostření ornice, rovina, tl. 20-25 cm,do 500m2 </t>
  </si>
  <si>
    <t>185803111R00</t>
  </si>
  <si>
    <t xml:space="preserve">Ošetření trávníku v rovině </t>
  </si>
  <si>
    <t>199000003R00</t>
  </si>
  <si>
    <t xml:space="preserve">Poplatek za skládku horniny 5 - 7 </t>
  </si>
  <si>
    <t>1R01</t>
  </si>
  <si>
    <t>Provizorní čerpací jímka vč. likvidace a souvis.pr-pro odčerpávání vod</t>
  </si>
  <si>
    <t>1R02</t>
  </si>
  <si>
    <t xml:space="preserve">Přehutnění na Edef=30 a 45 MPa </t>
  </si>
  <si>
    <t>Je to přehutnění zásypu rýhy zeminou dle požadavku projektu pod budoucí povrchové vrstvy.</t>
  </si>
  <si>
    <t>V případě nevyhovujících parametrů únosnosti zásypu bude proveden návrh technického opatření na místě stavby.</t>
  </si>
  <si>
    <t>00572420R</t>
  </si>
  <si>
    <t>Směs travní parková okrasná</t>
  </si>
  <si>
    <t>kg</t>
  </si>
  <si>
    <t>48,5*0,05*1,05</t>
  </si>
  <si>
    <t>10364200R</t>
  </si>
  <si>
    <t>Ornice pro pozemkové úpravy</t>
  </si>
  <si>
    <t>(naložení,dovoz,úprava)</t>
  </si>
  <si>
    <t>Přednostně bude použita ornice ze stavby,  případně nepoužitelná a chybějící bude dovezena.</t>
  </si>
  <si>
    <t>48,5*0,25</t>
  </si>
  <si>
    <t>2</t>
  </si>
  <si>
    <t>Základy,zvláštní zakládání</t>
  </si>
  <si>
    <t>211571121R00</t>
  </si>
  <si>
    <t xml:space="preserve">Výplň odvodňovacích žeber kamen. drceným </t>
  </si>
  <si>
    <t>FR.32-63</t>
  </si>
  <si>
    <t>FR.8-16</t>
  </si>
  <si>
    <t>DRENÁŽNÍ RÝHA-DOROVNÁNÍ DO TERÉNU:3,5*1,0*0,2</t>
  </si>
  <si>
    <t>211971110R00</t>
  </si>
  <si>
    <t xml:space="preserve">Opláštění žeber z geotextilie </t>
  </si>
  <si>
    <t>DRENÁŽNÍ RÝHA:20</t>
  </si>
  <si>
    <t>212792112R00</t>
  </si>
  <si>
    <t xml:space="preserve">Montáž trativodů z flexibilních trubek, lože </t>
  </si>
  <si>
    <t>DRENÁŽNÍ RÝHA:5</t>
  </si>
  <si>
    <t>28611212V</t>
  </si>
  <si>
    <t>Trubka PVC-U drenážní perforovaná d.160</t>
  </si>
  <si>
    <t>DRENÁŽNÍ PERFOROVANÉ POTRUBÍ PVC d.160</t>
  </si>
  <si>
    <t>DRENÁŽNÍ RÝHA:5*1,093</t>
  </si>
  <si>
    <t>69366202</t>
  </si>
  <si>
    <t>Geotextilie  300 g/m2 š. 200 cm</t>
  </si>
  <si>
    <t>DRENÁŽNÍ RÝHA:20*1,05</t>
  </si>
  <si>
    <t>4</t>
  </si>
  <si>
    <t>Vodorovné konstrukce</t>
  </si>
  <si>
    <t>451317777R00</t>
  </si>
  <si>
    <t xml:space="preserve">Podklad pod dlažbu z beton.C20/25 tl.do 10cm </t>
  </si>
  <si>
    <t>HV1:6</t>
  </si>
  <si>
    <t>HV2:6</t>
  </si>
  <si>
    <t>451541111R00</t>
  </si>
  <si>
    <t xml:space="preserve">Lože pod potrubí ze štěrkodrtě </t>
  </si>
  <si>
    <t>fr.0-22</t>
  </si>
  <si>
    <t>ŘAD:(43,5+33)*1,3*0,1</t>
  </si>
  <si>
    <t>PŘÍPOJKY:27*1,1*0,1</t>
  </si>
  <si>
    <t>5</t>
  </si>
  <si>
    <t>Komunikace</t>
  </si>
  <si>
    <t>564861111R00</t>
  </si>
  <si>
    <t xml:space="preserve">Podklad ze štěrkodrti po zhutnění tloušťky 20 cm </t>
  </si>
  <si>
    <t>ŠDB 0/63</t>
  </si>
  <si>
    <t>565151111RT3</t>
  </si>
  <si>
    <t>Podklad z obal kam.ACP 16+,do 3 m,tl. 7 cm plochy 101-200 m2</t>
  </si>
  <si>
    <t>Složení dle vzorových řezů z projektu.</t>
  </si>
  <si>
    <t>567122114R00</t>
  </si>
  <si>
    <t xml:space="preserve">Podklad z kameniva zpev.cementem KZC 1 tl.15 cm </t>
  </si>
  <si>
    <t>573231111R00</t>
  </si>
  <si>
    <t xml:space="preserve">Postřik živičný spojovací z emulze 0,5-0,7 kg/m2 </t>
  </si>
  <si>
    <t>Asfaltová emulze 0,5kg/m2.</t>
  </si>
  <si>
    <t>ŘAD:49*1,3*2</t>
  </si>
  <si>
    <t>PŘÍPOJKY:21,5*1,1*2</t>
  </si>
  <si>
    <t>577112113RT3</t>
  </si>
  <si>
    <t>Beton asfalt. ACO 11 S modifik. š. do 3 m, tl.4 cm plochy 101-200 m2</t>
  </si>
  <si>
    <t>Pojivo 50/70, asf.střednězrnný 2364 kg/m3</t>
  </si>
  <si>
    <t>594511111RT2</t>
  </si>
  <si>
    <t>Dlažba z lomového kamene,lože z bet.do 5 cm tloušťky 200 mm, tř. 1, včetně dodávky kamene</t>
  </si>
  <si>
    <t>599142111R00</t>
  </si>
  <si>
    <t xml:space="preserve">Úprava zálivky dil.spár hloubky do 4 cm š. do 4 cm </t>
  </si>
  <si>
    <t>Včetně odstranění zvětralé asfaltové zálivky, vyčištění spár, zalití spár asfaltovou zálivkou, nátěru asfaltovým lakem a posyp drtí.</t>
  </si>
  <si>
    <t>ŘAD:49*2</t>
  </si>
  <si>
    <t>PŘÍPOJKY:21,5*2</t>
  </si>
  <si>
    <t>599632111R00</t>
  </si>
  <si>
    <t xml:space="preserve">Výplň spár dlažby z lomového kamene MC se zatřením </t>
  </si>
  <si>
    <t>597101040RAA</t>
  </si>
  <si>
    <t>Žlab odvodňovací polymerbeton, včetně dodávky roštu, žlabu a podbetonování</t>
  </si>
  <si>
    <t xml:space="preserve">Líniová vpusť 2x, typ STORA DRAIN SE200 délky 1x 4,0m a 1x 3,5m, žlaby s nespádovaným dnem s roštem z tvárné litiny únosnosti D400. Líniové vpusti jsou uloženy do betonu C20/25 tl.150mm. </t>
  </si>
  <si>
    <t>dle výkr.Situace, Příčné a podélné profily LV a Tech.zprávy :</t>
  </si>
  <si>
    <t>4+3,5</t>
  </si>
  <si>
    <t>597103010RAA</t>
  </si>
  <si>
    <t>Vpusť k žlabu polymerbetonová včetně dodávky vpusti s košíkem</t>
  </si>
  <si>
    <t>kus</t>
  </si>
  <si>
    <t>8</t>
  </si>
  <si>
    <t>Trubní vedení</t>
  </si>
  <si>
    <t>831263195V00</t>
  </si>
  <si>
    <t xml:space="preserve">Příplatek za zřízení kanal. přípojky DN 100 - 300 </t>
  </si>
  <si>
    <t>837424111V00</t>
  </si>
  <si>
    <t>Odsekání hrdla bet DN 500 včetně souvisejících prací</t>
  </si>
  <si>
    <t>ZÁSAH DO STÁVAJÍCÍ KANALIZACE BET DN500:</t>
  </si>
  <si>
    <t>-ODŘEZÁNÍ BET.HRDLA:1</t>
  </si>
  <si>
    <t>871313121R00</t>
  </si>
  <si>
    <t xml:space="preserve">Montáž trub z plastu, gumový kroužek, DN 150 </t>
  </si>
  <si>
    <t>PŘÍPOJKY:27</t>
  </si>
  <si>
    <t>871373121R00</t>
  </si>
  <si>
    <t xml:space="preserve">Montáž trub z plastu, gumový kroužek, DN 300 </t>
  </si>
  <si>
    <t>DN250:43,5</t>
  </si>
  <si>
    <t>DN300:33</t>
  </si>
  <si>
    <t>877313123R00</t>
  </si>
  <si>
    <t xml:space="preserve">Montáž tvarovek jednoos. plast. gum.kroužek DN 150 </t>
  </si>
  <si>
    <t>KOLENA:18+8</t>
  </si>
  <si>
    <t>REDUKCE:5</t>
  </si>
  <si>
    <t>877363121R00</t>
  </si>
  <si>
    <t xml:space="preserve">Montáž tvarovek odboč. plast. gum. kroužek DN 250 </t>
  </si>
  <si>
    <t>ODBOČKY:6</t>
  </si>
  <si>
    <t>877363123R00</t>
  </si>
  <si>
    <t xml:space="preserve">Montáž tvarovek jednoos. plast. gum.kroužek DN 250 </t>
  </si>
  <si>
    <t>KOLENA:3+1+2</t>
  </si>
  <si>
    <t>REDUKCE:1</t>
  </si>
  <si>
    <t>877373121R00</t>
  </si>
  <si>
    <t xml:space="preserve">Montáž tvarovek odboč. plast. gum. kroužek DN 300 </t>
  </si>
  <si>
    <t>ODBOČKY:2</t>
  </si>
  <si>
    <t>877373123R00</t>
  </si>
  <si>
    <t xml:space="preserve">Montáž tvarovek jednoos. plast. gum.kroužek DN 300 </t>
  </si>
  <si>
    <t>KOLENA:1+4</t>
  </si>
  <si>
    <t>892585111R00</t>
  </si>
  <si>
    <t xml:space="preserve">Zabezpečení konců a zkouška vzduch. kan. DN do 300 </t>
  </si>
  <si>
    <t>úsek</t>
  </si>
  <si>
    <t>892601122R00</t>
  </si>
  <si>
    <t xml:space="preserve">Čištění kanalizační stoky do DN 200, do 50m </t>
  </si>
  <si>
    <t>892601153R00</t>
  </si>
  <si>
    <t xml:space="preserve">Čištění kanalizační stoky do DN 500, do 100m </t>
  </si>
  <si>
    <t>ŘAD:43,5+33</t>
  </si>
  <si>
    <t>892855114R00</t>
  </si>
  <si>
    <t xml:space="preserve">Kontrola kanalizace TV kamerou do 200 m </t>
  </si>
  <si>
    <t>894411121V01</t>
  </si>
  <si>
    <t xml:space="preserve">Zřízení šachet z dílců, potrubí DN 300 -pref.dno </t>
  </si>
  <si>
    <t>dle výkr.Situace, Tabulky šachet a  Tech.zprávy :</t>
  </si>
  <si>
    <t>ŘAD:2</t>
  </si>
  <si>
    <t>895931111V01</t>
  </si>
  <si>
    <t xml:space="preserve">Vpusti kanal. horská HV1-koncová </t>
  </si>
  <si>
    <t>Horská vpusť HV1-koncová je provedena z monolitického železobetonu C25/30, výztuž KARISÍŤ D8 OKA 150/150mm plochy 3,5m2, vnitřních rozměrů 0,8*0,8*1,0m, tl.stěny 0,15m. Vtok je opatřen česlemi (ocelové tyče 10216) z pozinkovaného profilu d.20mm s mezerami 20mm, počet prutů 22ks délky 965mm  vsazené do pozinkovaného rámu U 30/25/5 délky 3,65m, svařenec. Rám je uložen na pozinkovaný profil L 30/30/5 délky 3,65m ukotvený do ŽELBET. Na horní části rámu česlí a rámu v betonové konstrukci jsou přivařeny 2ks pozinkovaných pantů d.20mm délky 200mm.</t>
  </si>
  <si>
    <t>dle výkr.Situace, Příčné a podélné profily HV a Tech.zprávy :</t>
  </si>
  <si>
    <t>895931111V02</t>
  </si>
  <si>
    <t xml:space="preserve">Vpusti kanal. horská HV2-průtočná </t>
  </si>
  <si>
    <t>Horská vpusť HV2-průtočná pro D.315 je provedena z monolitického železobetonu C25/30, výztuž KARISÍŤ D8 OKA 150/150mm plochy 3,5m2, vnitřních rozměrů 0,8*0,8*1,0m, tl.stěny 0,15m. Vtok je opatřen česlemi (ocelové tyče 10216) z pozinkovaného profilu d.20mm s mezerami 20mm, počet prutů 22ks délky 965mm  vsazené do pozinkovaného rámu U 30/25/5 délky 3,65m, svařenec. Rám je uložen na pozinkovaný profil L 30/30/5 délky 3,65m ukotvený do ŽELBET. Na horní části rámu česlí a rámu v betonové konstrukci jsou přivařeny 2ks pozinkovaných pantů d.20mm délky 200mm.</t>
  </si>
  <si>
    <t>899104111R00</t>
  </si>
  <si>
    <t xml:space="preserve">Osazení poklopu s rámem nad 150 kg </t>
  </si>
  <si>
    <t>899331111V00</t>
  </si>
  <si>
    <t xml:space="preserve">Výšková úprava vstupu do 20 cm-poklopu </t>
  </si>
  <si>
    <t>položka zahrnuje i všechny úpravy kolem poklopu dle projektu</t>
  </si>
  <si>
    <t>894410010VAA</t>
  </si>
  <si>
    <t>D+M uličních vpustí rozm.500/500mm,D400,komplet. s mříží včetně přípojení do kanalizace a zem.prací</t>
  </si>
  <si>
    <t>Agregovaná položka zahrnuje i všechny související práce včetně všech zemních prací, záchytného koše a pod..</t>
  </si>
  <si>
    <t>komunikace:1</t>
  </si>
  <si>
    <t>8R01</t>
  </si>
  <si>
    <t xml:space="preserve">Montáž převlečných manžet a spojek FLEX SEAL </t>
  </si>
  <si>
    <t>ŘAD:1+1+1+1</t>
  </si>
  <si>
    <t>8R02</t>
  </si>
  <si>
    <t xml:space="preserve">Montáž vyrovnávacích kroužků </t>
  </si>
  <si>
    <t>8R03</t>
  </si>
  <si>
    <t>Montáž vyrovnávacích prstenců šachet tmelem -vodotěsným (tmel-min. pevnost v tlaku 35 MPa)</t>
  </si>
  <si>
    <t>ŘAD:3</t>
  </si>
  <si>
    <t>8R04</t>
  </si>
  <si>
    <t>Napojení nového a stáv.potrubí včetně všech souvisejících prací</t>
  </si>
  <si>
    <t>Položka zahrnuje i určení místa napojení, dále všechny práce s napojením, které nejsou zahrnuty v jednotlivých položkách..</t>
  </si>
  <si>
    <t>8R05</t>
  </si>
  <si>
    <t xml:space="preserve">Tlaková zkouška vzduchem kanalizačních šachet </t>
  </si>
  <si>
    <t>28614545R</t>
  </si>
  <si>
    <t>Trubka kanalizační PP  SN 8 DN 150/3000</t>
  </si>
  <si>
    <t>Parametry materiálu dle samostatné specifikace          v příloze D-2.13 z projektu od fi Cifr.</t>
  </si>
  <si>
    <t>PŘÍPOJKY:27*1,093/3</t>
  </si>
  <si>
    <t>28614552R</t>
  </si>
  <si>
    <t>Trubka kanalizační PP SN 10 DN 250/6000</t>
  </si>
  <si>
    <t>ŘAD:43,5*1,093/6</t>
  </si>
  <si>
    <t>28614555R</t>
  </si>
  <si>
    <t>Trubka kanalizační PP SN 10 DN 300/6000</t>
  </si>
  <si>
    <t>ŘAD:33*1,093/6</t>
  </si>
  <si>
    <t>28614652.AR</t>
  </si>
  <si>
    <t>Koleno 45° PP SN8  d. 160</t>
  </si>
  <si>
    <t>KOLENA 45st:18*1,015</t>
  </si>
  <si>
    <t>28614653.AR</t>
  </si>
  <si>
    <t>Koleno 88°  PP SN8 d.160</t>
  </si>
  <si>
    <t>KOLENA 45st:8*1,015</t>
  </si>
  <si>
    <t>28614660.AR</t>
  </si>
  <si>
    <t>Koleno 15° PP SN 10  DN 250</t>
  </si>
  <si>
    <t>KOLENA 15st:3*1,015</t>
  </si>
  <si>
    <t>28614661.AR</t>
  </si>
  <si>
    <t>Koleno 30° PP SN 10  DN 250</t>
  </si>
  <si>
    <t>KOLENA 30st:1*1,015</t>
  </si>
  <si>
    <t>28614662.AR</t>
  </si>
  <si>
    <t>Koleno 45° PP SN 10  DN 250</t>
  </si>
  <si>
    <t>KOLENA 45st:2*1,015</t>
  </si>
  <si>
    <t>28614664.AR</t>
  </si>
  <si>
    <t>Koleno 15°  PP SN 10   DN 300</t>
  </si>
  <si>
    <t>KOLENA 15st:1*1,015</t>
  </si>
  <si>
    <t>28614666.AR</t>
  </si>
  <si>
    <t>Koleno 45°  PP SN 10   DN 300</t>
  </si>
  <si>
    <t>KOLENA 45st:4*1,015</t>
  </si>
  <si>
    <t>28614683.AR</t>
  </si>
  <si>
    <t>Odbočka 45°  PP SN10   250/160</t>
  </si>
  <si>
    <t>ŘAD:6*1,015</t>
  </si>
  <si>
    <t>28614685.AR</t>
  </si>
  <si>
    <t>Odbočka 45 PP SN10   315/160</t>
  </si>
  <si>
    <t>ŘAD:2*1,015</t>
  </si>
  <si>
    <t>28614700.AR</t>
  </si>
  <si>
    <t>Redukce   PP SN 10  d.160/d.125</t>
  </si>
  <si>
    <t>5*1,015</t>
  </si>
  <si>
    <t>28614701.AR</t>
  </si>
  <si>
    <t>Redukce PP SN 10   250/d.160</t>
  </si>
  <si>
    <t>1*1,015</t>
  </si>
  <si>
    <t>55291208V</t>
  </si>
  <si>
    <t>Spojka standardní FLEX-SEAL SC 320W</t>
  </si>
  <si>
    <t>1*1,01</t>
  </si>
  <si>
    <t>55291209V</t>
  </si>
  <si>
    <t>Spojka standardní FLEX-SEAL SC 335W</t>
  </si>
  <si>
    <t>55291221V</t>
  </si>
  <si>
    <t>Spojka standardní FLEX-SEAL SC 510W</t>
  </si>
  <si>
    <t>59224175R</t>
  </si>
  <si>
    <t>Prstenec vyrovnávací TBW-Q 625/60/120</t>
  </si>
  <si>
    <t>ŘAD:1*1,01</t>
  </si>
  <si>
    <t>59224176R</t>
  </si>
  <si>
    <t>Prstenec vyrovnávací TBW-Q 625/80/120</t>
  </si>
  <si>
    <t>59224177R</t>
  </si>
  <si>
    <t>Prstenec vyrovnávací TBW-Q 625/100/120</t>
  </si>
  <si>
    <t>59224353.AR</t>
  </si>
  <si>
    <t>Konus šachetní TBR-Q.1 100-63/58/12 KPS -integrovaná stupadla</t>
  </si>
  <si>
    <t>592243541R</t>
  </si>
  <si>
    <t>Deska zákrytová TZK-Q.1 120-63/17</t>
  </si>
  <si>
    <t>59224361.AR</t>
  </si>
  <si>
    <t>Skruž šachetní TBS-Q.1 100/50/12 PS</t>
  </si>
  <si>
    <t>592243652R</t>
  </si>
  <si>
    <t>Skruž šachetní TBS-Q.1 120/50 PS</t>
  </si>
  <si>
    <t>59224366.AR</t>
  </si>
  <si>
    <t>Dno šachetní přímé TBZ-Q.1 100/525 KOM tl.15cm</t>
  </si>
  <si>
    <t>59224366.V</t>
  </si>
  <si>
    <t>Dno šachetní -příplatek za třetí vtok</t>
  </si>
  <si>
    <t>59224369.AR</t>
  </si>
  <si>
    <t>Dno šachetní přímé TBZ-Q.1 120/955  KOM</t>
  </si>
  <si>
    <t>59224373.AR</t>
  </si>
  <si>
    <t>Těsnění elastom pro šach díly EMT - DN 1000</t>
  </si>
  <si>
    <t>592243732R</t>
  </si>
  <si>
    <t>Těsnění elastom pro šach díly EMT - DN 1200</t>
  </si>
  <si>
    <t>8R11</t>
  </si>
  <si>
    <t>Poklop z tvárné litiny, rám Begu bez odvětrání, rám BEGU-R-1, poklop BEGU-B-1 D400</t>
  </si>
  <si>
    <t>8R12</t>
  </si>
  <si>
    <t xml:space="preserve">Opravná spojka typ LC665W </t>
  </si>
  <si>
    <t>8R13</t>
  </si>
  <si>
    <t>Vyrovnávací vložka lisovaná BC tl. 32mm pro DN500</t>
  </si>
  <si>
    <t>Skladba a tl. kroužků bude upřesněna dle vnějších průměrů potrubí.</t>
  </si>
  <si>
    <t>8R14</t>
  </si>
  <si>
    <t>Vyrovnávací vložka lisovaná BC tl. 12mm pro DN300</t>
  </si>
  <si>
    <t>91</t>
  </si>
  <si>
    <t>Doplňující práce na komunikaci</t>
  </si>
  <si>
    <t>919723111R00</t>
  </si>
  <si>
    <t xml:space="preserve">Dilatační spáry - řezání, podélné, šířka 2 - 5 mm </t>
  </si>
  <si>
    <t>919735112R00</t>
  </si>
  <si>
    <t xml:space="preserve">Řezání stávajícího živičného krytu tl. 5 - 10 cm </t>
  </si>
  <si>
    <t>99</t>
  </si>
  <si>
    <t>Přesun hmot</t>
  </si>
  <si>
    <t>998276101R00</t>
  </si>
  <si>
    <t xml:space="preserve">Přesun hmot, trubní vedení plastová, otevř. výkop </t>
  </si>
  <si>
    <t>t</t>
  </si>
  <si>
    <t>721</t>
  </si>
  <si>
    <t>Vnitřní kanalizace</t>
  </si>
  <si>
    <t>72124211V00</t>
  </si>
  <si>
    <t xml:space="preserve">Lapač střešních splavenin plastový DN 125 </t>
  </si>
  <si>
    <t>998721201R00</t>
  </si>
  <si>
    <t xml:space="preserve">Přesun hmot pro vnitřní kanalizaci, výšky do 6 m </t>
  </si>
  <si>
    <t>D96</t>
  </si>
  <si>
    <t>Přesuny suti a vybouraných hmot</t>
  </si>
  <si>
    <t>979081111R00</t>
  </si>
  <si>
    <t xml:space="preserve">Odvoz suti a vybour. hmot na skládku do 1 km </t>
  </si>
  <si>
    <t>979081121R00</t>
  </si>
  <si>
    <t>Příplatek k odvozu za každý další 1 km -vzdálenost odvozu dle nabídky dodavatele</t>
  </si>
  <si>
    <t>979088212R00</t>
  </si>
  <si>
    <t xml:space="preserve">Nakládání suti na dopravní prostředky </t>
  </si>
  <si>
    <t>979990001R00</t>
  </si>
  <si>
    <t xml:space="preserve">Poplatek za skládku stavební suti </t>
  </si>
  <si>
    <t>Nadpis Položkový rozpočet znamená  oceněný Soupis stavebních prací s výkazem výměr  v názvosloví dle vyhlášky. Parametry materiálu dle samostatné specifikace v příloze D-2.13 z projektu od fi Cifr.
Soupis stavebních prací, dodávek a služeb s výkazem výměr je zpracován rozpočtářkým programem s datovou základnou firmy RTS Brno v CÚ 22/II a je převedený do excelu, který je všeobecně přístupný. Popis a číslo položek v soupisu jednoznačně vymezují druh a kvalitu prací, dodávek nebo služeb. U položek s celým číslem položky s označením R. vymezuje všechny potřebné parametry položky cenová soustava RTS Brno, která je obecně dostupná. Ostatní položky v rozpočtu jsou vlastní a jednoznačně je vymezuje popis položky. Výkazy výměr jsou sestaveny dle projektové dokumentace od firmy  Ing. Milan Cifr, zahrnující výkresovou dokumentaci, technické zprávy a výpisy výměr. Na stavbu je nutné dodat materiály výhradně dle výkresové dokumentace, nikoliv dle rozpočtu,v němž mohou být i P-položky. To vše je v souladu s vyhl. 499/2006 Sb. o dokumentaci staveb. Výkaz výměr, který je shodný u více položek, může být uveden jednou a u dalších položek je uvedena jen celková výměra. Případné obchodní názvy v rozpočtu nejsou závazné. Na stavbu je možné dodat výrobky s jakýmkoliv jiným obchodním názvem shodných parametrů. Zpracovaný soupis stavebních prací, dodávek a služeb s výkazem výměr je sestaven plně v souladu s povinnostmi zadavatele, definovanými vyhláškou Ministerstva pro místní rozvoj č. 169/2016 Sb ve znění vyhlášky 405/2017 Sb. Zatřídění objektu podle klasifikace stavebních děl: 222311, zatřídění dle JKSO: 8272111.</t>
  </si>
  <si>
    <t>Obec Rodkov</t>
  </si>
  <si>
    <t>Ing. Milan Cifr</t>
  </si>
  <si>
    <t>SOUPIS STAVEBNÍCH PRACÍ 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</si>
</sst>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19" fillId="3" borderId="62" xfId="1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49" fontId="19" fillId="3" borderId="60" xfId="1" applyNumberFormat="1" applyFont="1" applyFill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14" fontId="3" fillId="0" borderId="13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27" sqref="C27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539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01</v>
      </c>
      <c r="D2" s="5" t="str">
        <f>Rekapitulace!G2</f>
        <v>DEŠŤOVÁ KANALIZACE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71</v>
      </c>
      <c r="B5" s="18"/>
      <c r="C5" s="19" t="s">
        <v>72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69</v>
      </c>
      <c r="B7" s="25"/>
      <c r="C7" s="26" t="s">
        <v>70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212" t="s">
        <v>538</v>
      </c>
      <c r="D8" s="212"/>
      <c r="E8" s="213"/>
      <c r="F8" s="30" t="s">
        <v>12</v>
      </c>
      <c r="G8" s="31"/>
      <c r="H8" s="32"/>
      <c r="I8" s="33"/>
    </row>
    <row r="9" spans="1:57" x14ac:dyDescent="0.2">
      <c r="A9" s="29" t="s">
        <v>13</v>
      </c>
      <c r="B9" s="13"/>
      <c r="C9" s="212" t="str">
        <f>Projektant</f>
        <v>Ing. Milan Cifr</v>
      </c>
      <c r="D9" s="212"/>
      <c r="E9" s="213"/>
      <c r="F9" s="13"/>
      <c r="G9" s="34"/>
      <c r="H9" s="35"/>
    </row>
    <row r="10" spans="1:57" x14ac:dyDescent="0.2">
      <c r="A10" s="29" t="s">
        <v>14</v>
      </c>
      <c r="B10" s="13"/>
      <c r="C10" s="212" t="s">
        <v>537</v>
      </c>
      <c r="D10" s="212"/>
      <c r="E10" s="212"/>
      <c r="F10" s="36"/>
      <c r="G10" s="37"/>
      <c r="H10" s="38"/>
    </row>
    <row r="11" spans="1:57" ht="13.5" customHeight="1" x14ac:dyDescent="0.2">
      <c r="A11" s="29" t="s">
        <v>15</v>
      </c>
      <c r="B11" s="13"/>
      <c r="C11" s="212"/>
      <c r="D11" s="212"/>
      <c r="E11" s="212"/>
      <c r="F11" s="39" t="s">
        <v>16</v>
      </c>
      <c r="G11" s="40">
        <v>90177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14"/>
      <c r="D12" s="214"/>
      <c r="E12" s="214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/>
      <c r="E14" s="53"/>
      <c r="F14" s="53"/>
      <c r="G14" s="51"/>
    </row>
    <row r="15" spans="1:57" ht="15.95" customHeight="1" x14ac:dyDescent="0.2">
      <c r="A15" s="54"/>
      <c r="B15" s="55" t="s">
        <v>21</v>
      </c>
      <c r="C15" s="56">
        <f>HSV</f>
        <v>0</v>
      </c>
      <c r="D15" s="57"/>
      <c r="E15" s="58"/>
      <c r="F15" s="59"/>
      <c r="G15" s="56"/>
    </row>
    <row r="16" spans="1:57" ht="15.95" customHeight="1" x14ac:dyDescent="0.2">
      <c r="A16" s="54" t="s">
        <v>22</v>
      </c>
      <c r="B16" s="55" t="s">
        <v>23</v>
      </c>
      <c r="C16" s="56">
        <f>PSV</f>
        <v>0</v>
      </c>
      <c r="D16" s="9"/>
      <c r="E16" s="60"/>
      <c r="F16" s="61"/>
      <c r="G16" s="56"/>
    </row>
    <row r="17" spans="1:7" ht="15.95" customHeight="1" x14ac:dyDescent="0.2">
      <c r="A17" s="54" t="s">
        <v>24</v>
      </c>
      <c r="B17" s="55" t="s">
        <v>25</v>
      </c>
      <c r="C17" s="56">
        <f>Mont</f>
        <v>0</v>
      </c>
      <c r="D17" s="9"/>
      <c r="E17" s="60"/>
      <c r="F17" s="61"/>
      <c r="G17" s="56"/>
    </row>
    <row r="18" spans="1:7" ht="15.95" customHeight="1" x14ac:dyDescent="0.2">
      <c r="A18" s="62" t="s">
        <v>26</v>
      </c>
      <c r="B18" s="63" t="s">
        <v>27</v>
      </c>
      <c r="C18" s="56">
        <f>Dodavka</f>
        <v>0</v>
      </c>
      <c r="D18" s="9"/>
      <c r="E18" s="60"/>
      <c r="F18" s="61"/>
      <c r="G18" s="56"/>
    </row>
    <row r="19" spans="1:7" ht="15.95" customHeight="1" x14ac:dyDescent="0.2">
      <c r="A19" s="64" t="s">
        <v>28</v>
      </c>
      <c r="B19" s="55"/>
      <c r="C19" s="56">
        <f>SUM(C15:C18)</f>
        <v>0</v>
      </c>
      <c r="D19" s="9"/>
      <c r="E19" s="60"/>
      <c r="F19" s="61"/>
      <c r="G19" s="56"/>
    </row>
    <row r="20" spans="1:7" ht="15.95" customHeight="1" x14ac:dyDescent="0.2">
      <c r="A20" s="64"/>
      <c r="B20" s="55"/>
      <c r="C20" s="56"/>
      <c r="D20" s="9"/>
      <c r="E20" s="60"/>
      <c r="F20" s="61"/>
      <c r="G20" s="56"/>
    </row>
    <row r="21" spans="1:7" ht="15.95" customHeight="1" x14ac:dyDescent="0.2">
      <c r="A21" s="64" t="s">
        <v>29</v>
      </c>
      <c r="B21" s="55"/>
      <c r="C21" s="56">
        <f>HZS</f>
        <v>0</v>
      </c>
      <c r="D21" s="9"/>
      <c r="E21" s="60"/>
      <c r="F21" s="61"/>
      <c r="G21" s="56"/>
    </row>
    <row r="22" spans="1:7" ht="15.95" customHeight="1" x14ac:dyDescent="0.2">
      <c r="A22" s="65" t="s">
        <v>30</v>
      </c>
      <c r="B22" s="66"/>
      <c r="C22" s="56">
        <f>C19+C21</f>
        <v>0</v>
      </c>
      <c r="D22" s="9"/>
      <c r="E22" s="60"/>
      <c r="F22" s="61"/>
      <c r="G22" s="56"/>
    </row>
    <row r="23" spans="1:7" ht="15.95" customHeight="1" thickBot="1" x14ac:dyDescent="0.25">
      <c r="A23" s="215" t="s">
        <v>31</v>
      </c>
      <c r="B23" s="216"/>
      <c r="C23" s="67">
        <f>C22+G23</f>
        <v>0</v>
      </c>
      <c r="D23" s="68"/>
      <c r="E23" s="69"/>
      <c r="F23" s="70"/>
      <c r="G23" s="56"/>
    </row>
    <row r="24" spans="1:7" x14ac:dyDescent="0.2">
      <c r="A24" s="71" t="s">
        <v>32</v>
      </c>
      <c r="B24" s="72"/>
      <c r="C24" s="73"/>
      <c r="D24" s="72" t="s">
        <v>33</v>
      </c>
      <c r="E24" s="72"/>
      <c r="F24" s="74" t="s">
        <v>34</v>
      </c>
      <c r="G24" s="75"/>
    </row>
    <row r="25" spans="1:7" x14ac:dyDescent="0.2">
      <c r="A25" s="65" t="s">
        <v>35</v>
      </c>
      <c r="B25" s="66"/>
      <c r="C25" s="76"/>
      <c r="D25" s="66" t="s">
        <v>35</v>
      </c>
      <c r="E25" s="77"/>
      <c r="F25" s="78" t="s">
        <v>35</v>
      </c>
      <c r="G25" s="79"/>
    </row>
    <row r="26" spans="1:7" ht="37.5" customHeight="1" x14ac:dyDescent="0.2">
      <c r="A26" s="65" t="s">
        <v>36</v>
      </c>
      <c r="B26" s="80"/>
      <c r="C26" s="237">
        <v>44817</v>
      </c>
      <c r="D26" s="66" t="s">
        <v>36</v>
      </c>
      <c r="E26" s="77"/>
      <c r="F26" s="78" t="s">
        <v>36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37</v>
      </c>
      <c r="B28" s="66"/>
      <c r="C28" s="76"/>
      <c r="D28" s="78" t="s">
        <v>38</v>
      </c>
      <c r="E28" s="76"/>
      <c r="F28" s="82" t="s">
        <v>38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39</v>
      </c>
      <c r="B30" s="86"/>
      <c r="C30" s="87">
        <v>21</v>
      </c>
      <c r="D30" s="86" t="s">
        <v>40</v>
      </c>
      <c r="E30" s="88"/>
      <c r="F30" s="207">
        <f>C23-F32</f>
        <v>0</v>
      </c>
      <c r="G30" s="208"/>
    </row>
    <row r="31" spans="1:7" x14ac:dyDescent="0.2">
      <c r="A31" s="85" t="s">
        <v>41</v>
      </c>
      <c r="B31" s="86"/>
      <c r="C31" s="87">
        <f>SazbaDPH1</f>
        <v>21</v>
      </c>
      <c r="D31" s="86" t="s">
        <v>42</v>
      </c>
      <c r="E31" s="88"/>
      <c r="F31" s="207">
        <f>ROUND(PRODUCT(F30,C31/100),0)</f>
        <v>0</v>
      </c>
      <c r="G31" s="208"/>
    </row>
    <row r="32" spans="1:7" x14ac:dyDescent="0.2">
      <c r="A32" s="85" t="s">
        <v>39</v>
      </c>
      <c r="B32" s="86"/>
      <c r="C32" s="87">
        <v>0</v>
      </c>
      <c r="D32" s="86" t="s">
        <v>42</v>
      </c>
      <c r="E32" s="88"/>
      <c r="F32" s="207">
        <v>0</v>
      </c>
      <c r="G32" s="208"/>
    </row>
    <row r="33" spans="1:8" x14ac:dyDescent="0.2">
      <c r="A33" s="85" t="s">
        <v>41</v>
      </c>
      <c r="B33" s="89"/>
      <c r="C33" s="90">
        <f>SazbaDPH2</f>
        <v>0</v>
      </c>
      <c r="D33" s="86" t="s">
        <v>42</v>
      </c>
      <c r="E33" s="61"/>
      <c r="F33" s="207">
        <f>ROUND(PRODUCT(F32,C33/100),0)</f>
        <v>0</v>
      </c>
      <c r="G33" s="208"/>
    </row>
    <row r="34" spans="1:8" s="94" customFormat="1" ht="19.5" customHeight="1" thickBot="1" x14ac:dyDescent="0.3">
      <c r="A34" s="91" t="s">
        <v>43</v>
      </c>
      <c r="B34" s="92"/>
      <c r="C34" s="92"/>
      <c r="D34" s="92"/>
      <c r="E34" s="93"/>
      <c r="F34" s="209">
        <f>ROUND(SUM(F30:F33),0)</f>
        <v>0</v>
      </c>
      <c r="G34" s="210"/>
    </row>
    <row r="36" spans="1:8" x14ac:dyDescent="0.2">
      <c r="A36" s="95" t="s">
        <v>44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">
      <c r="A37" s="95"/>
      <c r="B37" s="211" t="s">
        <v>536</v>
      </c>
      <c r="C37" s="211"/>
      <c r="D37" s="211"/>
      <c r="E37" s="211"/>
      <c r="F37" s="211"/>
      <c r="G37" s="211"/>
      <c r="H37" t="s">
        <v>5</v>
      </c>
    </row>
    <row r="38" spans="1:8" ht="12.75" customHeight="1" x14ac:dyDescent="0.2">
      <c r="A38" s="96"/>
      <c r="B38" s="211"/>
      <c r="C38" s="211"/>
      <c r="D38" s="211"/>
      <c r="E38" s="211"/>
      <c r="F38" s="211"/>
      <c r="G38" s="211"/>
      <c r="H38" t="s">
        <v>5</v>
      </c>
    </row>
    <row r="39" spans="1:8" x14ac:dyDescent="0.2">
      <c r="A39" s="96"/>
      <c r="B39" s="211"/>
      <c r="C39" s="211"/>
      <c r="D39" s="211"/>
      <c r="E39" s="211"/>
      <c r="F39" s="211"/>
      <c r="G39" s="211"/>
      <c r="H39" t="s">
        <v>5</v>
      </c>
    </row>
    <row r="40" spans="1:8" x14ac:dyDescent="0.2">
      <c r="A40" s="96"/>
      <c r="B40" s="211"/>
      <c r="C40" s="211"/>
      <c r="D40" s="211"/>
      <c r="E40" s="211"/>
      <c r="F40" s="211"/>
      <c r="G40" s="211"/>
      <c r="H40" t="s">
        <v>5</v>
      </c>
    </row>
    <row r="41" spans="1:8" x14ac:dyDescent="0.2">
      <c r="A41" s="96"/>
      <c r="B41" s="211"/>
      <c r="C41" s="211"/>
      <c r="D41" s="211"/>
      <c r="E41" s="211"/>
      <c r="F41" s="211"/>
      <c r="G41" s="211"/>
      <c r="H41" t="s">
        <v>5</v>
      </c>
    </row>
    <row r="42" spans="1:8" x14ac:dyDescent="0.2">
      <c r="A42" s="96"/>
      <c r="B42" s="211"/>
      <c r="C42" s="211"/>
      <c r="D42" s="211"/>
      <c r="E42" s="211"/>
      <c r="F42" s="211"/>
      <c r="G42" s="211"/>
      <c r="H42" t="s">
        <v>5</v>
      </c>
    </row>
    <row r="43" spans="1:8" x14ac:dyDescent="0.2">
      <c r="A43" s="96"/>
      <c r="B43" s="211"/>
      <c r="C43" s="211"/>
      <c r="D43" s="211"/>
      <c r="E43" s="211"/>
      <c r="F43" s="211"/>
      <c r="G43" s="211"/>
      <c r="H43" t="s">
        <v>5</v>
      </c>
    </row>
    <row r="44" spans="1:8" x14ac:dyDescent="0.2">
      <c r="A44" s="96"/>
      <c r="B44" s="211"/>
      <c r="C44" s="211"/>
      <c r="D44" s="211"/>
      <c r="E44" s="211"/>
      <c r="F44" s="211"/>
      <c r="G44" s="211"/>
      <c r="H44" t="s">
        <v>5</v>
      </c>
    </row>
    <row r="45" spans="1:8" ht="0.75" customHeight="1" x14ac:dyDescent="0.2">
      <c r="A45" s="96"/>
      <c r="B45" s="211"/>
      <c r="C45" s="211"/>
      <c r="D45" s="211"/>
      <c r="E45" s="211"/>
      <c r="F45" s="211"/>
      <c r="G45" s="211"/>
      <c r="H45" t="s">
        <v>5</v>
      </c>
    </row>
    <row r="46" spans="1:8" x14ac:dyDescent="0.2">
      <c r="B46" s="206"/>
      <c r="C46" s="206"/>
      <c r="D46" s="206"/>
      <c r="E46" s="206"/>
      <c r="F46" s="206"/>
      <c r="G46" s="206"/>
    </row>
    <row r="47" spans="1:8" x14ac:dyDescent="0.2">
      <c r="B47" s="206"/>
      <c r="C47" s="206"/>
      <c r="D47" s="206"/>
      <c r="E47" s="206"/>
      <c r="F47" s="206"/>
      <c r="G47" s="206"/>
    </row>
    <row r="48" spans="1:8" x14ac:dyDescent="0.2">
      <c r="B48" s="206"/>
      <c r="C48" s="206"/>
      <c r="D48" s="206"/>
      <c r="E48" s="206"/>
      <c r="F48" s="206"/>
      <c r="G48" s="206"/>
    </row>
    <row r="49" spans="2:7" x14ac:dyDescent="0.2">
      <c r="B49" s="206"/>
      <c r="C49" s="206"/>
      <c r="D49" s="206"/>
      <c r="E49" s="206"/>
      <c r="F49" s="206"/>
      <c r="G49" s="206"/>
    </row>
    <row r="50" spans="2:7" x14ac:dyDescent="0.2">
      <c r="B50" s="206"/>
      <c r="C50" s="206"/>
      <c r="D50" s="206"/>
      <c r="E50" s="206"/>
      <c r="F50" s="206"/>
      <c r="G50" s="206"/>
    </row>
    <row r="51" spans="2:7" x14ac:dyDescent="0.2">
      <c r="B51" s="206"/>
      <c r="C51" s="206"/>
      <c r="D51" s="206"/>
      <c r="E51" s="206"/>
      <c r="F51" s="206"/>
      <c r="G51" s="206"/>
    </row>
    <row r="52" spans="2:7" x14ac:dyDescent="0.2">
      <c r="B52" s="206"/>
      <c r="C52" s="206"/>
      <c r="D52" s="206"/>
      <c r="E52" s="206"/>
      <c r="F52" s="206"/>
      <c r="G52" s="206"/>
    </row>
    <row r="53" spans="2:7" x14ac:dyDescent="0.2">
      <c r="B53" s="206"/>
      <c r="C53" s="206"/>
      <c r="D53" s="206"/>
      <c r="E53" s="206"/>
      <c r="F53" s="206"/>
      <c r="G53" s="206"/>
    </row>
    <row r="54" spans="2:7" x14ac:dyDescent="0.2">
      <c r="B54" s="206"/>
      <c r="C54" s="206"/>
      <c r="D54" s="206"/>
      <c r="E54" s="206"/>
      <c r="F54" s="206"/>
      <c r="G54" s="206"/>
    </row>
    <row r="55" spans="2:7" x14ac:dyDescent="0.2">
      <c r="B55" s="206"/>
      <c r="C55" s="206"/>
      <c r="D55" s="206"/>
      <c r="E55" s="206"/>
      <c r="F55" s="206"/>
      <c r="G55" s="206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5"/>
  <sheetViews>
    <sheetView workbookViewId="0">
      <selection activeCell="A20" sqref="A20:I24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17" t="s">
        <v>45</v>
      </c>
      <c r="B1" s="218"/>
      <c r="C1" s="97" t="str">
        <f>CONCATENATE(cislostavby," ",nazevstavby)</f>
        <v>90177 RODKOV-DEŠŤOVÁ KANALIZACE</v>
      </c>
      <c r="D1" s="98"/>
      <c r="E1" s="99"/>
      <c r="F1" s="98"/>
      <c r="G1" s="100" t="s">
        <v>46</v>
      </c>
      <c r="H1" s="101" t="s">
        <v>73</v>
      </c>
      <c r="I1" s="102"/>
    </row>
    <row r="2" spans="1:9" ht="13.5" thickBot="1" x14ac:dyDescent="0.25">
      <c r="A2" s="219" t="s">
        <v>47</v>
      </c>
      <c r="B2" s="220"/>
      <c r="C2" s="103" t="str">
        <f>CONCATENATE(cisloobjektu," ",nazevobjektu)</f>
        <v>SO 01 DEŠŤOVÁ KANALIZACE</v>
      </c>
      <c r="D2" s="104"/>
      <c r="E2" s="105"/>
      <c r="F2" s="104"/>
      <c r="G2" s="221" t="s">
        <v>72</v>
      </c>
      <c r="H2" s="222"/>
      <c r="I2" s="223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48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49</v>
      </c>
      <c r="C6" s="110"/>
      <c r="D6" s="111"/>
      <c r="E6" s="112" t="s">
        <v>50</v>
      </c>
      <c r="F6" s="113" t="s">
        <v>51</v>
      </c>
      <c r="G6" s="113" t="s">
        <v>52</v>
      </c>
      <c r="H6" s="113" t="s">
        <v>53</v>
      </c>
      <c r="I6" s="114" t="s">
        <v>29</v>
      </c>
    </row>
    <row r="7" spans="1:9" s="35" customFormat="1" x14ac:dyDescent="0.2">
      <c r="A7" s="201" t="str">
        <f>Položky!B7</f>
        <v>01</v>
      </c>
      <c r="B7" s="115" t="str">
        <f>Položky!C7</f>
        <v>Vedlejší náklady</v>
      </c>
      <c r="C7" s="66"/>
      <c r="D7" s="116"/>
      <c r="E7" s="202">
        <f>Položky!BA21</f>
        <v>0</v>
      </c>
      <c r="F7" s="203">
        <f>Položky!BB21</f>
        <v>0</v>
      </c>
      <c r="G7" s="203">
        <f>Položky!BC21</f>
        <v>0</v>
      </c>
      <c r="H7" s="203">
        <f>Položky!BD21</f>
        <v>0</v>
      </c>
      <c r="I7" s="204">
        <f>Položky!BE21</f>
        <v>0</v>
      </c>
    </row>
    <row r="8" spans="1:9" s="35" customFormat="1" x14ac:dyDescent="0.2">
      <c r="A8" s="201" t="str">
        <f>Položky!B22</f>
        <v>02</v>
      </c>
      <c r="B8" s="115" t="str">
        <f>Položky!C22</f>
        <v>Ostatní náklady</v>
      </c>
      <c r="C8" s="66"/>
      <c r="D8" s="116"/>
      <c r="E8" s="202">
        <f>Položky!BA46</f>
        <v>0</v>
      </c>
      <c r="F8" s="203">
        <f>Položky!BB46</f>
        <v>0</v>
      </c>
      <c r="G8" s="203">
        <f>Položky!BC46</f>
        <v>0</v>
      </c>
      <c r="H8" s="203">
        <f>Položky!BD46</f>
        <v>0</v>
      </c>
      <c r="I8" s="204">
        <f>Položky!BE46</f>
        <v>0</v>
      </c>
    </row>
    <row r="9" spans="1:9" s="35" customFormat="1" x14ac:dyDescent="0.2">
      <c r="A9" s="201" t="str">
        <f>Položky!B47</f>
        <v>1</v>
      </c>
      <c r="B9" s="115" t="str">
        <f>Položky!C47</f>
        <v>Zemní práce</v>
      </c>
      <c r="C9" s="66"/>
      <c r="D9" s="116"/>
      <c r="E9" s="202">
        <f>Položky!BA236</f>
        <v>0</v>
      </c>
      <c r="F9" s="203">
        <f>Položky!BB236</f>
        <v>0</v>
      </c>
      <c r="G9" s="203">
        <f>Položky!BC236</f>
        <v>0</v>
      </c>
      <c r="H9" s="203">
        <f>Položky!BD236</f>
        <v>0</v>
      </c>
      <c r="I9" s="204">
        <f>Položky!BE236</f>
        <v>0</v>
      </c>
    </row>
    <row r="10" spans="1:9" s="35" customFormat="1" x14ac:dyDescent="0.2">
      <c r="A10" s="201" t="str">
        <f>Položky!B237</f>
        <v>2</v>
      </c>
      <c r="B10" s="115" t="str">
        <f>Položky!C237</f>
        <v>Základy,zvláštní zakládání</v>
      </c>
      <c r="C10" s="66"/>
      <c r="D10" s="116"/>
      <c r="E10" s="202">
        <f>Položky!BA265</f>
        <v>0</v>
      </c>
      <c r="F10" s="203">
        <f>Položky!BB265</f>
        <v>0</v>
      </c>
      <c r="G10" s="203">
        <f>Položky!BC265</f>
        <v>0</v>
      </c>
      <c r="H10" s="203">
        <f>Položky!BD265</f>
        <v>0</v>
      </c>
      <c r="I10" s="204">
        <f>Položky!BE265</f>
        <v>0</v>
      </c>
    </row>
    <row r="11" spans="1:9" s="35" customFormat="1" x14ac:dyDescent="0.2">
      <c r="A11" s="201" t="str">
        <f>Položky!B266</f>
        <v>4</v>
      </c>
      <c r="B11" s="115" t="str">
        <f>Položky!C266</f>
        <v>Vodorovné konstrukce</v>
      </c>
      <c r="C11" s="66"/>
      <c r="D11" s="116"/>
      <c r="E11" s="202">
        <f>Položky!BA277</f>
        <v>0</v>
      </c>
      <c r="F11" s="203">
        <f>Položky!BB277</f>
        <v>0</v>
      </c>
      <c r="G11" s="203">
        <f>Položky!BC277</f>
        <v>0</v>
      </c>
      <c r="H11" s="203">
        <f>Položky!BD277</f>
        <v>0</v>
      </c>
      <c r="I11" s="204">
        <f>Položky!BE277</f>
        <v>0</v>
      </c>
    </row>
    <row r="12" spans="1:9" s="35" customFormat="1" x14ac:dyDescent="0.2">
      <c r="A12" s="201" t="str">
        <f>Položky!B278</f>
        <v>5</v>
      </c>
      <c r="B12" s="115" t="str">
        <f>Položky!C278</f>
        <v>Komunikace</v>
      </c>
      <c r="C12" s="66"/>
      <c r="D12" s="116"/>
      <c r="E12" s="202">
        <f>Položky!BA335</f>
        <v>0</v>
      </c>
      <c r="F12" s="203">
        <f>Položky!BB335</f>
        <v>0</v>
      </c>
      <c r="G12" s="203">
        <f>Položky!BC335</f>
        <v>0</v>
      </c>
      <c r="H12" s="203">
        <f>Položky!BD335</f>
        <v>0</v>
      </c>
      <c r="I12" s="204">
        <f>Položky!BE335</f>
        <v>0</v>
      </c>
    </row>
    <row r="13" spans="1:9" s="35" customFormat="1" x14ac:dyDescent="0.2">
      <c r="A13" s="201" t="str">
        <f>Položky!B336</f>
        <v>8</v>
      </c>
      <c r="B13" s="115" t="str">
        <f>Položky!C336</f>
        <v>Trubní vedení</v>
      </c>
      <c r="C13" s="66"/>
      <c r="D13" s="116"/>
      <c r="E13" s="202">
        <f>Položky!BA609</f>
        <v>0</v>
      </c>
      <c r="F13" s="203">
        <f>Položky!BB609</f>
        <v>0</v>
      </c>
      <c r="G13" s="203">
        <f>Položky!BC609</f>
        <v>0</v>
      </c>
      <c r="H13" s="203">
        <f>Položky!BD609</f>
        <v>0</v>
      </c>
      <c r="I13" s="204">
        <f>Položky!BE609</f>
        <v>0</v>
      </c>
    </row>
    <row r="14" spans="1:9" s="35" customFormat="1" x14ac:dyDescent="0.2">
      <c r="A14" s="201" t="str">
        <f>Položky!B610</f>
        <v>91</v>
      </c>
      <c r="B14" s="115" t="str">
        <f>Položky!C610</f>
        <v>Doplňující práce na komunikaci</v>
      </c>
      <c r="C14" s="66"/>
      <c r="D14" s="116"/>
      <c r="E14" s="202">
        <f>Položky!BA621</f>
        <v>0</v>
      </c>
      <c r="F14" s="203">
        <f>Položky!BB621</f>
        <v>0</v>
      </c>
      <c r="G14" s="203">
        <f>Položky!BC621</f>
        <v>0</v>
      </c>
      <c r="H14" s="203">
        <f>Položky!BD621</f>
        <v>0</v>
      </c>
      <c r="I14" s="204">
        <f>Položky!BE621</f>
        <v>0</v>
      </c>
    </row>
    <row r="15" spans="1:9" s="35" customFormat="1" x14ac:dyDescent="0.2">
      <c r="A15" s="201" t="str">
        <f>Položky!B622</f>
        <v>99</v>
      </c>
      <c r="B15" s="115" t="str">
        <f>Položky!C622</f>
        <v>Přesun hmot</v>
      </c>
      <c r="C15" s="66"/>
      <c r="D15" s="116"/>
      <c r="E15" s="202">
        <f>Položky!BA624</f>
        <v>0</v>
      </c>
      <c r="F15" s="203">
        <f>Položky!BB624</f>
        <v>0</v>
      </c>
      <c r="G15" s="203">
        <f>Položky!BC624</f>
        <v>0</v>
      </c>
      <c r="H15" s="203">
        <f>Položky!BD624</f>
        <v>0</v>
      </c>
      <c r="I15" s="204">
        <f>Položky!BE624</f>
        <v>0</v>
      </c>
    </row>
    <row r="16" spans="1:9" s="35" customFormat="1" x14ac:dyDescent="0.2">
      <c r="A16" s="201" t="str">
        <f>Položky!B625</f>
        <v>721</v>
      </c>
      <c r="B16" s="115" t="str">
        <f>Položky!C625</f>
        <v>Vnitřní kanalizace</v>
      </c>
      <c r="C16" s="66"/>
      <c r="D16" s="116"/>
      <c r="E16" s="202">
        <f>Položky!BA628</f>
        <v>0</v>
      </c>
      <c r="F16" s="203">
        <f>Položky!BB628</f>
        <v>0</v>
      </c>
      <c r="G16" s="203">
        <f>Položky!BC628</f>
        <v>0</v>
      </c>
      <c r="H16" s="203">
        <f>Položky!BD628</f>
        <v>0</v>
      </c>
      <c r="I16" s="204">
        <f>Položky!BE628</f>
        <v>0</v>
      </c>
    </row>
    <row r="17" spans="1:57" s="35" customFormat="1" ht="13.5" thickBot="1" x14ac:dyDescent="0.25">
      <c r="A17" s="201" t="str">
        <f>Položky!B629</f>
        <v>D96</v>
      </c>
      <c r="B17" s="115" t="str">
        <f>Položky!C629</f>
        <v>Přesuny suti a vybouraných hmot</v>
      </c>
      <c r="C17" s="66"/>
      <c r="D17" s="116"/>
      <c r="E17" s="202">
        <f>Položky!BA634</f>
        <v>0</v>
      </c>
      <c r="F17" s="203">
        <f>Položky!BB634</f>
        <v>0</v>
      </c>
      <c r="G17" s="203">
        <f>Položky!BC634</f>
        <v>0</v>
      </c>
      <c r="H17" s="203">
        <f>Položky!BD634</f>
        <v>0</v>
      </c>
      <c r="I17" s="204">
        <f>Položky!BE634</f>
        <v>0</v>
      </c>
    </row>
    <row r="18" spans="1:57" s="123" customFormat="1" ht="13.5" thickBot="1" x14ac:dyDescent="0.25">
      <c r="A18" s="117"/>
      <c r="B18" s="118" t="s">
        <v>54</v>
      </c>
      <c r="C18" s="118"/>
      <c r="D18" s="119"/>
      <c r="E18" s="120">
        <f>SUM(E7:E17)</f>
        <v>0</v>
      </c>
      <c r="F18" s="121">
        <f>SUM(F7:F17)</f>
        <v>0</v>
      </c>
      <c r="G18" s="121">
        <f>SUM(G7:G17)</f>
        <v>0</v>
      </c>
      <c r="H18" s="121">
        <f>SUM(H7:H17)</f>
        <v>0</v>
      </c>
      <c r="I18" s="122">
        <f>SUM(I7:I17)</f>
        <v>0</v>
      </c>
    </row>
    <row r="19" spans="1:57" x14ac:dyDescent="0.2">
      <c r="A19" s="66"/>
      <c r="B19" s="66"/>
      <c r="C19" s="66"/>
      <c r="D19" s="66"/>
      <c r="E19" s="66"/>
      <c r="F19" s="66"/>
      <c r="G19" s="66"/>
      <c r="H19" s="66"/>
      <c r="I19" s="66"/>
    </row>
    <row r="20" spans="1:57" ht="19.5" customHeight="1" x14ac:dyDescent="0.25">
      <c r="A20" s="107"/>
      <c r="B20" s="107"/>
      <c r="C20" s="107"/>
      <c r="D20" s="107"/>
      <c r="E20" s="107"/>
      <c r="F20" s="107"/>
      <c r="G20" s="124"/>
      <c r="H20" s="107"/>
      <c r="I20" s="107"/>
      <c r="BA20" s="41"/>
      <c r="BB20" s="41"/>
      <c r="BC20" s="41"/>
      <c r="BD20" s="41"/>
      <c r="BE20" s="41"/>
    </row>
    <row r="21" spans="1:57" ht="13.5" thickBo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57" x14ac:dyDescent="0.2">
      <c r="A22" s="71"/>
      <c r="B22" s="72"/>
      <c r="C22" s="72"/>
      <c r="D22" s="125"/>
      <c r="E22" s="126"/>
      <c r="F22" s="127"/>
      <c r="G22" s="128"/>
      <c r="H22" s="129"/>
      <c r="I22" s="130"/>
    </row>
    <row r="23" spans="1:57" x14ac:dyDescent="0.2">
      <c r="A23" s="64"/>
      <c r="B23" s="55"/>
      <c r="C23" s="55"/>
      <c r="D23" s="131"/>
      <c r="E23" s="132"/>
      <c r="F23" s="133"/>
      <c r="G23" s="134"/>
      <c r="H23" s="135"/>
      <c r="I23" s="136"/>
      <c r="BA23">
        <v>8</v>
      </c>
    </row>
    <row r="24" spans="1:57" ht="13.5" thickBot="1" x14ac:dyDescent="0.25">
      <c r="A24" s="137"/>
      <c r="B24" s="138"/>
      <c r="C24" s="139"/>
      <c r="D24" s="140"/>
      <c r="E24" s="141"/>
      <c r="F24" s="142"/>
      <c r="G24" s="142"/>
      <c r="H24" s="224"/>
      <c r="I24" s="225"/>
    </row>
    <row r="26" spans="1:57" x14ac:dyDescent="0.2">
      <c r="B26" s="123"/>
      <c r="F26" s="143"/>
      <c r="G26" s="144"/>
      <c r="H26" s="144"/>
      <c r="I26" s="145"/>
    </row>
    <row r="27" spans="1:57" x14ac:dyDescent="0.2">
      <c r="F27" s="143"/>
      <c r="G27" s="144"/>
      <c r="H27" s="144"/>
      <c r="I27" s="145"/>
    </row>
    <row r="28" spans="1:57" x14ac:dyDescent="0.2">
      <c r="F28" s="143"/>
      <c r="G28" s="144"/>
      <c r="H28" s="144"/>
      <c r="I28" s="145"/>
    </row>
    <row r="29" spans="1:57" x14ac:dyDescent="0.2">
      <c r="F29" s="143"/>
      <c r="G29" s="144"/>
      <c r="H29" s="144"/>
      <c r="I29" s="145"/>
    </row>
    <row r="30" spans="1:57" x14ac:dyDescent="0.2">
      <c r="F30" s="143"/>
      <c r="G30" s="144"/>
      <c r="H30" s="144"/>
      <c r="I30" s="145"/>
    </row>
    <row r="31" spans="1:57" x14ac:dyDescent="0.2">
      <c r="F31" s="143"/>
      <c r="G31" s="144"/>
      <c r="H31" s="144"/>
      <c r="I31" s="145"/>
    </row>
    <row r="32" spans="1:57" x14ac:dyDescent="0.2">
      <c r="F32" s="143"/>
      <c r="G32" s="144"/>
      <c r="H32" s="144"/>
      <c r="I32" s="145"/>
    </row>
    <row r="33" spans="6:9" x14ac:dyDescent="0.2">
      <c r="F33" s="143"/>
      <c r="G33" s="144"/>
      <c r="H33" s="144"/>
      <c r="I33" s="145"/>
    </row>
    <row r="34" spans="6:9" x14ac:dyDescent="0.2">
      <c r="F34" s="143"/>
      <c r="G34" s="144"/>
      <c r="H34" s="144"/>
      <c r="I34" s="145"/>
    </row>
    <row r="35" spans="6:9" x14ac:dyDescent="0.2">
      <c r="F35" s="143"/>
      <c r="G35" s="144"/>
      <c r="H35" s="144"/>
      <c r="I35" s="145"/>
    </row>
    <row r="36" spans="6:9" x14ac:dyDescent="0.2">
      <c r="F36" s="143"/>
      <c r="G36" s="144"/>
      <c r="H36" s="144"/>
      <c r="I36" s="145"/>
    </row>
    <row r="37" spans="6:9" x14ac:dyDescent="0.2">
      <c r="F37" s="143"/>
      <c r="G37" s="144"/>
      <c r="H37" s="144"/>
      <c r="I37" s="145"/>
    </row>
    <row r="38" spans="6:9" x14ac:dyDescent="0.2">
      <c r="F38" s="143"/>
      <c r="G38" s="144"/>
      <c r="H38" s="144"/>
      <c r="I38" s="145"/>
    </row>
    <row r="39" spans="6:9" x14ac:dyDescent="0.2">
      <c r="F39" s="143"/>
      <c r="G39" s="144"/>
      <c r="H39" s="144"/>
      <c r="I39" s="145"/>
    </row>
    <row r="40" spans="6:9" x14ac:dyDescent="0.2">
      <c r="F40" s="143"/>
      <c r="G40" s="144"/>
      <c r="H40" s="144"/>
      <c r="I40" s="145"/>
    </row>
    <row r="41" spans="6:9" x14ac:dyDescent="0.2">
      <c r="F41" s="143"/>
      <c r="G41" s="144"/>
      <c r="H41" s="144"/>
      <c r="I41" s="145"/>
    </row>
    <row r="42" spans="6:9" x14ac:dyDescent="0.2">
      <c r="F42" s="143"/>
      <c r="G42" s="144"/>
      <c r="H42" s="144"/>
      <c r="I42" s="145"/>
    </row>
    <row r="43" spans="6:9" x14ac:dyDescent="0.2">
      <c r="F43" s="143"/>
      <c r="G43" s="144"/>
      <c r="H43" s="144"/>
      <c r="I43" s="145"/>
    </row>
    <row r="44" spans="6:9" x14ac:dyDescent="0.2">
      <c r="F44" s="143"/>
      <c r="G44" s="144"/>
      <c r="H44" s="144"/>
      <c r="I44" s="145"/>
    </row>
    <row r="45" spans="6:9" x14ac:dyDescent="0.2">
      <c r="F45" s="143"/>
      <c r="G45" s="144"/>
      <c r="H45" s="144"/>
      <c r="I45" s="145"/>
    </row>
    <row r="46" spans="6:9" x14ac:dyDescent="0.2">
      <c r="F46" s="143"/>
      <c r="G46" s="144"/>
      <c r="H46" s="144"/>
      <c r="I46" s="145"/>
    </row>
    <row r="47" spans="6:9" x14ac:dyDescent="0.2">
      <c r="F47" s="143"/>
      <c r="G47" s="144"/>
      <c r="H47" s="144"/>
      <c r="I47" s="145"/>
    </row>
    <row r="48" spans="6:9" x14ac:dyDescent="0.2">
      <c r="F48" s="143"/>
      <c r="G48" s="144"/>
      <c r="H48" s="144"/>
      <c r="I48" s="145"/>
    </row>
    <row r="49" spans="6:9" x14ac:dyDescent="0.2">
      <c r="F49" s="143"/>
      <c r="G49" s="144"/>
      <c r="H49" s="144"/>
      <c r="I49" s="145"/>
    </row>
    <row r="50" spans="6:9" x14ac:dyDescent="0.2">
      <c r="F50" s="143"/>
      <c r="G50" s="144"/>
      <c r="H50" s="144"/>
      <c r="I50" s="145"/>
    </row>
    <row r="51" spans="6:9" x14ac:dyDescent="0.2">
      <c r="F51" s="143"/>
      <c r="G51" s="144"/>
      <c r="H51" s="144"/>
      <c r="I51" s="145"/>
    </row>
    <row r="52" spans="6:9" x14ac:dyDescent="0.2">
      <c r="F52" s="143"/>
      <c r="G52" s="144"/>
      <c r="H52" s="144"/>
      <c r="I52" s="145"/>
    </row>
    <row r="53" spans="6:9" x14ac:dyDescent="0.2">
      <c r="F53" s="143"/>
      <c r="G53" s="144"/>
      <c r="H53" s="144"/>
      <c r="I53" s="145"/>
    </row>
    <row r="54" spans="6:9" x14ac:dyDescent="0.2">
      <c r="F54" s="143"/>
      <c r="G54" s="144"/>
      <c r="H54" s="144"/>
      <c r="I54" s="145"/>
    </row>
    <row r="55" spans="6:9" x14ac:dyDescent="0.2">
      <c r="F55" s="143"/>
      <c r="G55" s="144"/>
      <c r="H55" s="144"/>
      <c r="I55" s="145"/>
    </row>
    <row r="56" spans="6:9" x14ac:dyDescent="0.2">
      <c r="F56" s="143"/>
      <c r="G56" s="144"/>
      <c r="H56" s="144"/>
      <c r="I56" s="145"/>
    </row>
    <row r="57" spans="6:9" x14ac:dyDescent="0.2">
      <c r="F57" s="143"/>
      <c r="G57" s="144"/>
      <c r="H57" s="144"/>
      <c r="I57" s="145"/>
    </row>
    <row r="58" spans="6:9" x14ac:dyDescent="0.2">
      <c r="F58" s="143"/>
      <c r="G58" s="144"/>
      <c r="H58" s="144"/>
      <c r="I58" s="145"/>
    </row>
    <row r="59" spans="6:9" x14ac:dyDescent="0.2">
      <c r="F59" s="143"/>
      <c r="G59" s="144"/>
      <c r="H59" s="144"/>
      <c r="I59" s="145"/>
    </row>
    <row r="60" spans="6:9" x14ac:dyDescent="0.2">
      <c r="F60" s="143"/>
      <c r="G60" s="144"/>
      <c r="H60" s="144"/>
      <c r="I60" s="145"/>
    </row>
    <row r="61" spans="6:9" x14ac:dyDescent="0.2">
      <c r="F61" s="143"/>
      <c r="G61" s="144"/>
      <c r="H61" s="144"/>
      <c r="I61" s="145"/>
    </row>
    <row r="62" spans="6:9" x14ac:dyDescent="0.2">
      <c r="F62" s="143"/>
      <c r="G62" s="144"/>
      <c r="H62" s="144"/>
      <c r="I62" s="145"/>
    </row>
    <row r="63" spans="6:9" x14ac:dyDescent="0.2">
      <c r="F63" s="143"/>
      <c r="G63" s="144"/>
      <c r="H63" s="144"/>
      <c r="I63" s="145"/>
    </row>
    <row r="64" spans="6:9" x14ac:dyDescent="0.2">
      <c r="F64" s="143"/>
      <c r="G64" s="144"/>
      <c r="H64" s="144"/>
      <c r="I64" s="145"/>
    </row>
    <row r="65" spans="6:9" x14ac:dyDescent="0.2">
      <c r="F65" s="143"/>
      <c r="G65" s="144"/>
      <c r="H65" s="144"/>
      <c r="I65" s="145"/>
    </row>
    <row r="66" spans="6:9" x14ac:dyDescent="0.2">
      <c r="F66" s="143"/>
      <c r="G66" s="144"/>
      <c r="H66" s="144"/>
      <c r="I66" s="145"/>
    </row>
    <row r="67" spans="6:9" x14ac:dyDescent="0.2">
      <c r="F67" s="143"/>
      <c r="G67" s="144"/>
      <c r="H67" s="144"/>
      <c r="I67" s="145"/>
    </row>
    <row r="68" spans="6:9" x14ac:dyDescent="0.2">
      <c r="F68" s="143"/>
      <c r="G68" s="144"/>
      <c r="H68" s="144"/>
      <c r="I68" s="145"/>
    </row>
    <row r="69" spans="6:9" x14ac:dyDescent="0.2">
      <c r="F69" s="143"/>
      <c r="G69" s="144"/>
      <c r="H69" s="144"/>
      <c r="I69" s="145"/>
    </row>
    <row r="70" spans="6:9" x14ac:dyDescent="0.2">
      <c r="F70" s="143"/>
      <c r="G70" s="144"/>
      <c r="H70" s="144"/>
      <c r="I70" s="145"/>
    </row>
    <row r="71" spans="6:9" x14ac:dyDescent="0.2">
      <c r="F71" s="143"/>
      <c r="G71" s="144"/>
      <c r="H71" s="144"/>
      <c r="I71" s="145"/>
    </row>
    <row r="72" spans="6:9" x14ac:dyDescent="0.2">
      <c r="F72" s="143"/>
      <c r="G72" s="144"/>
      <c r="H72" s="144"/>
      <c r="I72" s="145"/>
    </row>
    <row r="73" spans="6:9" x14ac:dyDescent="0.2">
      <c r="F73" s="143"/>
      <c r="G73" s="144"/>
      <c r="H73" s="144"/>
      <c r="I73" s="145"/>
    </row>
    <row r="74" spans="6:9" x14ac:dyDescent="0.2">
      <c r="F74" s="143"/>
      <c r="G74" s="144"/>
      <c r="H74" s="144"/>
      <c r="I74" s="145"/>
    </row>
    <row r="75" spans="6:9" x14ac:dyDescent="0.2">
      <c r="F75" s="143"/>
      <c r="G75" s="144"/>
      <c r="H75" s="144"/>
      <c r="I75" s="145"/>
    </row>
  </sheetData>
  <mergeCells count="4">
    <mergeCell ref="A1:B1"/>
    <mergeCell ref="A2:B2"/>
    <mergeCell ref="G2:I2"/>
    <mergeCell ref="H24:I2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707"/>
  <sheetViews>
    <sheetView showGridLines="0" showZeros="0" zoomScaleNormal="100" workbookViewId="0">
      <selection activeCell="A2" sqref="A2"/>
    </sheetView>
  </sheetViews>
  <sheetFormatPr defaultRowHeight="12.75" x14ac:dyDescent="0.2"/>
  <cols>
    <col min="1" max="1" width="4.42578125" style="146" customWidth="1"/>
    <col min="2" max="2" width="11.5703125" style="146" customWidth="1"/>
    <col min="3" max="3" width="40.42578125" style="146" customWidth="1"/>
    <col min="4" max="4" width="5.5703125" style="146" customWidth="1"/>
    <col min="5" max="5" width="8.5703125" style="195" customWidth="1"/>
    <col min="6" max="6" width="9.85546875" style="146" customWidth="1"/>
    <col min="7" max="7" width="13.85546875" style="146" customWidth="1"/>
    <col min="8" max="11" width="9.140625" style="146"/>
    <col min="12" max="12" width="75.42578125" style="146" customWidth="1"/>
    <col min="13" max="13" width="45.28515625" style="146" customWidth="1"/>
    <col min="14" max="16384" width="9.140625" style="146"/>
  </cols>
  <sheetData>
    <row r="1" spans="1:104" ht="15.75" x14ac:dyDescent="0.25">
      <c r="A1" s="232" t="s">
        <v>539</v>
      </c>
      <c r="B1" s="232"/>
      <c r="C1" s="232"/>
      <c r="D1" s="232"/>
      <c r="E1" s="232"/>
      <c r="F1" s="232"/>
      <c r="G1" s="232"/>
    </row>
    <row r="2" spans="1:104" ht="14.25" customHeight="1" thickBot="1" x14ac:dyDescent="0.25">
      <c r="A2" s="147"/>
      <c r="B2" s="148"/>
      <c r="C2" s="149"/>
      <c r="D2" s="149"/>
      <c r="E2" s="150"/>
      <c r="F2" s="149"/>
      <c r="G2" s="149"/>
    </row>
    <row r="3" spans="1:104" ht="13.5" thickTop="1" x14ac:dyDescent="0.2">
      <c r="A3" s="217" t="s">
        <v>45</v>
      </c>
      <c r="B3" s="218"/>
      <c r="C3" s="97" t="str">
        <f>CONCATENATE(cislostavby," ",nazevstavby)</f>
        <v>90177 RODKOV-DEŠŤOVÁ KANALIZACE</v>
      </c>
      <c r="D3" s="151"/>
      <c r="E3" s="152" t="s">
        <v>56</v>
      </c>
      <c r="F3" s="153" t="str">
        <f>Rekapitulace!H1</f>
        <v>01</v>
      </c>
      <c r="G3" s="154"/>
    </row>
    <row r="4" spans="1:104" ht="13.5" thickBot="1" x14ac:dyDescent="0.25">
      <c r="A4" s="233" t="s">
        <v>47</v>
      </c>
      <c r="B4" s="220"/>
      <c r="C4" s="103" t="str">
        <f>CONCATENATE(cisloobjektu," ",nazevobjektu)</f>
        <v>SO 01 DEŠŤOVÁ KANALIZACE</v>
      </c>
      <c r="D4" s="155"/>
      <c r="E4" s="234" t="str">
        <f>Rekapitulace!G2</f>
        <v>DEŠŤOVÁ KANALIZACE</v>
      </c>
      <c r="F4" s="235"/>
      <c r="G4" s="236"/>
    </row>
    <row r="5" spans="1:104" ht="13.5" thickTop="1" x14ac:dyDescent="0.2">
      <c r="A5" s="156"/>
      <c r="B5" s="147"/>
      <c r="C5" s="147"/>
      <c r="D5" s="147"/>
      <c r="E5" s="157"/>
      <c r="F5" s="147"/>
      <c r="G5" s="158"/>
    </row>
    <row r="6" spans="1:104" x14ac:dyDescent="0.2">
      <c r="A6" s="159" t="s">
        <v>57</v>
      </c>
      <c r="B6" s="160" t="s">
        <v>58</v>
      </c>
      <c r="C6" s="160" t="s">
        <v>59</v>
      </c>
      <c r="D6" s="160" t="s">
        <v>60</v>
      </c>
      <c r="E6" s="161" t="s">
        <v>61</v>
      </c>
      <c r="F6" s="160" t="s">
        <v>62</v>
      </c>
      <c r="G6" s="162" t="s">
        <v>63</v>
      </c>
    </row>
    <row r="7" spans="1:104" x14ac:dyDescent="0.2">
      <c r="A7" s="163" t="s">
        <v>64</v>
      </c>
      <c r="B7" s="164" t="s">
        <v>73</v>
      </c>
      <c r="C7" s="165" t="s">
        <v>74</v>
      </c>
      <c r="D7" s="166"/>
      <c r="E7" s="167"/>
      <c r="F7" s="167"/>
      <c r="G7" s="168"/>
      <c r="H7" s="169"/>
      <c r="I7" s="169"/>
      <c r="O7" s="170">
        <v>1</v>
      </c>
    </row>
    <row r="8" spans="1:104" x14ac:dyDescent="0.2">
      <c r="A8" s="171">
        <v>1</v>
      </c>
      <c r="B8" s="172" t="s">
        <v>75</v>
      </c>
      <c r="C8" s="173" t="s">
        <v>76</v>
      </c>
      <c r="D8" s="174" t="s">
        <v>77</v>
      </c>
      <c r="E8" s="175">
        <v>1</v>
      </c>
      <c r="F8" s="175">
        <v>0</v>
      </c>
      <c r="G8" s="176">
        <f>E8*F8</f>
        <v>0</v>
      </c>
      <c r="O8" s="170">
        <v>2</v>
      </c>
      <c r="AA8" s="146">
        <v>12</v>
      </c>
      <c r="AB8" s="146">
        <v>0</v>
      </c>
      <c r="AC8" s="146">
        <v>89</v>
      </c>
      <c r="AZ8" s="146">
        <v>1</v>
      </c>
      <c r="BA8" s="146">
        <f>IF(AZ8=1,G8,0)</f>
        <v>0</v>
      </c>
      <c r="BB8" s="146">
        <f>IF(AZ8=2,G8,0)</f>
        <v>0</v>
      </c>
      <c r="BC8" s="146">
        <f>IF(AZ8=3,G8,0)</f>
        <v>0</v>
      </c>
      <c r="BD8" s="146">
        <f>IF(AZ8=4,G8,0)</f>
        <v>0</v>
      </c>
      <c r="BE8" s="146">
        <f>IF(AZ8=5,G8,0)</f>
        <v>0</v>
      </c>
      <c r="CA8" s="177">
        <v>12</v>
      </c>
      <c r="CB8" s="177">
        <v>0</v>
      </c>
      <c r="CZ8" s="146">
        <v>0</v>
      </c>
    </row>
    <row r="9" spans="1:104" ht="67.5" x14ac:dyDescent="0.2">
      <c r="A9" s="178"/>
      <c r="B9" s="179"/>
      <c r="C9" s="228" t="s">
        <v>78</v>
      </c>
      <c r="D9" s="229"/>
      <c r="E9" s="229"/>
      <c r="F9" s="229"/>
      <c r="G9" s="230"/>
      <c r="L9" s="180" t="s">
        <v>78</v>
      </c>
      <c r="O9" s="170">
        <v>3</v>
      </c>
    </row>
    <row r="10" spans="1:104" x14ac:dyDescent="0.2">
      <c r="A10" s="178"/>
      <c r="B10" s="179"/>
      <c r="C10" s="228" t="s">
        <v>79</v>
      </c>
      <c r="D10" s="229"/>
      <c r="E10" s="229"/>
      <c r="F10" s="229"/>
      <c r="G10" s="230"/>
      <c r="L10" s="180" t="s">
        <v>79</v>
      </c>
      <c r="O10" s="170">
        <v>3</v>
      </c>
    </row>
    <row r="11" spans="1:104" x14ac:dyDescent="0.2">
      <c r="A11" s="178"/>
      <c r="B11" s="179"/>
      <c r="C11" s="228" t="s">
        <v>80</v>
      </c>
      <c r="D11" s="229"/>
      <c r="E11" s="229"/>
      <c r="F11" s="229"/>
      <c r="G11" s="230"/>
      <c r="L11" s="180" t="s">
        <v>80</v>
      </c>
      <c r="O11" s="170">
        <v>3</v>
      </c>
    </row>
    <row r="12" spans="1:104" ht="22.5" x14ac:dyDescent="0.2">
      <c r="A12" s="178"/>
      <c r="B12" s="179"/>
      <c r="C12" s="228" t="s">
        <v>81</v>
      </c>
      <c r="D12" s="229"/>
      <c r="E12" s="229"/>
      <c r="F12" s="229"/>
      <c r="G12" s="230"/>
      <c r="L12" s="180" t="s">
        <v>81</v>
      </c>
      <c r="O12" s="170">
        <v>3</v>
      </c>
    </row>
    <row r="13" spans="1:104" x14ac:dyDescent="0.2">
      <c r="A13" s="178"/>
      <c r="B13" s="179"/>
      <c r="C13" s="228" t="s">
        <v>82</v>
      </c>
      <c r="D13" s="229"/>
      <c r="E13" s="229"/>
      <c r="F13" s="229"/>
      <c r="G13" s="230"/>
      <c r="L13" s="180" t="s">
        <v>82</v>
      </c>
      <c r="O13" s="170">
        <v>3</v>
      </c>
    </row>
    <row r="14" spans="1:104" x14ac:dyDescent="0.2">
      <c r="A14" s="178"/>
      <c r="B14" s="179"/>
      <c r="C14" s="228" t="s">
        <v>83</v>
      </c>
      <c r="D14" s="229"/>
      <c r="E14" s="229"/>
      <c r="F14" s="229"/>
      <c r="G14" s="230"/>
      <c r="L14" s="180" t="s">
        <v>83</v>
      </c>
      <c r="O14" s="170">
        <v>3</v>
      </c>
    </row>
    <row r="15" spans="1:104" x14ac:dyDescent="0.2">
      <c r="A15" s="178"/>
      <c r="B15" s="179"/>
      <c r="C15" s="228" t="s">
        <v>84</v>
      </c>
      <c r="D15" s="229"/>
      <c r="E15" s="229"/>
      <c r="F15" s="229"/>
      <c r="G15" s="230"/>
      <c r="L15" s="180" t="s">
        <v>84</v>
      </c>
      <c r="O15" s="170">
        <v>3</v>
      </c>
    </row>
    <row r="16" spans="1:104" x14ac:dyDescent="0.2">
      <c r="A16" s="178"/>
      <c r="B16" s="179"/>
      <c r="C16" s="228" t="s">
        <v>85</v>
      </c>
      <c r="D16" s="229"/>
      <c r="E16" s="229"/>
      <c r="F16" s="229"/>
      <c r="G16" s="230"/>
      <c r="L16" s="180" t="s">
        <v>85</v>
      </c>
      <c r="O16" s="170">
        <v>3</v>
      </c>
    </row>
    <row r="17" spans="1:104" x14ac:dyDescent="0.2">
      <c r="A17" s="171">
        <v>2</v>
      </c>
      <c r="B17" s="172" t="s">
        <v>86</v>
      </c>
      <c r="C17" s="173" t="s">
        <v>87</v>
      </c>
      <c r="D17" s="174" t="s">
        <v>77</v>
      </c>
      <c r="E17" s="175">
        <v>1</v>
      </c>
      <c r="F17" s="175">
        <v>0</v>
      </c>
      <c r="G17" s="176">
        <f>E17*F17</f>
        <v>0</v>
      </c>
      <c r="O17" s="170">
        <v>2</v>
      </c>
      <c r="AA17" s="146">
        <v>12</v>
      </c>
      <c r="AB17" s="146">
        <v>0</v>
      </c>
      <c r="AC17" s="146">
        <v>90</v>
      </c>
      <c r="AZ17" s="146">
        <v>1</v>
      </c>
      <c r="BA17" s="146">
        <f>IF(AZ17=1,G17,0)</f>
        <v>0</v>
      </c>
      <c r="BB17" s="146">
        <f>IF(AZ17=2,G17,0)</f>
        <v>0</v>
      </c>
      <c r="BC17" s="146">
        <f>IF(AZ17=3,G17,0)</f>
        <v>0</v>
      </c>
      <c r="BD17" s="146">
        <f>IF(AZ17=4,G17,0)</f>
        <v>0</v>
      </c>
      <c r="BE17" s="146">
        <f>IF(AZ17=5,G17,0)</f>
        <v>0</v>
      </c>
      <c r="CA17" s="177">
        <v>12</v>
      </c>
      <c r="CB17" s="177">
        <v>0</v>
      </c>
      <c r="CZ17" s="146">
        <v>0</v>
      </c>
    </row>
    <row r="18" spans="1:104" ht="33.75" x14ac:dyDescent="0.2">
      <c r="A18" s="178"/>
      <c r="B18" s="179"/>
      <c r="C18" s="228" t="s">
        <v>88</v>
      </c>
      <c r="D18" s="229"/>
      <c r="E18" s="229"/>
      <c r="F18" s="229"/>
      <c r="G18" s="230"/>
      <c r="L18" s="180" t="s">
        <v>88</v>
      </c>
      <c r="O18" s="170">
        <v>3</v>
      </c>
    </row>
    <row r="19" spans="1:104" x14ac:dyDescent="0.2">
      <c r="A19" s="171">
        <v>3</v>
      </c>
      <c r="B19" s="172" t="s">
        <v>89</v>
      </c>
      <c r="C19" s="173" t="s">
        <v>90</v>
      </c>
      <c r="D19" s="174" t="s">
        <v>77</v>
      </c>
      <c r="E19" s="175">
        <v>1</v>
      </c>
      <c r="F19" s="175">
        <v>0</v>
      </c>
      <c r="G19" s="176">
        <f>E19*F19</f>
        <v>0</v>
      </c>
      <c r="O19" s="170">
        <v>2</v>
      </c>
      <c r="AA19" s="146">
        <v>12</v>
      </c>
      <c r="AB19" s="146">
        <v>0</v>
      </c>
      <c r="AC19" s="146">
        <v>91</v>
      </c>
      <c r="AZ19" s="146">
        <v>1</v>
      </c>
      <c r="BA19" s="146">
        <f>IF(AZ19=1,G19,0)</f>
        <v>0</v>
      </c>
      <c r="BB19" s="146">
        <f>IF(AZ19=2,G19,0)</f>
        <v>0</v>
      </c>
      <c r="BC19" s="146">
        <f>IF(AZ19=3,G19,0)</f>
        <v>0</v>
      </c>
      <c r="BD19" s="146">
        <f>IF(AZ19=4,G19,0)</f>
        <v>0</v>
      </c>
      <c r="BE19" s="146">
        <f>IF(AZ19=5,G19,0)</f>
        <v>0</v>
      </c>
      <c r="CA19" s="177">
        <v>12</v>
      </c>
      <c r="CB19" s="177">
        <v>0</v>
      </c>
      <c r="CZ19" s="146">
        <v>0</v>
      </c>
    </row>
    <row r="20" spans="1:104" ht="33.75" x14ac:dyDescent="0.2">
      <c r="A20" s="178"/>
      <c r="B20" s="179"/>
      <c r="C20" s="228" t="s">
        <v>91</v>
      </c>
      <c r="D20" s="229"/>
      <c r="E20" s="229"/>
      <c r="F20" s="229"/>
      <c r="G20" s="230"/>
      <c r="L20" s="180" t="s">
        <v>91</v>
      </c>
      <c r="O20" s="170">
        <v>3</v>
      </c>
    </row>
    <row r="21" spans="1:104" x14ac:dyDescent="0.2">
      <c r="A21" s="185"/>
      <c r="B21" s="186" t="s">
        <v>68</v>
      </c>
      <c r="C21" s="187" t="str">
        <f>CONCATENATE(B7," ",C7)</f>
        <v>01 Vedlejší náklady</v>
      </c>
      <c r="D21" s="188"/>
      <c r="E21" s="189"/>
      <c r="F21" s="190"/>
      <c r="G21" s="191">
        <f>SUM(G7:G20)</f>
        <v>0</v>
      </c>
      <c r="O21" s="170">
        <v>4</v>
      </c>
      <c r="BA21" s="192">
        <f>SUM(BA7:BA20)</f>
        <v>0</v>
      </c>
      <c r="BB21" s="192">
        <f>SUM(BB7:BB20)</f>
        <v>0</v>
      </c>
      <c r="BC21" s="192">
        <f>SUM(BC7:BC20)</f>
        <v>0</v>
      </c>
      <c r="BD21" s="192">
        <f>SUM(BD7:BD20)</f>
        <v>0</v>
      </c>
      <c r="BE21" s="192">
        <f>SUM(BE7:BE20)</f>
        <v>0</v>
      </c>
    </row>
    <row r="22" spans="1:104" x14ac:dyDescent="0.2">
      <c r="A22" s="163" t="s">
        <v>64</v>
      </c>
      <c r="B22" s="164" t="s">
        <v>92</v>
      </c>
      <c r="C22" s="165" t="s">
        <v>93</v>
      </c>
      <c r="D22" s="166"/>
      <c r="E22" s="167"/>
      <c r="F22" s="167"/>
      <c r="G22" s="168"/>
      <c r="H22" s="169"/>
      <c r="I22" s="169"/>
      <c r="O22" s="170">
        <v>1</v>
      </c>
    </row>
    <row r="23" spans="1:104" x14ac:dyDescent="0.2">
      <c r="A23" s="171">
        <v>4</v>
      </c>
      <c r="B23" s="172" t="s">
        <v>94</v>
      </c>
      <c r="C23" s="173" t="s">
        <v>95</v>
      </c>
      <c r="D23" s="174" t="s">
        <v>77</v>
      </c>
      <c r="E23" s="175">
        <v>1</v>
      </c>
      <c r="F23" s="175">
        <v>0</v>
      </c>
      <c r="G23" s="176">
        <f>E23*F23</f>
        <v>0</v>
      </c>
      <c r="O23" s="170">
        <v>2</v>
      </c>
      <c r="AA23" s="146">
        <v>12</v>
      </c>
      <c r="AB23" s="146">
        <v>0</v>
      </c>
      <c r="AC23" s="146">
        <v>92</v>
      </c>
      <c r="AZ23" s="146">
        <v>1</v>
      </c>
      <c r="BA23" s="146">
        <f>IF(AZ23=1,G23,0)</f>
        <v>0</v>
      </c>
      <c r="BB23" s="146">
        <f>IF(AZ23=2,G23,0)</f>
        <v>0</v>
      </c>
      <c r="BC23" s="146">
        <f>IF(AZ23=3,G23,0)</f>
        <v>0</v>
      </c>
      <c r="BD23" s="146">
        <f>IF(AZ23=4,G23,0)</f>
        <v>0</v>
      </c>
      <c r="BE23" s="146">
        <f>IF(AZ23=5,G23,0)</f>
        <v>0</v>
      </c>
      <c r="CA23" s="177">
        <v>12</v>
      </c>
      <c r="CB23" s="177">
        <v>0</v>
      </c>
      <c r="CZ23" s="146">
        <v>0</v>
      </c>
    </row>
    <row r="24" spans="1:104" ht="45" x14ac:dyDescent="0.2">
      <c r="A24" s="178"/>
      <c r="B24" s="179"/>
      <c r="C24" s="228" t="s">
        <v>96</v>
      </c>
      <c r="D24" s="229"/>
      <c r="E24" s="229"/>
      <c r="F24" s="229"/>
      <c r="G24" s="230"/>
      <c r="L24" s="180" t="s">
        <v>96</v>
      </c>
      <c r="O24" s="170">
        <v>3</v>
      </c>
    </row>
    <row r="25" spans="1:104" x14ac:dyDescent="0.2">
      <c r="A25" s="178"/>
      <c r="B25" s="179"/>
      <c r="C25" s="228" t="s">
        <v>97</v>
      </c>
      <c r="D25" s="229"/>
      <c r="E25" s="229"/>
      <c r="F25" s="229"/>
      <c r="G25" s="230"/>
      <c r="L25" s="180" t="s">
        <v>97</v>
      </c>
      <c r="O25" s="170">
        <v>3</v>
      </c>
    </row>
    <row r="26" spans="1:104" x14ac:dyDescent="0.2">
      <c r="A26" s="178"/>
      <c r="B26" s="179"/>
      <c r="C26" s="228" t="s">
        <v>98</v>
      </c>
      <c r="D26" s="229"/>
      <c r="E26" s="229"/>
      <c r="F26" s="229"/>
      <c r="G26" s="230"/>
      <c r="L26" s="180" t="s">
        <v>98</v>
      </c>
      <c r="O26" s="170">
        <v>3</v>
      </c>
    </row>
    <row r="27" spans="1:104" x14ac:dyDescent="0.2">
      <c r="A27" s="178"/>
      <c r="B27" s="179"/>
      <c r="C27" s="228" t="s">
        <v>99</v>
      </c>
      <c r="D27" s="229"/>
      <c r="E27" s="229"/>
      <c r="F27" s="229"/>
      <c r="G27" s="230"/>
      <c r="L27" s="180" t="s">
        <v>99</v>
      </c>
      <c r="O27" s="170">
        <v>3</v>
      </c>
    </row>
    <row r="28" spans="1:104" x14ac:dyDescent="0.2">
      <c r="A28" s="178"/>
      <c r="B28" s="179"/>
      <c r="C28" s="228" t="s">
        <v>100</v>
      </c>
      <c r="D28" s="229"/>
      <c r="E28" s="229"/>
      <c r="F28" s="229"/>
      <c r="G28" s="230"/>
      <c r="L28" s="180" t="s">
        <v>100</v>
      </c>
      <c r="O28" s="170">
        <v>3</v>
      </c>
    </row>
    <row r="29" spans="1:104" ht="33.75" x14ac:dyDescent="0.2">
      <c r="A29" s="178"/>
      <c r="B29" s="179"/>
      <c r="C29" s="228" t="s">
        <v>101</v>
      </c>
      <c r="D29" s="229"/>
      <c r="E29" s="229"/>
      <c r="F29" s="229"/>
      <c r="G29" s="230"/>
      <c r="L29" s="180" t="s">
        <v>101</v>
      </c>
      <c r="O29" s="170">
        <v>3</v>
      </c>
    </row>
    <row r="30" spans="1:104" x14ac:dyDescent="0.2">
      <c r="A30" s="178"/>
      <c r="B30" s="179"/>
      <c r="C30" s="228" t="s">
        <v>102</v>
      </c>
      <c r="D30" s="229"/>
      <c r="E30" s="229"/>
      <c r="F30" s="229"/>
      <c r="G30" s="230"/>
      <c r="L30" s="180" t="s">
        <v>102</v>
      </c>
      <c r="O30" s="170">
        <v>3</v>
      </c>
    </row>
    <row r="31" spans="1:104" x14ac:dyDescent="0.2">
      <c r="A31" s="178"/>
      <c r="B31" s="179"/>
      <c r="C31" s="228" t="s">
        <v>103</v>
      </c>
      <c r="D31" s="229"/>
      <c r="E31" s="229"/>
      <c r="F31" s="229"/>
      <c r="G31" s="230"/>
      <c r="L31" s="180" t="s">
        <v>103</v>
      </c>
      <c r="O31" s="170">
        <v>3</v>
      </c>
    </row>
    <row r="32" spans="1:104" ht="22.5" x14ac:dyDescent="0.2">
      <c r="A32" s="171">
        <v>5</v>
      </c>
      <c r="B32" s="172" t="s">
        <v>104</v>
      </c>
      <c r="C32" s="173" t="s">
        <v>105</v>
      </c>
      <c r="D32" s="174" t="s">
        <v>77</v>
      </c>
      <c r="E32" s="175">
        <v>1</v>
      </c>
      <c r="F32" s="175">
        <v>0</v>
      </c>
      <c r="G32" s="176">
        <f>E32*F32</f>
        <v>0</v>
      </c>
      <c r="O32" s="170">
        <v>2</v>
      </c>
      <c r="AA32" s="146">
        <v>12</v>
      </c>
      <c r="AB32" s="146">
        <v>0</v>
      </c>
      <c r="AC32" s="146">
        <v>93</v>
      </c>
      <c r="AZ32" s="146">
        <v>1</v>
      </c>
      <c r="BA32" s="146">
        <f>IF(AZ32=1,G32,0)</f>
        <v>0</v>
      </c>
      <c r="BB32" s="146">
        <f>IF(AZ32=2,G32,0)</f>
        <v>0</v>
      </c>
      <c r="BC32" s="146">
        <f>IF(AZ32=3,G32,0)</f>
        <v>0</v>
      </c>
      <c r="BD32" s="146">
        <f>IF(AZ32=4,G32,0)</f>
        <v>0</v>
      </c>
      <c r="BE32" s="146">
        <f>IF(AZ32=5,G32,0)</f>
        <v>0</v>
      </c>
      <c r="CA32" s="177">
        <v>12</v>
      </c>
      <c r="CB32" s="177">
        <v>0</v>
      </c>
      <c r="CZ32" s="146">
        <v>0</v>
      </c>
    </row>
    <row r="33" spans="1:104" ht="22.5" x14ac:dyDescent="0.2">
      <c r="A33" s="178"/>
      <c r="B33" s="179"/>
      <c r="C33" s="228" t="s">
        <v>106</v>
      </c>
      <c r="D33" s="229"/>
      <c r="E33" s="229"/>
      <c r="F33" s="229"/>
      <c r="G33" s="230"/>
      <c r="L33" s="180" t="s">
        <v>106</v>
      </c>
      <c r="O33" s="170">
        <v>3</v>
      </c>
    </row>
    <row r="34" spans="1:104" x14ac:dyDescent="0.2">
      <c r="A34" s="171">
        <v>6</v>
      </c>
      <c r="B34" s="172" t="s">
        <v>107</v>
      </c>
      <c r="C34" s="173" t="s">
        <v>108</v>
      </c>
      <c r="D34" s="174" t="s">
        <v>109</v>
      </c>
      <c r="E34" s="175">
        <v>1</v>
      </c>
      <c r="F34" s="175">
        <v>0</v>
      </c>
      <c r="G34" s="176">
        <f>E34*F34</f>
        <v>0</v>
      </c>
      <c r="O34" s="170">
        <v>2</v>
      </c>
      <c r="AA34" s="146">
        <v>12</v>
      </c>
      <c r="AB34" s="146">
        <v>0</v>
      </c>
      <c r="AC34" s="146">
        <v>94</v>
      </c>
      <c r="AZ34" s="146">
        <v>1</v>
      </c>
      <c r="BA34" s="146">
        <f>IF(AZ34=1,G34,0)</f>
        <v>0</v>
      </c>
      <c r="BB34" s="146">
        <f>IF(AZ34=2,G34,0)</f>
        <v>0</v>
      </c>
      <c r="BC34" s="146">
        <f>IF(AZ34=3,G34,0)</f>
        <v>0</v>
      </c>
      <c r="BD34" s="146">
        <f>IF(AZ34=4,G34,0)</f>
        <v>0</v>
      </c>
      <c r="BE34" s="146">
        <f>IF(AZ34=5,G34,0)</f>
        <v>0</v>
      </c>
      <c r="CA34" s="177">
        <v>12</v>
      </c>
      <c r="CB34" s="177">
        <v>0</v>
      </c>
      <c r="CZ34" s="146">
        <v>0</v>
      </c>
    </row>
    <row r="35" spans="1:104" x14ac:dyDescent="0.2">
      <c r="A35" s="171">
        <v>7</v>
      </c>
      <c r="B35" s="172" t="s">
        <v>110</v>
      </c>
      <c r="C35" s="173" t="s">
        <v>111</v>
      </c>
      <c r="D35" s="174" t="s">
        <v>109</v>
      </c>
      <c r="E35" s="175">
        <v>1</v>
      </c>
      <c r="F35" s="175">
        <v>0</v>
      </c>
      <c r="G35" s="176">
        <f>E35*F35</f>
        <v>0</v>
      </c>
      <c r="O35" s="170">
        <v>2</v>
      </c>
      <c r="AA35" s="146">
        <v>12</v>
      </c>
      <c r="AB35" s="146">
        <v>0</v>
      </c>
      <c r="AC35" s="146">
        <v>95</v>
      </c>
      <c r="AZ35" s="146">
        <v>1</v>
      </c>
      <c r="BA35" s="146">
        <f>IF(AZ35=1,G35,0)</f>
        <v>0</v>
      </c>
      <c r="BB35" s="146">
        <f>IF(AZ35=2,G35,0)</f>
        <v>0</v>
      </c>
      <c r="BC35" s="146">
        <f>IF(AZ35=3,G35,0)</f>
        <v>0</v>
      </c>
      <c r="BD35" s="146">
        <f>IF(AZ35=4,G35,0)</f>
        <v>0</v>
      </c>
      <c r="BE35" s="146">
        <f>IF(AZ35=5,G35,0)</f>
        <v>0</v>
      </c>
      <c r="CA35" s="177">
        <v>12</v>
      </c>
      <c r="CB35" s="177">
        <v>0</v>
      </c>
      <c r="CZ35" s="146">
        <v>0</v>
      </c>
    </row>
    <row r="36" spans="1:104" ht="22.5" x14ac:dyDescent="0.2">
      <c r="A36" s="178"/>
      <c r="B36" s="179"/>
      <c r="C36" s="228" t="s">
        <v>112</v>
      </c>
      <c r="D36" s="229"/>
      <c r="E36" s="229"/>
      <c r="F36" s="229"/>
      <c r="G36" s="230"/>
      <c r="L36" s="180" t="s">
        <v>112</v>
      </c>
      <c r="O36" s="170">
        <v>3</v>
      </c>
    </row>
    <row r="37" spans="1:104" x14ac:dyDescent="0.2">
      <c r="A37" s="171">
        <v>8</v>
      </c>
      <c r="B37" s="172" t="s">
        <v>113</v>
      </c>
      <c r="C37" s="173" t="s">
        <v>114</v>
      </c>
      <c r="D37" s="174" t="s">
        <v>109</v>
      </c>
      <c r="E37" s="175">
        <v>1</v>
      </c>
      <c r="F37" s="175">
        <v>0</v>
      </c>
      <c r="G37" s="176">
        <f>E37*F37</f>
        <v>0</v>
      </c>
      <c r="O37" s="170">
        <v>2</v>
      </c>
      <c r="AA37" s="146">
        <v>12</v>
      </c>
      <c r="AB37" s="146">
        <v>0</v>
      </c>
      <c r="AC37" s="146">
        <v>96</v>
      </c>
      <c r="AZ37" s="146">
        <v>1</v>
      </c>
      <c r="BA37" s="146">
        <f>IF(AZ37=1,G37,0)</f>
        <v>0</v>
      </c>
      <c r="BB37" s="146">
        <f>IF(AZ37=2,G37,0)</f>
        <v>0</v>
      </c>
      <c r="BC37" s="146">
        <f>IF(AZ37=3,G37,0)</f>
        <v>0</v>
      </c>
      <c r="BD37" s="146">
        <f>IF(AZ37=4,G37,0)</f>
        <v>0</v>
      </c>
      <c r="BE37" s="146">
        <f>IF(AZ37=5,G37,0)</f>
        <v>0</v>
      </c>
      <c r="CA37" s="177">
        <v>12</v>
      </c>
      <c r="CB37" s="177">
        <v>0</v>
      </c>
      <c r="CZ37" s="146">
        <v>0</v>
      </c>
    </row>
    <row r="38" spans="1:104" x14ac:dyDescent="0.2">
      <c r="A38" s="178"/>
      <c r="B38" s="179"/>
      <c r="C38" s="228" t="s">
        <v>115</v>
      </c>
      <c r="D38" s="229"/>
      <c r="E38" s="229"/>
      <c r="F38" s="229"/>
      <c r="G38" s="230"/>
      <c r="L38" s="180" t="s">
        <v>115</v>
      </c>
      <c r="O38" s="170">
        <v>3</v>
      </c>
    </row>
    <row r="39" spans="1:104" x14ac:dyDescent="0.2">
      <c r="A39" s="171">
        <v>9</v>
      </c>
      <c r="B39" s="172" t="s">
        <v>116</v>
      </c>
      <c r="C39" s="173" t="s">
        <v>117</v>
      </c>
      <c r="D39" s="174" t="s">
        <v>67</v>
      </c>
      <c r="E39" s="175">
        <v>1</v>
      </c>
      <c r="F39" s="175">
        <v>0</v>
      </c>
      <c r="G39" s="176">
        <f>E39*F39</f>
        <v>0</v>
      </c>
      <c r="O39" s="170">
        <v>2</v>
      </c>
      <c r="AA39" s="146">
        <v>12</v>
      </c>
      <c r="AB39" s="146">
        <v>0</v>
      </c>
      <c r="AC39" s="146">
        <v>97</v>
      </c>
      <c r="AZ39" s="146">
        <v>1</v>
      </c>
      <c r="BA39" s="146">
        <f>IF(AZ39=1,G39,0)</f>
        <v>0</v>
      </c>
      <c r="BB39" s="146">
        <f>IF(AZ39=2,G39,0)</f>
        <v>0</v>
      </c>
      <c r="BC39" s="146">
        <f>IF(AZ39=3,G39,0)</f>
        <v>0</v>
      </c>
      <c r="BD39" s="146">
        <f>IF(AZ39=4,G39,0)</f>
        <v>0</v>
      </c>
      <c r="BE39" s="146">
        <f>IF(AZ39=5,G39,0)</f>
        <v>0</v>
      </c>
      <c r="CA39" s="177">
        <v>12</v>
      </c>
      <c r="CB39" s="177">
        <v>0</v>
      </c>
      <c r="CZ39" s="146">
        <v>0</v>
      </c>
    </row>
    <row r="40" spans="1:104" x14ac:dyDescent="0.2">
      <c r="A40" s="171">
        <v>10</v>
      </c>
      <c r="B40" s="172" t="s">
        <v>118</v>
      </c>
      <c r="C40" s="173" t="s">
        <v>119</v>
      </c>
      <c r="D40" s="174" t="s">
        <v>77</v>
      </c>
      <c r="E40" s="175">
        <v>1</v>
      </c>
      <c r="F40" s="175">
        <v>0</v>
      </c>
      <c r="G40" s="176">
        <f>E40*F40</f>
        <v>0</v>
      </c>
      <c r="O40" s="170">
        <v>2</v>
      </c>
      <c r="AA40" s="146">
        <v>12</v>
      </c>
      <c r="AB40" s="146">
        <v>0</v>
      </c>
      <c r="AC40" s="146">
        <v>98</v>
      </c>
      <c r="AZ40" s="146">
        <v>1</v>
      </c>
      <c r="BA40" s="146">
        <f>IF(AZ40=1,G40,0)</f>
        <v>0</v>
      </c>
      <c r="BB40" s="146">
        <f>IF(AZ40=2,G40,0)</f>
        <v>0</v>
      </c>
      <c r="BC40" s="146">
        <f>IF(AZ40=3,G40,0)</f>
        <v>0</v>
      </c>
      <c r="BD40" s="146">
        <f>IF(AZ40=4,G40,0)</f>
        <v>0</v>
      </c>
      <c r="BE40" s="146">
        <f>IF(AZ40=5,G40,0)</f>
        <v>0</v>
      </c>
      <c r="CA40" s="177">
        <v>12</v>
      </c>
      <c r="CB40" s="177">
        <v>0</v>
      </c>
      <c r="CZ40" s="146">
        <v>0</v>
      </c>
    </row>
    <row r="41" spans="1:104" x14ac:dyDescent="0.2">
      <c r="A41" s="178"/>
      <c r="B41" s="179"/>
      <c r="C41" s="228" t="s">
        <v>120</v>
      </c>
      <c r="D41" s="229"/>
      <c r="E41" s="229"/>
      <c r="F41" s="229"/>
      <c r="G41" s="230"/>
      <c r="L41" s="180" t="s">
        <v>120</v>
      </c>
      <c r="O41" s="170">
        <v>3</v>
      </c>
    </row>
    <row r="42" spans="1:104" x14ac:dyDescent="0.2">
      <c r="A42" s="178"/>
      <c r="B42" s="179"/>
      <c r="C42" s="228" t="s">
        <v>121</v>
      </c>
      <c r="D42" s="229"/>
      <c r="E42" s="229"/>
      <c r="F42" s="229"/>
      <c r="G42" s="230"/>
      <c r="L42" s="180" t="s">
        <v>121</v>
      </c>
      <c r="O42" s="170">
        <v>3</v>
      </c>
    </row>
    <row r="43" spans="1:104" x14ac:dyDescent="0.2">
      <c r="A43" s="178"/>
      <c r="B43" s="179"/>
      <c r="C43" s="228" t="s">
        <v>122</v>
      </c>
      <c r="D43" s="229"/>
      <c r="E43" s="229"/>
      <c r="F43" s="229"/>
      <c r="G43" s="230"/>
      <c r="L43" s="180" t="s">
        <v>122</v>
      </c>
      <c r="O43" s="170">
        <v>3</v>
      </c>
    </row>
    <row r="44" spans="1:104" x14ac:dyDescent="0.2">
      <c r="A44" s="178"/>
      <c r="B44" s="179"/>
      <c r="C44" s="228" t="s">
        <v>123</v>
      </c>
      <c r="D44" s="229"/>
      <c r="E44" s="229"/>
      <c r="F44" s="229"/>
      <c r="G44" s="230"/>
      <c r="L44" s="180" t="s">
        <v>123</v>
      </c>
      <c r="O44" s="170">
        <v>3</v>
      </c>
    </row>
    <row r="45" spans="1:104" x14ac:dyDescent="0.2">
      <c r="A45" s="178"/>
      <c r="B45" s="179"/>
      <c r="C45" s="228" t="s">
        <v>124</v>
      </c>
      <c r="D45" s="229"/>
      <c r="E45" s="229"/>
      <c r="F45" s="229"/>
      <c r="G45" s="230"/>
      <c r="L45" s="180" t="s">
        <v>124</v>
      </c>
      <c r="O45" s="170">
        <v>3</v>
      </c>
    </row>
    <row r="46" spans="1:104" x14ac:dyDescent="0.2">
      <c r="A46" s="185"/>
      <c r="B46" s="186" t="s">
        <v>68</v>
      </c>
      <c r="C46" s="187" t="str">
        <f>CONCATENATE(B22," ",C22)</f>
        <v>02 Ostatní náklady</v>
      </c>
      <c r="D46" s="188"/>
      <c r="E46" s="189"/>
      <c r="F46" s="190"/>
      <c r="G46" s="191">
        <f>SUM(G22:G45)</f>
        <v>0</v>
      </c>
      <c r="O46" s="170">
        <v>4</v>
      </c>
      <c r="BA46" s="192">
        <f>SUM(BA22:BA45)</f>
        <v>0</v>
      </c>
      <c r="BB46" s="192">
        <f>SUM(BB22:BB45)</f>
        <v>0</v>
      </c>
      <c r="BC46" s="192">
        <f>SUM(BC22:BC45)</f>
        <v>0</v>
      </c>
      <c r="BD46" s="192">
        <f>SUM(BD22:BD45)</f>
        <v>0</v>
      </c>
      <c r="BE46" s="192">
        <f>SUM(BE22:BE45)</f>
        <v>0</v>
      </c>
    </row>
    <row r="47" spans="1:104" x14ac:dyDescent="0.2">
      <c r="A47" s="163" t="s">
        <v>64</v>
      </c>
      <c r="B47" s="164" t="s">
        <v>65</v>
      </c>
      <c r="C47" s="165" t="s">
        <v>66</v>
      </c>
      <c r="D47" s="166"/>
      <c r="E47" s="167"/>
      <c r="F47" s="167"/>
      <c r="G47" s="168"/>
      <c r="H47" s="169"/>
      <c r="I47" s="169"/>
      <c r="O47" s="170">
        <v>1</v>
      </c>
    </row>
    <row r="48" spans="1:104" x14ac:dyDescent="0.2">
      <c r="A48" s="171">
        <v>11</v>
      </c>
      <c r="B48" s="172" t="s">
        <v>125</v>
      </c>
      <c r="C48" s="173" t="s">
        <v>126</v>
      </c>
      <c r="D48" s="174" t="s">
        <v>127</v>
      </c>
      <c r="E48" s="175">
        <v>48.5</v>
      </c>
      <c r="F48" s="175">
        <v>0</v>
      </c>
      <c r="G48" s="176">
        <f>E48*F48</f>
        <v>0</v>
      </c>
      <c r="O48" s="170">
        <v>2</v>
      </c>
      <c r="AA48" s="146">
        <v>1</v>
      </c>
      <c r="AB48" s="146">
        <v>1</v>
      </c>
      <c r="AC48" s="146">
        <v>1</v>
      </c>
      <c r="AZ48" s="146">
        <v>1</v>
      </c>
      <c r="BA48" s="146">
        <f>IF(AZ48=1,G48,0)</f>
        <v>0</v>
      </c>
      <c r="BB48" s="146">
        <f>IF(AZ48=2,G48,0)</f>
        <v>0</v>
      </c>
      <c r="BC48" s="146">
        <f>IF(AZ48=3,G48,0)</f>
        <v>0</v>
      </c>
      <c r="BD48" s="146">
        <f>IF(AZ48=4,G48,0)</f>
        <v>0</v>
      </c>
      <c r="BE48" s="146">
        <f>IF(AZ48=5,G48,0)</f>
        <v>0</v>
      </c>
      <c r="CA48" s="177">
        <v>1</v>
      </c>
      <c r="CB48" s="177">
        <v>1</v>
      </c>
      <c r="CZ48" s="146">
        <v>0</v>
      </c>
    </row>
    <row r="49" spans="1:104" x14ac:dyDescent="0.2">
      <c r="A49" s="178"/>
      <c r="B49" s="179"/>
      <c r="C49" s="228" t="s">
        <v>128</v>
      </c>
      <c r="D49" s="229"/>
      <c r="E49" s="229"/>
      <c r="F49" s="229"/>
      <c r="G49" s="230"/>
      <c r="L49" s="180" t="s">
        <v>128</v>
      </c>
      <c r="O49" s="170">
        <v>3</v>
      </c>
    </row>
    <row r="50" spans="1:104" x14ac:dyDescent="0.2">
      <c r="A50" s="178"/>
      <c r="B50" s="181"/>
      <c r="C50" s="226" t="s">
        <v>129</v>
      </c>
      <c r="D50" s="227"/>
      <c r="E50" s="182">
        <v>0</v>
      </c>
      <c r="F50" s="183"/>
      <c r="G50" s="184"/>
      <c r="M50" s="180" t="s">
        <v>129</v>
      </c>
      <c r="O50" s="170"/>
    </row>
    <row r="51" spans="1:104" x14ac:dyDescent="0.2">
      <c r="A51" s="178"/>
      <c r="B51" s="181"/>
      <c r="C51" s="226" t="s">
        <v>130</v>
      </c>
      <c r="D51" s="227"/>
      <c r="E51" s="182">
        <v>0</v>
      </c>
      <c r="F51" s="183"/>
      <c r="G51" s="184"/>
      <c r="M51" s="180" t="s">
        <v>130</v>
      </c>
      <c r="O51" s="170"/>
    </row>
    <row r="52" spans="1:104" x14ac:dyDescent="0.2">
      <c r="A52" s="178"/>
      <c r="B52" s="181"/>
      <c r="C52" s="226" t="s">
        <v>131</v>
      </c>
      <c r="D52" s="227"/>
      <c r="E52" s="182">
        <v>36.4</v>
      </c>
      <c r="F52" s="183"/>
      <c r="G52" s="184"/>
      <c r="M52" s="180" t="s">
        <v>131</v>
      </c>
      <c r="O52" s="170"/>
    </row>
    <row r="53" spans="1:104" x14ac:dyDescent="0.2">
      <c r="A53" s="178"/>
      <c r="B53" s="181"/>
      <c r="C53" s="226" t="s">
        <v>132</v>
      </c>
      <c r="D53" s="227"/>
      <c r="E53" s="182">
        <v>8.25</v>
      </c>
      <c r="F53" s="183"/>
      <c r="G53" s="184"/>
      <c r="M53" s="180" t="s">
        <v>132</v>
      </c>
      <c r="O53" s="170"/>
    </row>
    <row r="54" spans="1:104" x14ac:dyDescent="0.2">
      <c r="A54" s="178"/>
      <c r="B54" s="181"/>
      <c r="C54" s="226" t="s">
        <v>133</v>
      </c>
      <c r="D54" s="227"/>
      <c r="E54" s="182">
        <v>3.85</v>
      </c>
      <c r="F54" s="183"/>
      <c r="G54" s="184"/>
      <c r="M54" s="180" t="s">
        <v>133</v>
      </c>
      <c r="O54" s="170"/>
    </row>
    <row r="55" spans="1:104" x14ac:dyDescent="0.2">
      <c r="A55" s="171">
        <v>12</v>
      </c>
      <c r="B55" s="172" t="s">
        <v>134</v>
      </c>
      <c r="C55" s="173" t="s">
        <v>135</v>
      </c>
      <c r="D55" s="174" t="s">
        <v>127</v>
      </c>
      <c r="E55" s="175">
        <v>87.35</v>
      </c>
      <c r="F55" s="175">
        <v>0</v>
      </c>
      <c r="G55" s="176">
        <f>E55*F55</f>
        <v>0</v>
      </c>
      <c r="O55" s="170">
        <v>2</v>
      </c>
      <c r="AA55" s="146">
        <v>1</v>
      </c>
      <c r="AB55" s="146">
        <v>1</v>
      </c>
      <c r="AC55" s="146">
        <v>1</v>
      </c>
      <c r="AZ55" s="146">
        <v>1</v>
      </c>
      <c r="BA55" s="146">
        <f>IF(AZ55=1,G55,0)</f>
        <v>0</v>
      </c>
      <c r="BB55" s="146">
        <f>IF(AZ55=2,G55,0)</f>
        <v>0</v>
      </c>
      <c r="BC55" s="146">
        <f>IF(AZ55=3,G55,0)</f>
        <v>0</v>
      </c>
      <c r="BD55" s="146">
        <f>IF(AZ55=4,G55,0)</f>
        <v>0</v>
      </c>
      <c r="BE55" s="146">
        <f>IF(AZ55=5,G55,0)</f>
        <v>0</v>
      </c>
      <c r="CA55" s="177">
        <v>1</v>
      </c>
      <c r="CB55" s="177">
        <v>1</v>
      </c>
      <c r="CZ55" s="146">
        <v>0</v>
      </c>
    </row>
    <row r="56" spans="1:104" x14ac:dyDescent="0.2">
      <c r="A56" s="178"/>
      <c r="B56" s="181"/>
      <c r="C56" s="226" t="s">
        <v>136</v>
      </c>
      <c r="D56" s="227"/>
      <c r="E56" s="182">
        <v>0</v>
      </c>
      <c r="F56" s="183"/>
      <c r="G56" s="184"/>
      <c r="M56" s="180" t="s">
        <v>136</v>
      </c>
      <c r="O56" s="170"/>
    </row>
    <row r="57" spans="1:104" x14ac:dyDescent="0.2">
      <c r="A57" s="178"/>
      <c r="B57" s="181"/>
      <c r="C57" s="226" t="s">
        <v>137</v>
      </c>
      <c r="D57" s="227"/>
      <c r="E57" s="182">
        <v>0</v>
      </c>
      <c r="F57" s="183"/>
      <c r="G57" s="184"/>
      <c r="M57" s="180" t="s">
        <v>137</v>
      </c>
      <c r="O57" s="170"/>
    </row>
    <row r="58" spans="1:104" x14ac:dyDescent="0.2">
      <c r="A58" s="178"/>
      <c r="B58" s="181"/>
      <c r="C58" s="226" t="s">
        <v>138</v>
      </c>
      <c r="D58" s="227"/>
      <c r="E58" s="182">
        <v>63.7</v>
      </c>
      <c r="F58" s="183"/>
      <c r="G58" s="184"/>
      <c r="M58" s="180" t="s">
        <v>138</v>
      </c>
      <c r="O58" s="170"/>
    </row>
    <row r="59" spans="1:104" x14ac:dyDescent="0.2">
      <c r="A59" s="178"/>
      <c r="B59" s="181"/>
      <c r="C59" s="226" t="s">
        <v>139</v>
      </c>
      <c r="D59" s="227"/>
      <c r="E59" s="182">
        <v>23.65</v>
      </c>
      <c r="F59" s="183"/>
      <c r="G59" s="184"/>
      <c r="M59" s="180" t="s">
        <v>139</v>
      </c>
      <c r="O59" s="170"/>
    </row>
    <row r="60" spans="1:104" x14ac:dyDescent="0.2">
      <c r="A60" s="171">
        <v>13</v>
      </c>
      <c r="B60" s="172" t="s">
        <v>140</v>
      </c>
      <c r="C60" s="173" t="s">
        <v>141</v>
      </c>
      <c r="D60" s="174" t="s">
        <v>127</v>
      </c>
      <c r="E60" s="175">
        <v>87.35</v>
      </c>
      <c r="F60" s="175">
        <v>0</v>
      </c>
      <c r="G60" s="176">
        <f>E60*F60</f>
        <v>0</v>
      </c>
      <c r="O60" s="170">
        <v>2</v>
      </c>
      <c r="AA60" s="146">
        <v>1</v>
      </c>
      <c r="AB60" s="146">
        <v>1</v>
      </c>
      <c r="AC60" s="146">
        <v>1</v>
      </c>
      <c r="AZ60" s="146">
        <v>1</v>
      </c>
      <c r="BA60" s="146">
        <f>IF(AZ60=1,G60,0)</f>
        <v>0</v>
      </c>
      <c r="BB60" s="146">
        <f>IF(AZ60=2,G60,0)</f>
        <v>0</v>
      </c>
      <c r="BC60" s="146">
        <f>IF(AZ60=3,G60,0)</f>
        <v>0</v>
      </c>
      <c r="BD60" s="146">
        <f>IF(AZ60=4,G60,0)</f>
        <v>0</v>
      </c>
      <c r="BE60" s="146">
        <f>IF(AZ60=5,G60,0)</f>
        <v>0</v>
      </c>
      <c r="CA60" s="177">
        <v>1</v>
      </c>
      <c r="CB60" s="177">
        <v>1</v>
      </c>
      <c r="CZ60" s="146">
        <v>0</v>
      </c>
    </row>
    <row r="61" spans="1:104" x14ac:dyDescent="0.2">
      <c r="A61" s="178"/>
      <c r="B61" s="181"/>
      <c r="C61" s="226" t="s">
        <v>136</v>
      </c>
      <c r="D61" s="227"/>
      <c r="E61" s="182">
        <v>0</v>
      </c>
      <c r="F61" s="183"/>
      <c r="G61" s="184"/>
      <c r="M61" s="180" t="s">
        <v>136</v>
      </c>
      <c r="O61" s="170"/>
    </row>
    <row r="62" spans="1:104" x14ac:dyDescent="0.2">
      <c r="A62" s="178"/>
      <c r="B62" s="181"/>
      <c r="C62" s="226" t="s">
        <v>137</v>
      </c>
      <c r="D62" s="227"/>
      <c r="E62" s="182">
        <v>0</v>
      </c>
      <c r="F62" s="183"/>
      <c r="G62" s="184"/>
      <c r="M62" s="180" t="s">
        <v>137</v>
      </c>
      <c r="O62" s="170"/>
    </row>
    <row r="63" spans="1:104" x14ac:dyDescent="0.2">
      <c r="A63" s="178"/>
      <c r="B63" s="181"/>
      <c r="C63" s="226" t="s">
        <v>138</v>
      </c>
      <c r="D63" s="227"/>
      <c r="E63" s="182">
        <v>63.7</v>
      </c>
      <c r="F63" s="183"/>
      <c r="G63" s="184"/>
      <c r="M63" s="180" t="s">
        <v>138</v>
      </c>
      <c r="O63" s="170"/>
    </row>
    <row r="64" spans="1:104" x14ac:dyDescent="0.2">
      <c r="A64" s="178"/>
      <c r="B64" s="181"/>
      <c r="C64" s="226" t="s">
        <v>139</v>
      </c>
      <c r="D64" s="227"/>
      <c r="E64" s="182">
        <v>23.65</v>
      </c>
      <c r="F64" s="183"/>
      <c r="G64" s="184"/>
      <c r="M64" s="180" t="s">
        <v>139</v>
      </c>
      <c r="O64" s="170"/>
    </row>
    <row r="65" spans="1:104" x14ac:dyDescent="0.2">
      <c r="A65" s="171">
        <v>14</v>
      </c>
      <c r="B65" s="172" t="s">
        <v>142</v>
      </c>
      <c r="C65" s="173" t="s">
        <v>143</v>
      </c>
      <c r="D65" s="174" t="s">
        <v>144</v>
      </c>
      <c r="E65" s="175">
        <v>40</v>
      </c>
      <c r="F65" s="175">
        <v>0</v>
      </c>
      <c r="G65" s="176">
        <f>E65*F65</f>
        <v>0</v>
      </c>
      <c r="O65" s="170">
        <v>2</v>
      </c>
      <c r="AA65" s="146">
        <v>1</v>
      </c>
      <c r="AB65" s="146">
        <v>1</v>
      </c>
      <c r="AC65" s="146">
        <v>1</v>
      </c>
      <c r="AZ65" s="146">
        <v>1</v>
      </c>
      <c r="BA65" s="146">
        <f>IF(AZ65=1,G65,0)</f>
        <v>0</v>
      </c>
      <c r="BB65" s="146">
        <f>IF(AZ65=2,G65,0)</f>
        <v>0</v>
      </c>
      <c r="BC65" s="146">
        <f>IF(AZ65=3,G65,0)</f>
        <v>0</v>
      </c>
      <c r="BD65" s="146">
        <f>IF(AZ65=4,G65,0)</f>
        <v>0</v>
      </c>
      <c r="BE65" s="146">
        <f>IF(AZ65=5,G65,0)</f>
        <v>0</v>
      </c>
      <c r="CA65" s="177">
        <v>1</v>
      </c>
      <c r="CB65" s="177">
        <v>1</v>
      </c>
      <c r="CZ65" s="146">
        <v>4.0000000000000003E-5</v>
      </c>
    </row>
    <row r="66" spans="1:104" x14ac:dyDescent="0.2">
      <c r="A66" s="171">
        <v>15</v>
      </c>
      <c r="B66" s="172" t="s">
        <v>145</v>
      </c>
      <c r="C66" s="173" t="s">
        <v>146</v>
      </c>
      <c r="D66" s="174" t="s">
        <v>147</v>
      </c>
      <c r="E66" s="175">
        <v>5</v>
      </c>
      <c r="F66" s="175">
        <v>0</v>
      </c>
      <c r="G66" s="176">
        <f>E66*F66</f>
        <v>0</v>
      </c>
      <c r="O66" s="170">
        <v>2</v>
      </c>
      <c r="AA66" s="146">
        <v>1</v>
      </c>
      <c r="AB66" s="146">
        <v>1</v>
      </c>
      <c r="AC66" s="146">
        <v>1</v>
      </c>
      <c r="AZ66" s="146">
        <v>1</v>
      </c>
      <c r="BA66" s="146">
        <f>IF(AZ66=1,G66,0)</f>
        <v>0</v>
      </c>
      <c r="BB66" s="146">
        <f>IF(AZ66=2,G66,0)</f>
        <v>0</v>
      </c>
      <c r="BC66" s="146">
        <f>IF(AZ66=3,G66,0)</f>
        <v>0</v>
      </c>
      <c r="BD66" s="146">
        <f>IF(AZ66=4,G66,0)</f>
        <v>0</v>
      </c>
      <c r="BE66" s="146">
        <f>IF(AZ66=5,G66,0)</f>
        <v>0</v>
      </c>
      <c r="CA66" s="177">
        <v>1</v>
      </c>
      <c r="CB66" s="177">
        <v>1</v>
      </c>
      <c r="CZ66" s="146">
        <v>0</v>
      </c>
    </row>
    <row r="67" spans="1:104" x14ac:dyDescent="0.2">
      <c r="A67" s="171">
        <v>16</v>
      </c>
      <c r="B67" s="172" t="s">
        <v>148</v>
      </c>
      <c r="C67" s="173" t="s">
        <v>149</v>
      </c>
      <c r="D67" s="174" t="s">
        <v>150</v>
      </c>
      <c r="E67" s="175">
        <v>4</v>
      </c>
      <c r="F67" s="175">
        <v>0</v>
      </c>
      <c r="G67" s="176">
        <f>E67*F67</f>
        <v>0</v>
      </c>
      <c r="O67" s="170">
        <v>2</v>
      </c>
      <c r="AA67" s="146">
        <v>1</v>
      </c>
      <c r="AB67" s="146">
        <v>1</v>
      </c>
      <c r="AC67" s="146">
        <v>1</v>
      </c>
      <c r="AZ67" s="146">
        <v>1</v>
      </c>
      <c r="BA67" s="146">
        <f>IF(AZ67=1,G67,0)</f>
        <v>0</v>
      </c>
      <c r="BB67" s="146">
        <f>IF(AZ67=2,G67,0)</f>
        <v>0</v>
      </c>
      <c r="BC67" s="146">
        <f>IF(AZ67=3,G67,0)</f>
        <v>0</v>
      </c>
      <c r="BD67" s="146">
        <f>IF(AZ67=4,G67,0)</f>
        <v>0</v>
      </c>
      <c r="BE67" s="146">
        <f>IF(AZ67=5,G67,0)</f>
        <v>0</v>
      </c>
      <c r="CA67" s="177">
        <v>1</v>
      </c>
      <c r="CB67" s="177">
        <v>1</v>
      </c>
      <c r="CZ67" s="146">
        <v>8.6899999999999998E-3</v>
      </c>
    </row>
    <row r="68" spans="1:104" x14ac:dyDescent="0.2">
      <c r="A68" s="178"/>
      <c r="B68" s="181"/>
      <c r="C68" s="226" t="s">
        <v>151</v>
      </c>
      <c r="D68" s="227"/>
      <c r="E68" s="182">
        <v>4</v>
      </c>
      <c r="F68" s="183"/>
      <c r="G68" s="184"/>
      <c r="M68" s="180" t="s">
        <v>151</v>
      </c>
      <c r="O68" s="170"/>
    </row>
    <row r="69" spans="1:104" x14ac:dyDescent="0.2">
      <c r="A69" s="171">
        <v>17</v>
      </c>
      <c r="B69" s="172" t="s">
        <v>152</v>
      </c>
      <c r="C69" s="173" t="s">
        <v>153</v>
      </c>
      <c r="D69" s="174" t="s">
        <v>154</v>
      </c>
      <c r="E69" s="175">
        <v>9.6999999999999993</v>
      </c>
      <c r="F69" s="175">
        <v>0</v>
      </c>
      <c r="G69" s="176">
        <f>E69*F69</f>
        <v>0</v>
      </c>
      <c r="O69" s="170">
        <v>2</v>
      </c>
      <c r="AA69" s="146">
        <v>1</v>
      </c>
      <c r="AB69" s="146">
        <v>1</v>
      </c>
      <c r="AC69" s="146">
        <v>1</v>
      </c>
      <c r="AZ69" s="146">
        <v>1</v>
      </c>
      <c r="BA69" s="146">
        <f>IF(AZ69=1,G69,0)</f>
        <v>0</v>
      </c>
      <c r="BB69" s="146">
        <f>IF(AZ69=2,G69,0)</f>
        <v>0</v>
      </c>
      <c r="BC69" s="146">
        <f>IF(AZ69=3,G69,0)</f>
        <v>0</v>
      </c>
      <c r="BD69" s="146">
        <f>IF(AZ69=4,G69,0)</f>
        <v>0</v>
      </c>
      <c r="BE69" s="146">
        <f>IF(AZ69=5,G69,0)</f>
        <v>0</v>
      </c>
      <c r="CA69" s="177">
        <v>1</v>
      </c>
      <c r="CB69" s="177">
        <v>1</v>
      </c>
      <c r="CZ69" s="146">
        <v>0</v>
      </c>
    </row>
    <row r="70" spans="1:104" x14ac:dyDescent="0.2">
      <c r="A70" s="178"/>
      <c r="B70" s="181"/>
      <c r="C70" s="226" t="s">
        <v>129</v>
      </c>
      <c r="D70" s="227"/>
      <c r="E70" s="182">
        <v>0</v>
      </c>
      <c r="F70" s="183"/>
      <c r="G70" s="184"/>
      <c r="M70" s="180" t="s">
        <v>129</v>
      </c>
      <c r="O70" s="170"/>
    </row>
    <row r="71" spans="1:104" x14ac:dyDescent="0.2">
      <c r="A71" s="178"/>
      <c r="B71" s="181"/>
      <c r="C71" s="226" t="s">
        <v>130</v>
      </c>
      <c r="D71" s="227"/>
      <c r="E71" s="182">
        <v>0</v>
      </c>
      <c r="F71" s="183"/>
      <c r="G71" s="184"/>
      <c r="M71" s="180" t="s">
        <v>130</v>
      </c>
      <c r="O71" s="170"/>
    </row>
    <row r="72" spans="1:104" x14ac:dyDescent="0.2">
      <c r="A72" s="178"/>
      <c r="B72" s="181"/>
      <c r="C72" s="226" t="s">
        <v>155</v>
      </c>
      <c r="D72" s="227"/>
      <c r="E72" s="182">
        <v>7.28</v>
      </c>
      <c r="F72" s="183"/>
      <c r="G72" s="184"/>
      <c r="M72" s="180" t="s">
        <v>155</v>
      </c>
      <c r="O72" s="170"/>
    </row>
    <row r="73" spans="1:104" x14ac:dyDescent="0.2">
      <c r="A73" s="178"/>
      <c r="B73" s="181"/>
      <c r="C73" s="226" t="s">
        <v>156</v>
      </c>
      <c r="D73" s="227"/>
      <c r="E73" s="182">
        <v>1.65</v>
      </c>
      <c r="F73" s="183"/>
      <c r="G73" s="184"/>
      <c r="M73" s="180" t="s">
        <v>156</v>
      </c>
      <c r="O73" s="170"/>
    </row>
    <row r="74" spans="1:104" x14ac:dyDescent="0.2">
      <c r="A74" s="178"/>
      <c r="B74" s="181"/>
      <c r="C74" s="226" t="s">
        <v>157</v>
      </c>
      <c r="D74" s="227"/>
      <c r="E74" s="182">
        <v>0.77</v>
      </c>
      <c r="F74" s="183"/>
      <c r="G74" s="184"/>
      <c r="M74" s="180" t="s">
        <v>157</v>
      </c>
      <c r="O74" s="170"/>
    </row>
    <row r="75" spans="1:104" x14ac:dyDescent="0.2">
      <c r="A75" s="171">
        <v>18</v>
      </c>
      <c r="B75" s="172" t="s">
        <v>158</v>
      </c>
      <c r="C75" s="173" t="s">
        <v>159</v>
      </c>
      <c r="D75" s="174" t="s">
        <v>154</v>
      </c>
      <c r="E75" s="175">
        <v>5.55</v>
      </c>
      <c r="F75" s="175">
        <v>0</v>
      </c>
      <c r="G75" s="176">
        <f>E75*F75</f>
        <v>0</v>
      </c>
      <c r="O75" s="170">
        <v>2</v>
      </c>
      <c r="AA75" s="146">
        <v>1</v>
      </c>
      <c r="AB75" s="146">
        <v>1</v>
      </c>
      <c r="AC75" s="146">
        <v>1</v>
      </c>
      <c r="AZ75" s="146">
        <v>1</v>
      </c>
      <c r="BA75" s="146">
        <f>IF(AZ75=1,G75,0)</f>
        <v>0</v>
      </c>
      <c r="BB75" s="146">
        <f>IF(AZ75=2,G75,0)</f>
        <v>0</v>
      </c>
      <c r="BC75" s="146">
        <f>IF(AZ75=3,G75,0)</f>
        <v>0</v>
      </c>
      <c r="BD75" s="146">
        <f>IF(AZ75=4,G75,0)</f>
        <v>0</v>
      </c>
      <c r="BE75" s="146">
        <f>IF(AZ75=5,G75,0)</f>
        <v>0</v>
      </c>
      <c r="CA75" s="177">
        <v>1</v>
      </c>
      <c r="CB75" s="177">
        <v>1</v>
      </c>
      <c r="CZ75" s="146">
        <v>0</v>
      </c>
    </row>
    <row r="76" spans="1:104" x14ac:dyDescent="0.2">
      <c r="A76" s="178"/>
      <c r="B76" s="181"/>
      <c r="C76" s="226" t="s">
        <v>160</v>
      </c>
      <c r="D76" s="227"/>
      <c r="E76" s="182">
        <v>5.55</v>
      </c>
      <c r="F76" s="183"/>
      <c r="G76" s="184"/>
      <c r="M76" s="180" t="s">
        <v>160</v>
      </c>
      <c r="O76" s="170"/>
    </row>
    <row r="77" spans="1:104" x14ac:dyDescent="0.2">
      <c r="A77" s="171">
        <v>19</v>
      </c>
      <c r="B77" s="172" t="s">
        <v>161</v>
      </c>
      <c r="C77" s="173" t="s">
        <v>162</v>
      </c>
      <c r="D77" s="174" t="s">
        <v>154</v>
      </c>
      <c r="E77" s="175">
        <v>57.922199999999997</v>
      </c>
      <c r="F77" s="175">
        <v>0</v>
      </c>
      <c r="G77" s="176">
        <f>E77*F77</f>
        <v>0</v>
      </c>
      <c r="O77" s="170">
        <v>2</v>
      </c>
      <c r="AA77" s="146">
        <v>1</v>
      </c>
      <c r="AB77" s="146">
        <v>1</v>
      </c>
      <c r="AC77" s="146">
        <v>1</v>
      </c>
      <c r="AZ77" s="146">
        <v>1</v>
      </c>
      <c r="BA77" s="146">
        <f>IF(AZ77=1,G77,0)</f>
        <v>0</v>
      </c>
      <c r="BB77" s="146">
        <f>IF(AZ77=2,G77,0)</f>
        <v>0</v>
      </c>
      <c r="BC77" s="146">
        <f>IF(AZ77=3,G77,0)</f>
        <v>0</v>
      </c>
      <c r="BD77" s="146">
        <f>IF(AZ77=4,G77,0)</f>
        <v>0</v>
      </c>
      <c r="BE77" s="146">
        <f>IF(AZ77=5,G77,0)</f>
        <v>0</v>
      </c>
      <c r="CA77" s="177">
        <v>1</v>
      </c>
      <c r="CB77" s="177">
        <v>1</v>
      </c>
      <c r="CZ77" s="146">
        <v>0</v>
      </c>
    </row>
    <row r="78" spans="1:104" x14ac:dyDescent="0.2">
      <c r="A78" s="178"/>
      <c r="B78" s="181"/>
      <c r="C78" s="226" t="s">
        <v>129</v>
      </c>
      <c r="D78" s="227"/>
      <c r="E78" s="182">
        <v>0</v>
      </c>
      <c r="F78" s="183"/>
      <c r="G78" s="184"/>
      <c r="M78" s="180" t="s">
        <v>129</v>
      </c>
      <c r="O78" s="170"/>
    </row>
    <row r="79" spans="1:104" x14ac:dyDescent="0.2">
      <c r="A79" s="178"/>
      <c r="B79" s="181"/>
      <c r="C79" s="226" t="s">
        <v>130</v>
      </c>
      <c r="D79" s="227"/>
      <c r="E79" s="182">
        <v>0</v>
      </c>
      <c r="F79" s="183"/>
      <c r="G79" s="184"/>
      <c r="M79" s="180" t="s">
        <v>130</v>
      </c>
      <c r="O79" s="170"/>
    </row>
    <row r="80" spans="1:104" x14ac:dyDescent="0.2">
      <c r="A80" s="178"/>
      <c r="B80" s="181"/>
      <c r="C80" s="226" t="s">
        <v>163</v>
      </c>
      <c r="D80" s="227"/>
      <c r="E80" s="182">
        <v>0</v>
      </c>
      <c r="F80" s="183"/>
      <c r="G80" s="184"/>
      <c r="M80" s="180" t="s">
        <v>163</v>
      </c>
      <c r="O80" s="170"/>
    </row>
    <row r="81" spans="1:104" x14ac:dyDescent="0.2">
      <c r="A81" s="178"/>
      <c r="B81" s="181"/>
      <c r="C81" s="226" t="s">
        <v>164</v>
      </c>
      <c r="D81" s="227"/>
      <c r="E81" s="182">
        <v>79.56</v>
      </c>
      <c r="F81" s="183"/>
      <c r="G81" s="184"/>
      <c r="M81" s="180" t="s">
        <v>164</v>
      </c>
      <c r="O81" s="170"/>
    </row>
    <row r="82" spans="1:104" x14ac:dyDescent="0.2">
      <c r="A82" s="178"/>
      <c r="B82" s="181"/>
      <c r="C82" s="226" t="s">
        <v>165</v>
      </c>
      <c r="D82" s="227"/>
      <c r="E82" s="182">
        <v>2.8</v>
      </c>
      <c r="F82" s="183"/>
      <c r="G82" s="184"/>
      <c r="M82" s="180" t="s">
        <v>165</v>
      </c>
      <c r="O82" s="170"/>
    </row>
    <row r="83" spans="1:104" x14ac:dyDescent="0.2">
      <c r="A83" s="178"/>
      <c r="B83" s="181"/>
      <c r="C83" s="226" t="s">
        <v>166</v>
      </c>
      <c r="D83" s="227"/>
      <c r="E83" s="182">
        <v>1.3882000000000001</v>
      </c>
      <c r="F83" s="183"/>
      <c r="G83" s="184"/>
      <c r="M83" s="180" t="s">
        <v>166</v>
      </c>
      <c r="O83" s="170"/>
    </row>
    <row r="84" spans="1:104" x14ac:dyDescent="0.2">
      <c r="A84" s="178"/>
      <c r="B84" s="181"/>
      <c r="C84" s="226" t="s">
        <v>167</v>
      </c>
      <c r="D84" s="227"/>
      <c r="E84" s="182">
        <v>2.72</v>
      </c>
      <c r="F84" s="183"/>
      <c r="G84" s="184"/>
      <c r="M84" s="180" t="s">
        <v>167</v>
      </c>
      <c r="O84" s="170"/>
    </row>
    <row r="85" spans="1:104" x14ac:dyDescent="0.2">
      <c r="A85" s="178"/>
      <c r="B85" s="181"/>
      <c r="C85" s="226" t="s">
        <v>168</v>
      </c>
      <c r="D85" s="227"/>
      <c r="E85" s="182">
        <v>23.76</v>
      </c>
      <c r="F85" s="183"/>
      <c r="G85" s="184"/>
      <c r="M85" s="180" t="s">
        <v>168</v>
      </c>
      <c r="O85" s="170"/>
    </row>
    <row r="86" spans="1:104" x14ac:dyDescent="0.2">
      <c r="A86" s="178"/>
      <c r="B86" s="181"/>
      <c r="C86" s="226" t="s">
        <v>169</v>
      </c>
      <c r="D86" s="227"/>
      <c r="E86" s="182">
        <v>0</v>
      </c>
      <c r="F86" s="183"/>
      <c r="G86" s="184"/>
      <c r="M86" s="180" t="s">
        <v>169</v>
      </c>
      <c r="O86" s="170"/>
    </row>
    <row r="87" spans="1:104" x14ac:dyDescent="0.2">
      <c r="A87" s="178"/>
      <c r="B87" s="181"/>
      <c r="C87" s="226" t="s">
        <v>170</v>
      </c>
      <c r="D87" s="227"/>
      <c r="E87" s="182">
        <v>-29.302</v>
      </c>
      <c r="F87" s="183"/>
      <c r="G87" s="184"/>
      <c r="M87" s="180" t="s">
        <v>170</v>
      </c>
      <c r="O87" s="170"/>
    </row>
    <row r="88" spans="1:104" x14ac:dyDescent="0.2">
      <c r="A88" s="178"/>
      <c r="B88" s="181"/>
      <c r="C88" s="226" t="s">
        <v>171</v>
      </c>
      <c r="D88" s="227"/>
      <c r="E88" s="182">
        <v>-10.879</v>
      </c>
      <c r="F88" s="183"/>
      <c r="G88" s="184"/>
      <c r="M88" s="180" t="s">
        <v>171</v>
      </c>
      <c r="O88" s="170"/>
    </row>
    <row r="89" spans="1:104" x14ac:dyDescent="0.2">
      <c r="A89" s="178"/>
      <c r="B89" s="181"/>
      <c r="C89" s="226" t="s">
        <v>172</v>
      </c>
      <c r="D89" s="227"/>
      <c r="E89" s="182">
        <v>0</v>
      </c>
      <c r="F89" s="183"/>
      <c r="G89" s="184"/>
      <c r="M89" s="180" t="s">
        <v>172</v>
      </c>
      <c r="O89" s="170"/>
    </row>
    <row r="90" spans="1:104" x14ac:dyDescent="0.2">
      <c r="A90" s="178"/>
      <c r="B90" s="181"/>
      <c r="C90" s="226" t="s">
        <v>173</v>
      </c>
      <c r="D90" s="227"/>
      <c r="E90" s="182">
        <v>-9.1</v>
      </c>
      <c r="F90" s="183"/>
      <c r="G90" s="184"/>
      <c r="M90" s="180" t="s">
        <v>173</v>
      </c>
      <c r="O90" s="170"/>
    </row>
    <row r="91" spans="1:104" x14ac:dyDescent="0.2">
      <c r="A91" s="178"/>
      <c r="B91" s="181"/>
      <c r="C91" s="226" t="s">
        <v>174</v>
      </c>
      <c r="D91" s="227"/>
      <c r="E91" s="182">
        <v>-2.0625</v>
      </c>
      <c r="F91" s="183"/>
      <c r="G91" s="184"/>
      <c r="M91" s="180" t="s">
        <v>174</v>
      </c>
      <c r="O91" s="170"/>
    </row>
    <row r="92" spans="1:104" x14ac:dyDescent="0.2">
      <c r="A92" s="178"/>
      <c r="B92" s="181"/>
      <c r="C92" s="226" t="s">
        <v>175</v>
      </c>
      <c r="D92" s="227"/>
      <c r="E92" s="182">
        <v>-0.96250000000000002</v>
      </c>
      <c r="F92" s="183"/>
      <c r="G92" s="184"/>
      <c r="M92" s="180" t="s">
        <v>175</v>
      </c>
      <c r="O92" s="170"/>
    </row>
    <row r="93" spans="1:104" x14ac:dyDescent="0.2">
      <c r="A93" s="171">
        <v>20</v>
      </c>
      <c r="B93" s="172" t="s">
        <v>176</v>
      </c>
      <c r="C93" s="173" t="s">
        <v>177</v>
      </c>
      <c r="D93" s="174" t="s">
        <v>154</v>
      </c>
      <c r="E93" s="175">
        <v>11.5844</v>
      </c>
      <c r="F93" s="175">
        <v>0</v>
      </c>
      <c r="G93" s="176">
        <f>E93*F93</f>
        <v>0</v>
      </c>
      <c r="O93" s="170">
        <v>2</v>
      </c>
      <c r="AA93" s="146">
        <v>1</v>
      </c>
      <c r="AB93" s="146">
        <v>1</v>
      </c>
      <c r="AC93" s="146">
        <v>1</v>
      </c>
      <c r="AZ93" s="146">
        <v>1</v>
      </c>
      <c r="BA93" s="146">
        <f>IF(AZ93=1,G93,0)</f>
        <v>0</v>
      </c>
      <c r="BB93" s="146">
        <f>IF(AZ93=2,G93,0)</f>
        <v>0</v>
      </c>
      <c r="BC93" s="146">
        <f>IF(AZ93=3,G93,0)</f>
        <v>0</v>
      </c>
      <c r="BD93" s="146">
        <f>IF(AZ93=4,G93,0)</f>
        <v>0</v>
      </c>
      <c r="BE93" s="146">
        <f>IF(AZ93=5,G93,0)</f>
        <v>0</v>
      </c>
      <c r="CA93" s="177">
        <v>1</v>
      </c>
      <c r="CB93" s="177">
        <v>1</v>
      </c>
      <c r="CZ93" s="146">
        <v>0</v>
      </c>
    </row>
    <row r="94" spans="1:104" x14ac:dyDescent="0.2">
      <c r="A94" s="178"/>
      <c r="B94" s="181"/>
      <c r="C94" s="226" t="s">
        <v>178</v>
      </c>
      <c r="D94" s="227"/>
      <c r="E94" s="182">
        <v>11.5844</v>
      </c>
      <c r="F94" s="183"/>
      <c r="G94" s="184"/>
      <c r="M94" s="180" t="s">
        <v>178</v>
      </c>
      <c r="O94" s="170"/>
    </row>
    <row r="95" spans="1:104" x14ac:dyDescent="0.2">
      <c r="A95" s="171">
        <v>21</v>
      </c>
      <c r="B95" s="172" t="s">
        <v>179</v>
      </c>
      <c r="C95" s="173" t="s">
        <v>180</v>
      </c>
      <c r="D95" s="174" t="s">
        <v>154</v>
      </c>
      <c r="E95" s="175">
        <v>63.2776</v>
      </c>
      <c r="F95" s="175">
        <v>0</v>
      </c>
      <c r="G95" s="176">
        <f>E95*F95</f>
        <v>0</v>
      </c>
      <c r="O95" s="170">
        <v>2</v>
      </c>
      <c r="AA95" s="146">
        <v>1</v>
      </c>
      <c r="AB95" s="146">
        <v>1</v>
      </c>
      <c r="AC95" s="146">
        <v>1</v>
      </c>
      <c r="AZ95" s="146">
        <v>1</v>
      </c>
      <c r="BA95" s="146">
        <f>IF(AZ95=1,G95,0)</f>
        <v>0</v>
      </c>
      <c r="BB95" s="146">
        <f>IF(AZ95=2,G95,0)</f>
        <v>0</v>
      </c>
      <c r="BC95" s="146">
        <f>IF(AZ95=3,G95,0)</f>
        <v>0</v>
      </c>
      <c r="BD95" s="146">
        <f>IF(AZ95=4,G95,0)</f>
        <v>0</v>
      </c>
      <c r="BE95" s="146">
        <f>IF(AZ95=5,G95,0)</f>
        <v>0</v>
      </c>
      <c r="CA95" s="177">
        <v>1</v>
      </c>
      <c r="CB95" s="177">
        <v>1</v>
      </c>
      <c r="CZ95" s="146">
        <v>1.0410000000000001E-2</v>
      </c>
    </row>
    <row r="96" spans="1:104" x14ac:dyDescent="0.2">
      <c r="A96" s="178"/>
      <c r="B96" s="181"/>
      <c r="C96" s="226" t="s">
        <v>129</v>
      </c>
      <c r="D96" s="227"/>
      <c r="E96" s="182">
        <v>0</v>
      </c>
      <c r="F96" s="183"/>
      <c r="G96" s="184"/>
      <c r="M96" s="180" t="s">
        <v>129</v>
      </c>
      <c r="O96" s="170"/>
    </row>
    <row r="97" spans="1:15" x14ac:dyDescent="0.2">
      <c r="A97" s="178"/>
      <c r="B97" s="181"/>
      <c r="C97" s="226" t="s">
        <v>130</v>
      </c>
      <c r="D97" s="227"/>
      <c r="E97" s="182">
        <v>0</v>
      </c>
      <c r="F97" s="183"/>
      <c r="G97" s="184"/>
      <c r="M97" s="180" t="s">
        <v>130</v>
      </c>
      <c r="O97" s="170"/>
    </row>
    <row r="98" spans="1:15" x14ac:dyDescent="0.2">
      <c r="A98" s="178"/>
      <c r="B98" s="181"/>
      <c r="C98" s="226" t="s">
        <v>181</v>
      </c>
      <c r="D98" s="227"/>
      <c r="E98" s="182">
        <v>0</v>
      </c>
      <c r="F98" s="183"/>
      <c r="G98" s="184"/>
      <c r="M98" s="180" t="s">
        <v>181</v>
      </c>
      <c r="O98" s="170"/>
    </row>
    <row r="99" spans="1:15" x14ac:dyDescent="0.2">
      <c r="A99" s="178"/>
      <c r="B99" s="181"/>
      <c r="C99" s="231" t="s">
        <v>182</v>
      </c>
      <c r="D99" s="227"/>
      <c r="E99" s="205">
        <v>0</v>
      </c>
      <c r="F99" s="183"/>
      <c r="G99" s="184"/>
      <c r="M99" s="180" t="s">
        <v>182</v>
      </c>
      <c r="O99" s="170"/>
    </row>
    <row r="100" spans="1:15" x14ac:dyDescent="0.2">
      <c r="A100" s="178"/>
      <c r="B100" s="181"/>
      <c r="C100" s="231" t="s">
        <v>183</v>
      </c>
      <c r="D100" s="227"/>
      <c r="E100" s="205">
        <v>8.3725000000000005</v>
      </c>
      <c r="F100" s="183"/>
      <c r="G100" s="184"/>
      <c r="M100" s="180" t="s">
        <v>183</v>
      </c>
      <c r="O100" s="170"/>
    </row>
    <row r="101" spans="1:15" x14ac:dyDescent="0.2">
      <c r="A101" s="178"/>
      <c r="B101" s="181"/>
      <c r="C101" s="231" t="s">
        <v>184</v>
      </c>
      <c r="D101" s="227"/>
      <c r="E101" s="205">
        <v>117.92749999999999</v>
      </c>
      <c r="F101" s="183"/>
      <c r="G101" s="184"/>
      <c r="M101" s="180" t="s">
        <v>184</v>
      </c>
      <c r="O101" s="170"/>
    </row>
    <row r="102" spans="1:15" x14ac:dyDescent="0.2">
      <c r="A102" s="178"/>
      <c r="B102" s="181"/>
      <c r="C102" s="231" t="s">
        <v>185</v>
      </c>
      <c r="D102" s="227"/>
      <c r="E102" s="205">
        <v>126.3</v>
      </c>
      <c r="F102" s="183"/>
      <c r="G102" s="184"/>
      <c r="M102" s="180" t="s">
        <v>185</v>
      </c>
      <c r="O102" s="170"/>
    </row>
    <row r="103" spans="1:15" x14ac:dyDescent="0.2">
      <c r="A103" s="178"/>
      <c r="B103" s="181"/>
      <c r="C103" s="226" t="s">
        <v>186</v>
      </c>
      <c r="D103" s="227"/>
      <c r="E103" s="182">
        <v>164.19</v>
      </c>
      <c r="F103" s="183"/>
      <c r="G103" s="184"/>
      <c r="M103" s="180" t="s">
        <v>186</v>
      </c>
      <c r="O103" s="170"/>
    </row>
    <row r="104" spans="1:15" x14ac:dyDescent="0.2">
      <c r="A104" s="178"/>
      <c r="B104" s="181"/>
      <c r="C104" s="226" t="s">
        <v>187</v>
      </c>
      <c r="D104" s="227"/>
      <c r="E104" s="182">
        <v>4.2</v>
      </c>
      <c r="F104" s="183"/>
      <c r="G104" s="184"/>
      <c r="M104" s="180" t="s">
        <v>187</v>
      </c>
      <c r="O104" s="170"/>
    </row>
    <row r="105" spans="1:15" ht="22.5" x14ac:dyDescent="0.2">
      <c r="A105" s="178"/>
      <c r="B105" s="181"/>
      <c r="C105" s="226" t="s">
        <v>188</v>
      </c>
      <c r="D105" s="227"/>
      <c r="E105" s="182">
        <v>3.7307000000000001</v>
      </c>
      <c r="F105" s="183"/>
      <c r="G105" s="184"/>
      <c r="M105" s="180" t="s">
        <v>188</v>
      </c>
      <c r="O105" s="170"/>
    </row>
    <row r="106" spans="1:15" x14ac:dyDescent="0.2">
      <c r="A106" s="178"/>
      <c r="B106" s="181"/>
      <c r="C106" s="226" t="s">
        <v>189</v>
      </c>
      <c r="D106" s="227"/>
      <c r="E106" s="182">
        <v>7.31</v>
      </c>
      <c r="F106" s="183"/>
      <c r="G106" s="184"/>
      <c r="M106" s="180" t="s">
        <v>189</v>
      </c>
      <c r="O106" s="170"/>
    </row>
    <row r="107" spans="1:15" x14ac:dyDescent="0.2">
      <c r="A107" s="178"/>
      <c r="B107" s="181"/>
      <c r="C107" s="226" t="s">
        <v>190</v>
      </c>
      <c r="D107" s="227"/>
      <c r="E107" s="182">
        <v>49.005000000000003</v>
      </c>
      <c r="F107" s="183"/>
      <c r="G107" s="184"/>
      <c r="M107" s="180" t="s">
        <v>190</v>
      </c>
      <c r="O107" s="170"/>
    </row>
    <row r="108" spans="1:15" x14ac:dyDescent="0.2">
      <c r="A108" s="178"/>
      <c r="B108" s="181"/>
      <c r="C108" s="226" t="s">
        <v>191</v>
      </c>
      <c r="D108" s="227"/>
      <c r="E108" s="182">
        <v>0</v>
      </c>
      <c r="F108" s="183"/>
      <c r="G108" s="184"/>
      <c r="M108" s="180" t="s">
        <v>191</v>
      </c>
      <c r="O108" s="170"/>
    </row>
    <row r="109" spans="1:15" x14ac:dyDescent="0.2">
      <c r="A109" s="178"/>
      <c r="B109" s="181"/>
      <c r="C109" s="226" t="s">
        <v>163</v>
      </c>
      <c r="D109" s="227"/>
      <c r="E109" s="182">
        <v>0</v>
      </c>
      <c r="F109" s="183"/>
      <c r="G109" s="184"/>
      <c r="M109" s="180" t="s">
        <v>163</v>
      </c>
      <c r="O109" s="170"/>
    </row>
    <row r="110" spans="1:15" x14ac:dyDescent="0.2">
      <c r="A110" s="178"/>
      <c r="B110" s="181"/>
      <c r="C110" s="226" t="s">
        <v>192</v>
      </c>
      <c r="D110" s="227"/>
      <c r="E110" s="182">
        <v>-79.56</v>
      </c>
      <c r="F110" s="183"/>
      <c r="G110" s="184"/>
      <c r="M110" s="180" t="s">
        <v>192</v>
      </c>
      <c r="O110" s="170"/>
    </row>
    <row r="111" spans="1:15" x14ac:dyDescent="0.2">
      <c r="A111" s="178"/>
      <c r="B111" s="181"/>
      <c r="C111" s="226" t="s">
        <v>193</v>
      </c>
      <c r="D111" s="227"/>
      <c r="E111" s="182">
        <v>-2.8</v>
      </c>
      <c r="F111" s="183"/>
      <c r="G111" s="184"/>
      <c r="M111" s="180" t="s">
        <v>193</v>
      </c>
      <c r="O111" s="170"/>
    </row>
    <row r="112" spans="1:15" x14ac:dyDescent="0.2">
      <c r="A112" s="178"/>
      <c r="B112" s="181"/>
      <c r="C112" s="226" t="s">
        <v>194</v>
      </c>
      <c r="D112" s="227"/>
      <c r="E112" s="182">
        <v>-1.3882000000000001</v>
      </c>
      <c r="F112" s="183"/>
      <c r="G112" s="184"/>
      <c r="M112" s="180" t="s">
        <v>194</v>
      </c>
      <c r="O112" s="170"/>
    </row>
    <row r="113" spans="1:104" x14ac:dyDescent="0.2">
      <c r="A113" s="178"/>
      <c r="B113" s="181"/>
      <c r="C113" s="226" t="s">
        <v>195</v>
      </c>
      <c r="D113" s="227"/>
      <c r="E113" s="182">
        <v>-2.72</v>
      </c>
      <c r="F113" s="183"/>
      <c r="G113" s="184"/>
      <c r="M113" s="180" t="s">
        <v>195</v>
      </c>
      <c r="O113" s="170"/>
    </row>
    <row r="114" spans="1:104" x14ac:dyDescent="0.2">
      <c r="A114" s="178"/>
      <c r="B114" s="181"/>
      <c r="C114" s="226" t="s">
        <v>196</v>
      </c>
      <c r="D114" s="227"/>
      <c r="E114" s="182">
        <v>-23.76</v>
      </c>
      <c r="F114" s="183"/>
      <c r="G114" s="184"/>
      <c r="M114" s="180" t="s">
        <v>196</v>
      </c>
      <c r="O114" s="170"/>
    </row>
    <row r="115" spans="1:104" x14ac:dyDescent="0.2">
      <c r="A115" s="178"/>
      <c r="B115" s="181"/>
      <c r="C115" s="226" t="s">
        <v>197</v>
      </c>
      <c r="D115" s="227"/>
      <c r="E115" s="182">
        <v>-54.929900000000004</v>
      </c>
      <c r="F115" s="183"/>
      <c r="G115" s="184"/>
      <c r="M115" s="180" t="s">
        <v>197</v>
      </c>
      <c r="O115" s="170"/>
    </row>
    <row r="116" spans="1:104" x14ac:dyDescent="0.2">
      <c r="A116" s="171">
        <v>22</v>
      </c>
      <c r="B116" s="172" t="s">
        <v>198</v>
      </c>
      <c r="C116" s="173" t="s">
        <v>199</v>
      </c>
      <c r="D116" s="174" t="s">
        <v>154</v>
      </c>
      <c r="E116" s="175">
        <v>54.929900000000004</v>
      </c>
      <c r="F116" s="175">
        <v>0</v>
      </c>
      <c r="G116" s="176">
        <f>E116*F116</f>
        <v>0</v>
      </c>
      <c r="O116" s="170">
        <v>2</v>
      </c>
      <c r="AA116" s="146">
        <v>1</v>
      </c>
      <c r="AB116" s="146">
        <v>1</v>
      </c>
      <c r="AC116" s="146">
        <v>1</v>
      </c>
      <c r="AZ116" s="146">
        <v>1</v>
      </c>
      <c r="BA116" s="146">
        <f>IF(AZ116=1,G116,0)</f>
        <v>0</v>
      </c>
      <c r="BB116" s="146">
        <f>IF(AZ116=2,G116,0)</f>
        <v>0</v>
      </c>
      <c r="BC116" s="146">
        <f>IF(AZ116=3,G116,0)</f>
        <v>0</v>
      </c>
      <c r="BD116" s="146">
        <f>IF(AZ116=4,G116,0)</f>
        <v>0</v>
      </c>
      <c r="BE116" s="146">
        <f>IF(AZ116=5,G116,0)</f>
        <v>0</v>
      </c>
      <c r="CA116" s="177">
        <v>1</v>
      </c>
      <c r="CB116" s="177">
        <v>1</v>
      </c>
      <c r="CZ116" s="146">
        <v>1.702E-2</v>
      </c>
    </row>
    <row r="117" spans="1:104" x14ac:dyDescent="0.2">
      <c r="A117" s="178"/>
      <c r="B117" s="181"/>
      <c r="C117" s="226" t="s">
        <v>129</v>
      </c>
      <c r="D117" s="227"/>
      <c r="E117" s="182">
        <v>0</v>
      </c>
      <c r="F117" s="183"/>
      <c r="G117" s="184"/>
      <c r="M117" s="180" t="s">
        <v>129</v>
      </c>
      <c r="O117" s="170"/>
    </row>
    <row r="118" spans="1:104" x14ac:dyDescent="0.2">
      <c r="A118" s="178"/>
      <c r="B118" s="181"/>
      <c r="C118" s="226" t="s">
        <v>130</v>
      </c>
      <c r="D118" s="227"/>
      <c r="E118" s="182">
        <v>0</v>
      </c>
      <c r="F118" s="183"/>
      <c r="G118" s="184"/>
      <c r="M118" s="180" t="s">
        <v>130</v>
      </c>
      <c r="O118" s="170"/>
    </row>
    <row r="119" spans="1:104" x14ac:dyDescent="0.2">
      <c r="A119" s="178"/>
      <c r="B119" s="181"/>
      <c r="C119" s="226" t="s">
        <v>200</v>
      </c>
      <c r="D119" s="227"/>
      <c r="E119" s="182">
        <v>0</v>
      </c>
      <c r="F119" s="183"/>
      <c r="G119" s="184"/>
      <c r="M119" s="180" t="s">
        <v>200</v>
      </c>
      <c r="O119" s="170"/>
    </row>
    <row r="120" spans="1:104" x14ac:dyDescent="0.2">
      <c r="A120" s="178"/>
      <c r="B120" s="181"/>
      <c r="C120" s="226" t="s">
        <v>181</v>
      </c>
      <c r="D120" s="227"/>
      <c r="E120" s="182">
        <v>0</v>
      </c>
      <c r="F120" s="183"/>
      <c r="G120" s="184"/>
      <c r="M120" s="180" t="s">
        <v>181</v>
      </c>
      <c r="O120" s="170"/>
    </row>
    <row r="121" spans="1:104" x14ac:dyDescent="0.2">
      <c r="A121" s="178"/>
      <c r="B121" s="181"/>
      <c r="C121" s="231" t="s">
        <v>182</v>
      </c>
      <c r="D121" s="227"/>
      <c r="E121" s="205">
        <v>0</v>
      </c>
      <c r="F121" s="183"/>
      <c r="G121" s="184"/>
      <c r="M121" s="180" t="s">
        <v>182</v>
      </c>
      <c r="O121" s="170"/>
    </row>
    <row r="122" spans="1:104" x14ac:dyDescent="0.2">
      <c r="A122" s="178"/>
      <c r="B122" s="181"/>
      <c r="C122" s="231" t="s">
        <v>201</v>
      </c>
      <c r="D122" s="227"/>
      <c r="E122" s="205">
        <v>30.9</v>
      </c>
      <c r="F122" s="183"/>
      <c r="G122" s="184"/>
      <c r="M122" s="180" t="s">
        <v>201</v>
      </c>
      <c r="O122" s="170"/>
    </row>
    <row r="123" spans="1:104" x14ac:dyDescent="0.2">
      <c r="A123" s="178"/>
      <c r="B123" s="181"/>
      <c r="C123" s="231" t="s">
        <v>185</v>
      </c>
      <c r="D123" s="227"/>
      <c r="E123" s="205">
        <v>30.9</v>
      </c>
      <c r="F123" s="183"/>
      <c r="G123" s="184"/>
      <c r="M123" s="180" t="s">
        <v>185</v>
      </c>
      <c r="O123" s="170"/>
    </row>
    <row r="124" spans="1:104" x14ac:dyDescent="0.2">
      <c r="A124" s="178"/>
      <c r="B124" s="181"/>
      <c r="C124" s="226" t="s">
        <v>202</v>
      </c>
      <c r="D124" s="227"/>
      <c r="E124" s="182">
        <v>40.17</v>
      </c>
      <c r="F124" s="183"/>
      <c r="G124" s="184"/>
      <c r="M124" s="180" t="s">
        <v>202</v>
      </c>
      <c r="O124" s="170"/>
    </row>
    <row r="125" spans="1:104" ht="22.5" x14ac:dyDescent="0.2">
      <c r="A125" s="178"/>
      <c r="B125" s="181"/>
      <c r="C125" s="226" t="s">
        <v>203</v>
      </c>
      <c r="D125" s="227"/>
      <c r="E125" s="182">
        <v>1.4749000000000001</v>
      </c>
      <c r="F125" s="183"/>
      <c r="G125" s="184"/>
      <c r="M125" s="180" t="s">
        <v>203</v>
      </c>
      <c r="O125" s="170"/>
    </row>
    <row r="126" spans="1:104" x14ac:dyDescent="0.2">
      <c r="A126" s="178"/>
      <c r="B126" s="181"/>
      <c r="C126" s="226" t="s">
        <v>204</v>
      </c>
      <c r="D126" s="227"/>
      <c r="E126" s="182">
        <v>2.89</v>
      </c>
      <c r="F126" s="183"/>
      <c r="G126" s="184"/>
      <c r="M126" s="180" t="s">
        <v>204</v>
      </c>
      <c r="O126" s="170"/>
    </row>
    <row r="127" spans="1:104" x14ac:dyDescent="0.2">
      <c r="A127" s="178"/>
      <c r="B127" s="181"/>
      <c r="C127" s="226" t="s">
        <v>205</v>
      </c>
      <c r="D127" s="227"/>
      <c r="E127" s="182">
        <v>10.395</v>
      </c>
      <c r="F127" s="183"/>
      <c r="G127" s="184"/>
      <c r="M127" s="180" t="s">
        <v>205</v>
      </c>
      <c r="O127" s="170"/>
    </row>
    <row r="128" spans="1:104" x14ac:dyDescent="0.2">
      <c r="A128" s="171">
        <v>23</v>
      </c>
      <c r="B128" s="172" t="s">
        <v>206</v>
      </c>
      <c r="C128" s="173" t="s">
        <v>207</v>
      </c>
      <c r="D128" s="174" t="s">
        <v>127</v>
      </c>
      <c r="E128" s="175">
        <v>324.95499999999998</v>
      </c>
      <c r="F128" s="175">
        <v>0</v>
      </c>
      <c r="G128" s="176">
        <f>E128*F128</f>
        <v>0</v>
      </c>
      <c r="O128" s="170">
        <v>2</v>
      </c>
      <c r="AA128" s="146">
        <v>1</v>
      </c>
      <c r="AB128" s="146">
        <v>1</v>
      </c>
      <c r="AC128" s="146">
        <v>1</v>
      </c>
      <c r="AZ128" s="146">
        <v>1</v>
      </c>
      <c r="BA128" s="146">
        <f>IF(AZ128=1,G128,0)</f>
        <v>0</v>
      </c>
      <c r="BB128" s="146">
        <f>IF(AZ128=2,G128,0)</f>
        <v>0</v>
      </c>
      <c r="BC128" s="146">
        <f>IF(AZ128=3,G128,0)</f>
        <v>0</v>
      </c>
      <c r="BD128" s="146">
        <f>IF(AZ128=4,G128,0)</f>
        <v>0</v>
      </c>
      <c r="BE128" s="146">
        <f>IF(AZ128=5,G128,0)</f>
        <v>0</v>
      </c>
      <c r="CA128" s="177">
        <v>1</v>
      </c>
      <c r="CB128" s="177">
        <v>1</v>
      </c>
      <c r="CZ128" s="146">
        <v>9.8999999999999999E-4</v>
      </c>
    </row>
    <row r="129" spans="1:104" x14ac:dyDescent="0.2">
      <c r="A129" s="178"/>
      <c r="B129" s="181"/>
      <c r="C129" s="226" t="s">
        <v>129</v>
      </c>
      <c r="D129" s="227"/>
      <c r="E129" s="182">
        <v>0</v>
      </c>
      <c r="F129" s="183"/>
      <c r="G129" s="184"/>
      <c r="M129" s="180" t="s">
        <v>129</v>
      </c>
      <c r="O129" s="170"/>
    </row>
    <row r="130" spans="1:104" x14ac:dyDescent="0.2">
      <c r="A130" s="178"/>
      <c r="B130" s="181"/>
      <c r="C130" s="226" t="s">
        <v>130</v>
      </c>
      <c r="D130" s="227"/>
      <c r="E130" s="182">
        <v>0</v>
      </c>
      <c r="F130" s="183"/>
      <c r="G130" s="184"/>
      <c r="M130" s="180" t="s">
        <v>130</v>
      </c>
      <c r="O130" s="170"/>
    </row>
    <row r="131" spans="1:104" x14ac:dyDescent="0.2">
      <c r="A131" s="178"/>
      <c r="B131" s="181"/>
      <c r="C131" s="226" t="s">
        <v>181</v>
      </c>
      <c r="D131" s="227"/>
      <c r="E131" s="182">
        <v>0</v>
      </c>
      <c r="F131" s="183"/>
      <c r="G131" s="184"/>
      <c r="M131" s="180" t="s">
        <v>181</v>
      </c>
      <c r="O131" s="170"/>
    </row>
    <row r="132" spans="1:104" x14ac:dyDescent="0.2">
      <c r="A132" s="178"/>
      <c r="B132" s="181"/>
      <c r="C132" s="231" t="s">
        <v>182</v>
      </c>
      <c r="D132" s="227"/>
      <c r="E132" s="205">
        <v>0</v>
      </c>
      <c r="F132" s="183"/>
      <c r="G132" s="184"/>
      <c r="M132" s="180" t="s">
        <v>182</v>
      </c>
      <c r="O132" s="170"/>
    </row>
    <row r="133" spans="1:104" x14ac:dyDescent="0.2">
      <c r="A133" s="178"/>
      <c r="B133" s="181"/>
      <c r="C133" s="231" t="s">
        <v>184</v>
      </c>
      <c r="D133" s="227"/>
      <c r="E133" s="205">
        <v>117.92749999999999</v>
      </c>
      <c r="F133" s="183"/>
      <c r="G133" s="184"/>
      <c r="M133" s="180" t="s">
        <v>184</v>
      </c>
      <c r="O133" s="170"/>
    </row>
    <row r="134" spans="1:104" x14ac:dyDescent="0.2">
      <c r="A134" s="178"/>
      <c r="B134" s="181"/>
      <c r="C134" s="231" t="s">
        <v>185</v>
      </c>
      <c r="D134" s="227"/>
      <c r="E134" s="205">
        <v>117.92749999999999</v>
      </c>
      <c r="F134" s="183"/>
      <c r="G134" s="184"/>
      <c r="M134" s="180" t="s">
        <v>185</v>
      </c>
      <c r="O134" s="170"/>
    </row>
    <row r="135" spans="1:104" x14ac:dyDescent="0.2">
      <c r="A135" s="178"/>
      <c r="B135" s="181"/>
      <c r="C135" s="226" t="s">
        <v>208</v>
      </c>
      <c r="D135" s="227"/>
      <c r="E135" s="182">
        <v>235.85499999999999</v>
      </c>
      <c r="F135" s="183"/>
      <c r="G135" s="184"/>
      <c r="M135" s="180" t="s">
        <v>208</v>
      </c>
      <c r="O135" s="170"/>
    </row>
    <row r="136" spans="1:104" x14ac:dyDescent="0.2">
      <c r="A136" s="178"/>
      <c r="B136" s="181"/>
      <c r="C136" s="226" t="s">
        <v>209</v>
      </c>
      <c r="D136" s="227"/>
      <c r="E136" s="182">
        <v>89.1</v>
      </c>
      <c r="F136" s="183"/>
      <c r="G136" s="184"/>
      <c r="M136" s="180" t="s">
        <v>209</v>
      </c>
      <c r="O136" s="170"/>
    </row>
    <row r="137" spans="1:104" x14ac:dyDescent="0.2">
      <c r="A137" s="171">
        <v>24</v>
      </c>
      <c r="B137" s="172" t="s">
        <v>210</v>
      </c>
      <c r="C137" s="173" t="s">
        <v>211</v>
      </c>
      <c r="D137" s="174" t="s">
        <v>127</v>
      </c>
      <c r="E137" s="175">
        <v>324.95499999999998</v>
      </c>
      <c r="F137" s="175">
        <v>0</v>
      </c>
      <c r="G137" s="176">
        <f>E137*F137</f>
        <v>0</v>
      </c>
      <c r="O137" s="170">
        <v>2</v>
      </c>
      <c r="AA137" s="146">
        <v>1</v>
      </c>
      <c r="AB137" s="146">
        <v>1</v>
      </c>
      <c r="AC137" s="146">
        <v>1</v>
      </c>
      <c r="AZ137" s="146">
        <v>1</v>
      </c>
      <c r="BA137" s="146">
        <f>IF(AZ137=1,G137,0)</f>
        <v>0</v>
      </c>
      <c r="BB137" s="146">
        <f>IF(AZ137=2,G137,0)</f>
        <v>0</v>
      </c>
      <c r="BC137" s="146">
        <f>IF(AZ137=3,G137,0)</f>
        <v>0</v>
      </c>
      <c r="BD137" s="146">
        <f>IF(AZ137=4,G137,0)</f>
        <v>0</v>
      </c>
      <c r="BE137" s="146">
        <f>IF(AZ137=5,G137,0)</f>
        <v>0</v>
      </c>
      <c r="CA137" s="177">
        <v>1</v>
      </c>
      <c r="CB137" s="177">
        <v>1</v>
      </c>
      <c r="CZ137" s="146">
        <v>0</v>
      </c>
    </row>
    <row r="138" spans="1:104" x14ac:dyDescent="0.2">
      <c r="A138" s="171">
        <v>25</v>
      </c>
      <c r="B138" s="172" t="s">
        <v>212</v>
      </c>
      <c r="C138" s="173" t="s">
        <v>213</v>
      </c>
      <c r="D138" s="174" t="s">
        <v>154</v>
      </c>
      <c r="E138" s="175">
        <v>28.961099999999998</v>
      </c>
      <c r="F138" s="175">
        <v>0</v>
      </c>
      <c r="G138" s="176">
        <f>E138*F138</f>
        <v>0</v>
      </c>
      <c r="O138" s="170">
        <v>2</v>
      </c>
      <c r="AA138" s="146">
        <v>1</v>
      </c>
      <c r="AB138" s="146">
        <v>0</v>
      </c>
      <c r="AC138" s="146">
        <v>0</v>
      </c>
      <c r="AZ138" s="146">
        <v>1</v>
      </c>
      <c r="BA138" s="146">
        <f>IF(AZ138=1,G138,0)</f>
        <v>0</v>
      </c>
      <c r="BB138" s="146">
        <f>IF(AZ138=2,G138,0)</f>
        <v>0</v>
      </c>
      <c r="BC138" s="146">
        <f>IF(AZ138=3,G138,0)</f>
        <v>0</v>
      </c>
      <c r="BD138" s="146">
        <f>IF(AZ138=4,G138,0)</f>
        <v>0</v>
      </c>
      <c r="BE138" s="146">
        <f>IF(AZ138=5,G138,0)</f>
        <v>0</v>
      </c>
      <c r="CA138" s="177">
        <v>1</v>
      </c>
      <c r="CB138" s="177">
        <v>0</v>
      </c>
      <c r="CZ138" s="146">
        <v>0</v>
      </c>
    </row>
    <row r="139" spans="1:104" x14ac:dyDescent="0.2">
      <c r="A139" s="178"/>
      <c r="B139" s="181"/>
      <c r="C139" s="226" t="s">
        <v>214</v>
      </c>
      <c r="D139" s="227"/>
      <c r="E139" s="182">
        <v>28.961099999999998</v>
      </c>
      <c r="F139" s="183"/>
      <c r="G139" s="184"/>
      <c r="M139" s="180" t="s">
        <v>214</v>
      </c>
      <c r="O139" s="170"/>
    </row>
    <row r="140" spans="1:104" x14ac:dyDescent="0.2">
      <c r="A140" s="171">
        <v>26</v>
      </c>
      <c r="B140" s="172" t="s">
        <v>215</v>
      </c>
      <c r="C140" s="173" t="s">
        <v>216</v>
      </c>
      <c r="D140" s="174" t="s">
        <v>154</v>
      </c>
      <c r="E140" s="175">
        <v>59.1038</v>
      </c>
      <c r="F140" s="175">
        <v>0</v>
      </c>
      <c r="G140" s="176">
        <f>E140*F140</f>
        <v>0</v>
      </c>
      <c r="O140" s="170">
        <v>2</v>
      </c>
      <c r="AA140" s="146">
        <v>1</v>
      </c>
      <c r="AB140" s="146">
        <v>0</v>
      </c>
      <c r="AC140" s="146">
        <v>0</v>
      </c>
      <c r="AZ140" s="146">
        <v>1</v>
      </c>
      <c r="BA140" s="146">
        <f>IF(AZ140=1,G140,0)</f>
        <v>0</v>
      </c>
      <c r="BB140" s="146">
        <f>IF(AZ140=2,G140,0)</f>
        <v>0</v>
      </c>
      <c r="BC140" s="146">
        <f>IF(AZ140=3,G140,0)</f>
        <v>0</v>
      </c>
      <c r="BD140" s="146">
        <f>IF(AZ140=4,G140,0)</f>
        <v>0</v>
      </c>
      <c r="BE140" s="146">
        <f>IF(AZ140=5,G140,0)</f>
        <v>0</v>
      </c>
      <c r="CA140" s="177">
        <v>1</v>
      </c>
      <c r="CB140" s="177">
        <v>0</v>
      </c>
      <c r="CZ140" s="146">
        <v>0</v>
      </c>
    </row>
    <row r="141" spans="1:104" x14ac:dyDescent="0.2">
      <c r="A141" s="178"/>
      <c r="B141" s="181"/>
      <c r="C141" s="226" t="s">
        <v>217</v>
      </c>
      <c r="D141" s="227"/>
      <c r="E141" s="182">
        <v>59.1038</v>
      </c>
      <c r="F141" s="183"/>
      <c r="G141" s="184"/>
      <c r="M141" s="180" t="s">
        <v>217</v>
      </c>
      <c r="O141" s="170"/>
    </row>
    <row r="142" spans="1:104" x14ac:dyDescent="0.2">
      <c r="A142" s="171">
        <v>27</v>
      </c>
      <c r="B142" s="172" t="s">
        <v>218</v>
      </c>
      <c r="C142" s="173" t="s">
        <v>219</v>
      </c>
      <c r="D142" s="174" t="s">
        <v>154</v>
      </c>
      <c r="E142" s="175">
        <v>115.84439999999999</v>
      </c>
      <c r="F142" s="175">
        <v>0</v>
      </c>
      <c r="G142" s="176">
        <f>E142*F142</f>
        <v>0</v>
      </c>
      <c r="O142" s="170">
        <v>2</v>
      </c>
      <c r="AA142" s="146">
        <v>1</v>
      </c>
      <c r="AB142" s="146">
        <v>1</v>
      </c>
      <c r="AC142" s="146">
        <v>1</v>
      </c>
      <c r="AZ142" s="146">
        <v>1</v>
      </c>
      <c r="BA142" s="146">
        <f>IF(AZ142=1,G142,0)</f>
        <v>0</v>
      </c>
      <c r="BB142" s="146">
        <f>IF(AZ142=2,G142,0)</f>
        <v>0</v>
      </c>
      <c r="BC142" s="146">
        <f>IF(AZ142=3,G142,0)</f>
        <v>0</v>
      </c>
      <c r="BD142" s="146">
        <f>IF(AZ142=4,G142,0)</f>
        <v>0</v>
      </c>
      <c r="BE142" s="146">
        <f>IF(AZ142=5,G142,0)</f>
        <v>0</v>
      </c>
      <c r="CA142" s="177">
        <v>1</v>
      </c>
      <c r="CB142" s="177">
        <v>1</v>
      </c>
      <c r="CZ142" s="146">
        <v>0</v>
      </c>
    </row>
    <row r="143" spans="1:104" x14ac:dyDescent="0.2">
      <c r="A143" s="178"/>
      <c r="B143" s="179"/>
      <c r="C143" s="228" t="s">
        <v>220</v>
      </c>
      <c r="D143" s="229"/>
      <c r="E143" s="229"/>
      <c r="F143" s="229"/>
      <c r="G143" s="230"/>
      <c r="L143" s="180" t="s">
        <v>220</v>
      </c>
      <c r="O143" s="170">
        <v>3</v>
      </c>
    </row>
    <row r="144" spans="1:104" x14ac:dyDescent="0.2">
      <c r="A144" s="178"/>
      <c r="B144" s="181"/>
      <c r="C144" s="226" t="s">
        <v>221</v>
      </c>
      <c r="D144" s="227"/>
      <c r="E144" s="182">
        <v>115.84439999999999</v>
      </c>
      <c r="F144" s="183"/>
      <c r="G144" s="184"/>
      <c r="M144" s="180" t="s">
        <v>221</v>
      </c>
      <c r="O144" s="170"/>
    </row>
    <row r="145" spans="1:104" x14ac:dyDescent="0.2">
      <c r="A145" s="171">
        <v>28</v>
      </c>
      <c r="B145" s="172" t="s">
        <v>222</v>
      </c>
      <c r="C145" s="173" t="s">
        <v>223</v>
      </c>
      <c r="D145" s="174" t="s">
        <v>154</v>
      </c>
      <c r="E145" s="175">
        <v>66.592399999999998</v>
      </c>
      <c r="F145" s="175">
        <v>0</v>
      </c>
      <c r="G145" s="176">
        <f>E145*F145</f>
        <v>0</v>
      </c>
      <c r="O145" s="170">
        <v>2</v>
      </c>
      <c r="AA145" s="146">
        <v>1</v>
      </c>
      <c r="AB145" s="146">
        <v>1</v>
      </c>
      <c r="AC145" s="146">
        <v>1</v>
      </c>
      <c r="AZ145" s="146">
        <v>1</v>
      </c>
      <c r="BA145" s="146">
        <f>IF(AZ145=1,G145,0)</f>
        <v>0</v>
      </c>
      <c r="BB145" s="146">
        <f>IF(AZ145=2,G145,0)</f>
        <v>0</v>
      </c>
      <c r="BC145" s="146">
        <f>IF(AZ145=3,G145,0)</f>
        <v>0</v>
      </c>
      <c r="BD145" s="146">
        <f>IF(AZ145=4,G145,0)</f>
        <v>0</v>
      </c>
      <c r="BE145" s="146">
        <f>IF(AZ145=5,G145,0)</f>
        <v>0</v>
      </c>
      <c r="CA145" s="177">
        <v>1</v>
      </c>
      <c r="CB145" s="177">
        <v>1</v>
      </c>
      <c r="CZ145" s="146">
        <v>0</v>
      </c>
    </row>
    <row r="146" spans="1:104" x14ac:dyDescent="0.2">
      <c r="A146" s="178"/>
      <c r="B146" s="179"/>
      <c r="C146" s="228" t="s">
        <v>220</v>
      </c>
      <c r="D146" s="229"/>
      <c r="E146" s="229"/>
      <c r="F146" s="229"/>
      <c r="G146" s="230"/>
      <c r="L146" s="180" t="s">
        <v>220</v>
      </c>
      <c r="O146" s="170">
        <v>3</v>
      </c>
    </row>
    <row r="147" spans="1:104" x14ac:dyDescent="0.2">
      <c r="A147" s="178"/>
      <c r="B147" s="181"/>
      <c r="C147" s="226" t="s">
        <v>224</v>
      </c>
      <c r="D147" s="227"/>
      <c r="E147" s="182">
        <v>236.41499999999999</v>
      </c>
      <c r="F147" s="183"/>
      <c r="G147" s="184"/>
      <c r="M147" s="180" t="s">
        <v>224</v>
      </c>
      <c r="O147" s="170"/>
    </row>
    <row r="148" spans="1:104" x14ac:dyDescent="0.2">
      <c r="A148" s="178"/>
      <c r="B148" s="181"/>
      <c r="C148" s="226" t="s">
        <v>225</v>
      </c>
      <c r="D148" s="227"/>
      <c r="E148" s="182">
        <v>-169.82259999999999</v>
      </c>
      <c r="F148" s="183"/>
      <c r="G148" s="184"/>
      <c r="M148" s="180" t="s">
        <v>225</v>
      </c>
      <c r="O148" s="170"/>
    </row>
    <row r="149" spans="1:104" ht="22.5" x14ac:dyDescent="0.2">
      <c r="A149" s="171">
        <v>29</v>
      </c>
      <c r="B149" s="172" t="s">
        <v>226</v>
      </c>
      <c r="C149" s="173" t="s">
        <v>227</v>
      </c>
      <c r="D149" s="174" t="s">
        <v>154</v>
      </c>
      <c r="E149" s="175">
        <v>84.911299999999997</v>
      </c>
      <c r="F149" s="175">
        <v>0</v>
      </c>
      <c r="G149" s="176">
        <f>E149*F149</f>
        <v>0</v>
      </c>
      <c r="O149" s="170">
        <v>2</v>
      </c>
      <c r="AA149" s="146">
        <v>1</v>
      </c>
      <c r="AB149" s="146">
        <v>1</v>
      </c>
      <c r="AC149" s="146">
        <v>1</v>
      </c>
      <c r="AZ149" s="146">
        <v>1</v>
      </c>
      <c r="BA149" s="146">
        <f>IF(AZ149=1,G149,0)</f>
        <v>0</v>
      </c>
      <c r="BB149" s="146">
        <f>IF(AZ149=2,G149,0)</f>
        <v>0</v>
      </c>
      <c r="BC149" s="146">
        <f>IF(AZ149=3,G149,0)</f>
        <v>0</v>
      </c>
      <c r="BD149" s="146">
        <f>IF(AZ149=4,G149,0)</f>
        <v>0</v>
      </c>
      <c r="BE149" s="146">
        <f>IF(AZ149=5,G149,0)</f>
        <v>0</v>
      </c>
      <c r="CA149" s="177">
        <v>1</v>
      </c>
      <c r="CB149" s="177">
        <v>1</v>
      </c>
      <c r="CZ149" s="146">
        <v>0</v>
      </c>
    </row>
    <row r="150" spans="1:104" x14ac:dyDescent="0.2">
      <c r="A150" s="178"/>
      <c r="B150" s="181"/>
      <c r="C150" s="226" t="s">
        <v>228</v>
      </c>
      <c r="D150" s="227"/>
      <c r="E150" s="182">
        <v>0</v>
      </c>
      <c r="F150" s="183"/>
      <c r="G150" s="184"/>
      <c r="M150" s="180" t="s">
        <v>228</v>
      </c>
      <c r="O150" s="170"/>
    </row>
    <row r="151" spans="1:104" x14ac:dyDescent="0.2">
      <c r="A151" s="178"/>
      <c r="B151" s="181"/>
      <c r="C151" s="226" t="s">
        <v>229</v>
      </c>
      <c r="D151" s="227"/>
      <c r="E151" s="182">
        <v>0</v>
      </c>
      <c r="F151" s="183"/>
      <c r="G151" s="184"/>
      <c r="M151" s="180" t="s">
        <v>229</v>
      </c>
      <c r="O151" s="170"/>
    </row>
    <row r="152" spans="1:104" x14ac:dyDescent="0.2">
      <c r="A152" s="178"/>
      <c r="B152" s="181"/>
      <c r="C152" s="226" t="s">
        <v>230</v>
      </c>
      <c r="D152" s="227"/>
      <c r="E152" s="182">
        <v>0</v>
      </c>
      <c r="F152" s="183"/>
      <c r="G152" s="184"/>
      <c r="M152" s="180" t="s">
        <v>230</v>
      </c>
      <c r="O152" s="170"/>
    </row>
    <row r="153" spans="1:104" x14ac:dyDescent="0.2">
      <c r="A153" s="178"/>
      <c r="B153" s="181"/>
      <c r="C153" s="226" t="s">
        <v>231</v>
      </c>
      <c r="D153" s="227"/>
      <c r="E153" s="182">
        <v>0</v>
      </c>
      <c r="F153" s="183"/>
      <c r="G153" s="184"/>
      <c r="M153" s="180" t="s">
        <v>231</v>
      </c>
      <c r="O153" s="170"/>
    </row>
    <row r="154" spans="1:104" x14ac:dyDescent="0.2">
      <c r="A154" s="178"/>
      <c r="B154" s="181"/>
      <c r="C154" s="226" t="s">
        <v>181</v>
      </c>
      <c r="D154" s="227"/>
      <c r="E154" s="182">
        <v>0</v>
      </c>
      <c r="F154" s="183"/>
      <c r="G154" s="184"/>
      <c r="M154" s="180" t="s">
        <v>181</v>
      </c>
      <c r="O154" s="170"/>
    </row>
    <row r="155" spans="1:104" x14ac:dyDescent="0.2">
      <c r="A155" s="178"/>
      <c r="B155" s="181"/>
      <c r="C155" s="226" t="s">
        <v>232</v>
      </c>
      <c r="D155" s="227"/>
      <c r="E155" s="182">
        <v>37.605800000000002</v>
      </c>
      <c r="F155" s="183"/>
      <c r="G155" s="184"/>
      <c r="M155" s="180" t="s">
        <v>232</v>
      </c>
      <c r="O155" s="170"/>
    </row>
    <row r="156" spans="1:104" x14ac:dyDescent="0.2">
      <c r="A156" s="178"/>
      <c r="B156" s="181"/>
      <c r="C156" s="226" t="s">
        <v>233</v>
      </c>
      <c r="D156" s="227"/>
      <c r="E156" s="182">
        <v>30.673500000000001</v>
      </c>
      <c r="F156" s="183"/>
      <c r="G156" s="184"/>
      <c r="M156" s="180" t="s">
        <v>233</v>
      </c>
      <c r="O156" s="170"/>
    </row>
    <row r="157" spans="1:104" x14ac:dyDescent="0.2">
      <c r="A157" s="178"/>
      <c r="B157" s="181"/>
      <c r="C157" s="226" t="s">
        <v>234</v>
      </c>
      <c r="D157" s="227"/>
      <c r="E157" s="182">
        <v>0</v>
      </c>
      <c r="F157" s="183"/>
      <c r="G157" s="184"/>
      <c r="M157" s="180" t="s">
        <v>234</v>
      </c>
      <c r="O157" s="170"/>
    </row>
    <row r="158" spans="1:104" x14ac:dyDescent="0.2">
      <c r="A158" s="178"/>
      <c r="B158" s="181"/>
      <c r="C158" s="226" t="s">
        <v>235</v>
      </c>
      <c r="D158" s="227"/>
      <c r="E158" s="182">
        <v>16.632000000000001</v>
      </c>
      <c r="F158" s="183"/>
      <c r="G158" s="184"/>
      <c r="M158" s="180" t="s">
        <v>235</v>
      </c>
      <c r="O158" s="170"/>
    </row>
    <row r="159" spans="1:104" x14ac:dyDescent="0.2">
      <c r="A159" s="171">
        <v>30</v>
      </c>
      <c r="B159" s="172" t="s">
        <v>236</v>
      </c>
      <c r="C159" s="173" t="s">
        <v>237</v>
      </c>
      <c r="D159" s="174" t="s">
        <v>154</v>
      </c>
      <c r="E159" s="175">
        <v>115.84439999999999</v>
      </c>
      <c r="F159" s="175">
        <v>0</v>
      </c>
      <c r="G159" s="176">
        <f>E159*F159</f>
        <v>0</v>
      </c>
      <c r="O159" s="170">
        <v>2</v>
      </c>
      <c r="AA159" s="146">
        <v>1</v>
      </c>
      <c r="AB159" s="146">
        <v>1</v>
      </c>
      <c r="AC159" s="146">
        <v>1</v>
      </c>
      <c r="AZ159" s="146">
        <v>1</v>
      </c>
      <c r="BA159" s="146">
        <f>IF(AZ159=1,G159,0)</f>
        <v>0</v>
      </c>
      <c r="BB159" s="146">
        <f>IF(AZ159=2,G159,0)</f>
        <v>0</v>
      </c>
      <c r="BC159" s="146">
        <f>IF(AZ159=3,G159,0)</f>
        <v>0</v>
      </c>
      <c r="BD159" s="146">
        <f>IF(AZ159=4,G159,0)</f>
        <v>0</v>
      </c>
      <c r="BE159" s="146">
        <f>IF(AZ159=5,G159,0)</f>
        <v>0</v>
      </c>
      <c r="CA159" s="177">
        <v>1</v>
      </c>
      <c r="CB159" s="177">
        <v>1</v>
      </c>
      <c r="CZ159" s="146">
        <v>0</v>
      </c>
    </row>
    <row r="160" spans="1:104" x14ac:dyDescent="0.2">
      <c r="A160" s="178"/>
      <c r="B160" s="181"/>
      <c r="C160" s="226" t="s">
        <v>221</v>
      </c>
      <c r="D160" s="227"/>
      <c r="E160" s="182">
        <v>115.84439999999999</v>
      </c>
      <c r="F160" s="183"/>
      <c r="G160" s="184"/>
      <c r="M160" s="180" t="s">
        <v>221</v>
      </c>
      <c r="O160" s="170"/>
    </row>
    <row r="161" spans="1:104" x14ac:dyDescent="0.2">
      <c r="A161" s="171">
        <v>31</v>
      </c>
      <c r="B161" s="172" t="s">
        <v>238</v>
      </c>
      <c r="C161" s="173" t="s">
        <v>239</v>
      </c>
      <c r="D161" s="174" t="s">
        <v>154</v>
      </c>
      <c r="E161" s="175">
        <v>151.50370000000001</v>
      </c>
      <c r="F161" s="175">
        <v>0</v>
      </c>
      <c r="G161" s="176">
        <f>E161*F161</f>
        <v>0</v>
      </c>
      <c r="O161" s="170">
        <v>2</v>
      </c>
      <c r="AA161" s="146">
        <v>1</v>
      </c>
      <c r="AB161" s="146">
        <v>1</v>
      </c>
      <c r="AC161" s="146">
        <v>1</v>
      </c>
      <c r="AZ161" s="146">
        <v>1</v>
      </c>
      <c r="BA161" s="146">
        <f>IF(AZ161=1,G161,0)</f>
        <v>0</v>
      </c>
      <c r="BB161" s="146">
        <f>IF(AZ161=2,G161,0)</f>
        <v>0</v>
      </c>
      <c r="BC161" s="146">
        <f>IF(AZ161=3,G161,0)</f>
        <v>0</v>
      </c>
      <c r="BD161" s="146">
        <f>IF(AZ161=4,G161,0)</f>
        <v>0</v>
      </c>
      <c r="BE161" s="146">
        <f>IF(AZ161=5,G161,0)</f>
        <v>0</v>
      </c>
      <c r="CA161" s="177">
        <v>1</v>
      </c>
      <c r="CB161" s="177">
        <v>1</v>
      </c>
      <c r="CZ161" s="146">
        <v>0</v>
      </c>
    </row>
    <row r="162" spans="1:104" x14ac:dyDescent="0.2">
      <c r="A162" s="178"/>
      <c r="B162" s="181"/>
      <c r="C162" s="226" t="s">
        <v>224</v>
      </c>
      <c r="D162" s="227"/>
      <c r="E162" s="182">
        <v>236.41499999999999</v>
      </c>
      <c r="F162" s="183"/>
      <c r="G162" s="184"/>
      <c r="M162" s="180" t="s">
        <v>224</v>
      </c>
      <c r="O162" s="170"/>
    </row>
    <row r="163" spans="1:104" x14ac:dyDescent="0.2">
      <c r="A163" s="178"/>
      <c r="B163" s="181"/>
      <c r="C163" s="226" t="s">
        <v>240</v>
      </c>
      <c r="D163" s="227"/>
      <c r="E163" s="182">
        <v>-84.911299999999997</v>
      </c>
      <c r="F163" s="183"/>
      <c r="G163" s="184"/>
      <c r="M163" s="180" t="s">
        <v>240</v>
      </c>
      <c r="O163" s="170"/>
    </row>
    <row r="164" spans="1:104" x14ac:dyDescent="0.2">
      <c r="A164" s="171">
        <v>32</v>
      </c>
      <c r="B164" s="172" t="s">
        <v>241</v>
      </c>
      <c r="C164" s="173" t="s">
        <v>242</v>
      </c>
      <c r="D164" s="174" t="s">
        <v>154</v>
      </c>
      <c r="E164" s="175">
        <v>84.911299999999997</v>
      </c>
      <c r="F164" s="175">
        <v>0</v>
      </c>
      <c r="G164" s="176">
        <f>E164*F164</f>
        <v>0</v>
      </c>
      <c r="O164" s="170">
        <v>2</v>
      </c>
      <c r="AA164" s="146">
        <v>1</v>
      </c>
      <c r="AB164" s="146">
        <v>1</v>
      </c>
      <c r="AC164" s="146">
        <v>1</v>
      </c>
      <c r="AZ164" s="146">
        <v>1</v>
      </c>
      <c r="BA164" s="146">
        <f>IF(AZ164=1,G164,0)</f>
        <v>0</v>
      </c>
      <c r="BB164" s="146">
        <f>IF(AZ164=2,G164,0)</f>
        <v>0</v>
      </c>
      <c r="BC164" s="146">
        <f>IF(AZ164=3,G164,0)</f>
        <v>0</v>
      </c>
      <c r="BD164" s="146">
        <f>IF(AZ164=4,G164,0)</f>
        <v>0</v>
      </c>
      <c r="BE164" s="146">
        <f>IF(AZ164=5,G164,0)</f>
        <v>0</v>
      </c>
      <c r="CA164" s="177">
        <v>1</v>
      </c>
      <c r="CB164" s="177">
        <v>1</v>
      </c>
      <c r="CZ164" s="146">
        <v>0</v>
      </c>
    </row>
    <row r="165" spans="1:104" x14ac:dyDescent="0.2">
      <c r="A165" s="171">
        <v>33</v>
      </c>
      <c r="B165" s="172" t="s">
        <v>243</v>
      </c>
      <c r="C165" s="173" t="s">
        <v>244</v>
      </c>
      <c r="D165" s="174" t="s">
        <v>154</v>
      </c>
      <c r="E165" s="175">
        <v>91.218400000000003</v>
      </c>
      <c r="F165" s="175">
        <v>0</v>
      </c>
      <c r="G165" s="176">
        <f>E165*F165</f>
        <v>0</v>
      </c>
      <c r="O165" s="170">
        <v>2</v>
      </c>
      <c r="AA165" s="146">
        <v>1</v>
      </c>
      <c r="AB165" s="146">
        <v>1</v>
      </c>
      <c r="AC165" s="146">
        <v>1</v>
      </c>
      <c r="AZ165" s="146">
        <v>1</v>
      </c>
      <c r="BA165" s="146">
        <f>IF(AZ165=1,G165,0)</f>
        <v>0</v>
      </c>
      <c r="BB165" s="146">
        <f>IF(AZ165=2,G165,0)</f>
        <v>0</v>
      </c>
      <c r="BC165" s="146">
        <f>IF(AZ165=3,G165,0)</f>
        <v>0</v>
      </c>
      <c r="BD165" s="146">
        <f>IF(AZ165=4,G165,0)</f>
        <v>0</v>
      </c>
      <c r="BE165" s="146">
        <f>IF(AZ165=5,G165,0)</f>
        <v>0</v>
      </c>
      <c r="CA165" s="177">
        <v>1</v>
      </c>
      <c r="CB165" s="177">
        <v>1</v>
      </c>
      <c r="CZ165" s="146">
        <v>0</v>
      </c>
    </row>
    <row r="166" spans="1:104" ht="22.5" x14ac:dyDescent="0.2">
      <c r="A166" s="178"/>
      <c r="B166" s="179"/>
      <c r="C166" s="228" t="s">
        <v>245</v>
      </c>
      <c r="D166" s="229"/>
      <c r="E166" s="229"/>
      <c r="F166" s="229"/>
      <c r="G166" s="230"/>
      <c r="L166" s="180" t="s">
        <v>245</v>
      </c>
      <c r="O166" s="170">
        <v>3</v>
      </c>
    </row>
    <row r="167" spans="1:104" x14ac:dyDescent="0.2">
      <c r="A167" s="178"/>
      <c r="B167" s="181"/>
      <c r="C167" s="226" t="s">
        <v>246</v>
      </c>
      <c r="D167" s="227"/>
      <c r="E167" s="182">
        <v>176.12970000000001</v>
      </c>
      <c r="F167" s="183"/>
      <c r="G167" s="184"/>
      <c r="M167" s="180" t="s">
        <v>246</v>
      </c>
      <c r="O167" s="170"/>
    </row>
    <row r="168" spans="1:104" x14ac:dyDescent="0.2">
      <c r="A168" s="178"/>
      <c r="B168" s="181"/>
      <c r="C168" s="226" t="s">
        <v>240</v>
      </c>
      <c r="D168" s="227"/>
      <c r="E168" s="182">
        <v>-84.911299999999997</v>
      </c>
      <c r="F168" s="183"/>
      <c r="G168" s="184"/>
      <c r="M168" s="180" t="s">
        <v>240</v>
      </c>
      <c r="O168" s="170"/>
    </row>
    <row r="169" spans="1:104" ht="22.5" x14ac:dyDescent="0.2">
      <c r="A169" s="171">
        <v>34</v>
      </c>
      <c r="B169" s="172" t="s">
        <v>247</v>
      </c>
      <c r="C169" s="173" t="s">
        <v>248</v>
      </c>
      <c r="D169" s="174" t="s">
        <v>154</v>
      </c>
      <c r="E169" s="175">
        <v>66.482399999999998</v>
      </c>
      <c r="F169" s="175">
        <v>0</v>
      </c>
      <c r="G169" s="176">
        <f>E169*F169</f>
        <v>0</v>
      </c>
      <c r="O169" s="170">
        <v>2</v>
      </c>
      <c r="AA169" s="146">
        <v>1</v>
      </c>
      <c r="AB169" s="146">
        <v>1</v>
      </c>
      <c r="AC169" s="146">
        <v>1</v>
      </c>
      <c r="AZ169" s="146">
        <v>1</v>
      </c>
      <c r="BA169" s="146">
        <f>IF(AZ169=1,G169,0)</f>
        <v>0</v>
      </c>
      <c r="BB169" s="146">
        <f>IF(AZ169=2,G169,0)</f>
        <v>0</v>
      </c>
      <c r="BC169" s="146">
        <f>IF(AZ169=3,G169,0)</f>
        <v>0</v>
      </c>
      <c r="BD169" s="146">
        <f>IF(AZ169=4,G169,0)</f>
        <v>0</v>
      </c>
      <c r="BE169" s="146">
        <f>IF(AZ169=5,G169,0)</f>
        <v>0</v>
      </c>
      <c r="CA169" s="177">
        <v>1</v>
      </c>
      <c r="CB169" s="177">
        <v>1</v>
      </c>
      <c r="CZ169" s="146">
        <v>1.7</v>
      </c>
    </row>
    <row r="170" spans="1:104" x14ac:dyDescent="0.2">
      <c r="A170" s="178"/>
      <c r="B170" s="179"/>
      <c r="C170" s="228" t="s">
        <v>249</v>
      </c>
      <c r="D170" s="229"/>
      <c r="E170" s="229"/>
      <c r="F170" s="229"/>
      <c r="G170" s="230"/>
      <c r="L170" s="180" t="s">
        <v>249</v>
      </c>
      <c r="O170" s="170">
        <v>3</v>
      </c>
    </row>
    <row r="171" spans="1:104" x14ac:dyDescent="0.2">
      <c r="A171" s="178"/>
      <c r="B171" s="181"/>
      <c r="C171" s="226" t="s">
        <v>129</v>
      </c>
      <c r="D171" s="227"/>
      <c r="E171" s="182">
        <v>0</v>
      </c>
      <c r="F171" s="183"/>
      <c r="G171" s="184"/>
      <c r="M171" s="180" t="s">
        <v>129</v>
      </c>
      <c r="O171" s="170"/>
    </row>
    <row r="172" spans="1:104" x14ac:dyDescent="0.2">
      <c r="A172" s="178"/>
      <c r="B172" s="181"/>
      <c r="C172" s="226" t="s">
        <v>130</v>
      </c>
      <c r="D172" s="227"/>
      <c r="E172" s="182">
        <v>0</v>
      </c>
      <c r="F172" s="183"/>
      <c r="G172" s="184"/>
      <c r="M172" s="180" t="s">
        <v>130</v>
      </c>
      <c r="O172" s="170"/>
    </row>
    <row r="173" spans="1:104" x14ac:dyDescent="0.2">
      <c r="A173" s="178"/>
      <c r="B173" s="181"/>
      <c r="C173" s="226" t="s">
        <v>181</v>
      </c>
      <c r="D173" s="227"/>
      <c r="E173" s="182">
        <v>0</v>
      </c>
      <c r="F173" s="183"/>
      <c r="G173" s="184"/>
      <c r="M173" s="180" t="s">
        <v>181</v>
      </c>
      <c r="O173" s="170"/>
    </row>
    <row r="174" spans="1:104" x14ac:dyDescent="0.2">
      <c r="A174" s="178"/>
      <c r="B174" s="181"/>
      <c r="C174" s="226" t="s">
        <v>250</v>
      </c>
      <c r="D174" s="227"/>
      <c r="E174" s="182">
        <v>29.551500000000001</v>
      </c>
      <c r="F174" s="183"/>
      <c r="G174" s="184"/>
      <c r="M174" s="180" t="s">
        <v>250</v>
      </c>
      <c r="O174" s="170"/>
    </row>
    <row r="175" spans="1:104" x14ac:dyDescent="0.2">
      <c r="A175" s="178"/>
      <c r="B175" s="181"/>
      <c r="C175" s="226" t="s">
        <v>251</v>
      </c>
      <c r="D175" s="227"/>
      <c r="E175" s="182">
        <v>23.811800000000002</v>
      </c>
      <c r="F175" s="183"/>
      <c r="G175" s="184"/>
      <c r="M175" s="180" t="s">
        <v>251</v>
      </c>
      <c r="O175" s="170"/>
    </row>
    <row r="176" spans="1:104" x14ac:dyDescent="0.2">
      <c r="A176" s="178"/>
      <c r="B176" s="181"/>
      <c r="C176" s="226" t="s">
        <v>234</v>
      </c>
      <c r="D176" s="227"/>
      <c r="E176" s="182">
        <v>0</v>
      </c>
      <c r="F176" s="183"/>
      <c r="G176" s="184"/>
      <c r="M176" s="180" t="s">
        <v>234</v>
      </c>
      <c r="O176" s="170"/>
    </row>
    <row r="177" spans="1:104" x14ac:dyDescent="0.2">
      <c r="A177" s="178"/>
      <c r="B177" s="181"/>
      <c r="C177" s="226" t="s">
        <v>252</v>
      </c>
      <c r="D177" s="227"/>
      <c r="E177" s="182">
        <v>13.1191</v>
      </c>
      <c r="F177" s="183"/>
      <c r="G177" s="184"/>
      <c r="M177" s="180" t="s">
        <v>252</v>
      </c>
      <c r="O177" s="170"/>
    </row>
    <row r="178" spans="1:104" x14ac:dyDescent="0.2">
      <c r="A178" s="171">
        <v>35</v>
      </c>
      <c r="B178" s="172" t="s">
        <v>253</v>
      </c>
      <c r="C178" s="173" t="s">
        <v>254</v>
      </c>
      <c r="D178" s="174" t="s">
        <v>154</v>
      </c>
      <c r="E178" s="175">
        <v>91.218400000000003</v>
      </c>
      <c r="F178" s="175">
        <v>0</v>
      </c>
      <c r="G178" s="176">
        <f>E178*F178</f>
        <v>0</v>
      </c>
      <c r="O178" s="170">
        <v>2</v>
      </c>
      <c r="AA178" s="146">
        <v>1</v>
      </c>
      <c r="AB178" s="146">
        <v>1</v>
      </c>
      <c r="AC178" s="146">
        <v>1</v>
      </c>
      <c r="AZ178" s="146">
        <v>1</v>
      </c>
      <c r="BA178" s="146">
        <f>IF(AZ178=1,G178,0)</f>
        <v>0</v>
      </c>
      <c r="BB178" s="146">
        <f>IF(AZ178=2,G178,0)</f>
        <v>0</v>
      </c>
      <c r="BC178" s="146">
        <f>IF(AZ178=3,G178,0)</f>
        <v>0</v>
      </c>
      <c r="BD178" s="146">
        <f>IF(AZ178=4,G178,0)</f>
        <v>0</v>
      </c>
      <c r="BE178" s="146">
        <f>IF(AZ178=5,G178,0)</f>
        <v>0</v>
      </c>
      <c r="CA178" s="177">
        <v>1</v>
      </c>
      <c r="CB178" s="177">
        <v>1</v>
      </c>
      <c r="CZ178" s="146">
        <v>0</v>
      </c>
    </row>
    <row r="179" spans="1:104" x14ac:dyDescent="0.2">
      <c r="A179" s="171">
        <v>36</v>
      </c>
      <c r="B179" s="172" t="s">
        <v>255</v>
      </c>
      <c r="C179" s="173" t="s">
        <v>256</v>
      </c>
      <c r="D179" s="174" t="s">
        <v>127</v>
      </c>
      <c r="E179" s="175">
        <v>48.5</v>
      </c>
      <c r="F179" s="175">
        <v>0</v>
      </c>
      <c r="G179" s="176">
        <f>E179*F179</f>
        <v>0</v>
      </c>
      <c r="O179" s="170">
        <v>2</v>
      </c>
      <c r="AA179" s="146">
        <v>1</v>
      </c>
      <c r="AB179" s="146">
        <v>1</v>
      </c>
      <c r="AC179" s="146">
        <v>1</v>
      </c>
      <c r="AZ179" s="146">
        <v>1</v>
      </c>
      <c r="BA179" s="146">
        <f>IF(AZ179=1,G179,0)</f>
        <v>0</v>
      </c>
      <c r="BB179" s="146">
        <f>IF(AZ179=2,G179,0)</f>
        <v>0</v>
      </c>
      <c r="BC179" s="146">
        <f>IF(AZ179=3,G179,0)</f>
        <v>0</v>
      </c>
      <c r="BD179" s="146">
        <f>IF(AZ179=4,G179,0)</f>
        <v>0</v>
      </c>
      <c r="BE179" s="146">
        <f>IF(AZ179=5,G179,0)</f>
        <v>0</v>
      </c>
      <c r="CA179" s="177">
        <v>1</v>
      </c>
      <c r="CB179" s="177">
        <v>1</v>
      </c>
      <c r="CZ179" s="146">
        <v>0</v>
      </c>
    </row>
    <row r="180" spans="1:104" x14ac:dyDescent="0.2">
      <c r="A180" s="178"/>
      <c r="B180" s="181"/>
      <c r="C180" s="226" t="s">
        <v>129</v>
      </c>
      <c r="D180" s="227"/>
      <c r="E180" s="182">
        <v>0</v>
      </c>
      <c r="F180" s="183"/>
      <c r="G180" s="184"/>
      <c r="M180" s="180" t="s">
        <v>129</v>
      </c>
      <c r="O180" s="170"/>
    </row>
    <row r="181" spans="1:104" x14ac:dyDescent="0.2">
      <c r="A181" s="178"/>
      <c r="B181" s="181"/>
      <c r="C181" s="226" t="s">
        <v>130</v>
      </c>
      <c r="D181" s="227"/>
      <c r="E181" s="182">
        <v>0</v>
      </c>
      <c r="F181" s="183"/>
      <c r="G181" s="184"/>
      <c r="M181" s="180" t="s">
        <v>130</v>
      </c>
      <c r="O181" s="170"/>
    </row>
    <row r="182" spans="1:104" x14ac:dyDescent="0.2">
      <c r="A182" s="178"/>
      <c r="B182" s="181"/>
      <c r="C182" s="226" t="s">
        <v>131</v>
      </c>
      <c r="D182" s="227"/>
      <c r="E182" s="182">
        <v>36.4</v>
      </c>
      <c r="F182" s="183"/>
      <c r="G182" s="184"/>
      <c r="M182" s="180" t="s">
        <v>131</v>
      </c>
      <c r="O182" s="170"/>
    </row>
    <row r="183" spans="1:104" x14ac:dyDescent="0.2">
      <c r="A183" s="178"/>
      <c r="B183" s="181"/>
      <c r="C183" s="226" t="s">
        <v>132</v>
      </c>
      <c r="D183" s="227"/>
      <c r="E183" s="182">
        <v>8.25</v>
      </c>
      <c r="F183" s="183"/>
      <c r="G183" s="184"/>
      <c r="M183" s="180" t="s">
        <v>132</v>
      </c>
      <c r="O183" s="170"/>
    </row>
    <row r="184" spans="1:104" x14ac:dyDescent="0.2">
      <c r="A184" s="178"/>
      <c r="B184" s="181"/>
      <c r="C184" s="226" t="s">
        <v>133</v>
      </c>
      <c r="D184" s="227"/>
      <c r="E184" s="182">
        <v>3.85</v>
      </c>
      <c r="F184" s="183"/>
      <c r="G184" s="184"/>
      <c r="M184" s="180" t="s">
        <v>133</v>
      </c>
      <c r="O184" s="170"/>
    </row>
    <row r="185" spans="1:104" x14ac:dyDescent="0.2">
      <c r="A185" s="171">
        <v>37</v>
      </c>
      <c r="B185" s="172" t="s">
        <v>257</v>
      </c>
      <c r="C185" s="173" t="s">
        <v>258</v>
      </c>
      <c r="D185" s="174" t="s">
        <v>127</v>
      </c>
      <c r="E185" s="175">
        <v>48.5</v>
      </c>
      <c r="F185" s="175">
        <v>0</v>
      </c>
      <c r="G185" s="176">
        <f>E185*F185</f>
        <v>0</v>
      </c>
      <c r="O185" s="170">
        <v>2</v>
      </c>
      <c r="AA185" s="146">
        <v>1</v>
      </c>
      <c r="AB185" s="146">
        <v>1</v>
      </c>
      <c r="AC185" s="146">
        <v>1</v>
      </c>
      <c r="AZ185" s="146">
        <v>1</v>
      </c>
      <c r="BA185" s="146">
        <f>IF(AZ185=1,G185,0)</f>
        <v>0</v>
      </c>
      <c r="BB185" s="146">
        <f>IF(AZ185=2,G185,0)</f>
        <v>0</v>
      </c>
      <c r="BC185" s="146">
        <f>IF(AZ185=3,G185,0)</f>
        <v>0</v>
      </c>
      <c r="BD185" s="146">
        <f>IF(AZ185=4,G185,0)</f>
        <v>0</v>
      </c>
      <c r="BE185" s="146">
        <f>IF(AZ185=5,G185,0)</f>
        <v>0</v>
      </c>
      <c r="CA185" s="177">
        <v>1</v>
      </c>
      <c r="CB185" s="177">
        <v>1</v>
      </c>
      <c r="CZ185" s="146">
        <v>0</v>
      </c>
    </row>
    <row r="186" spans="1:104" x14ac:dyDescent="0.2">
      <c r="A186" s="171">
        <v>38</v>
      </c>
      <c r="B186" s="172" t="s">
        <v>259</v>
      </c>
      <c r="C186" s="173" t="s">
        <v>260</v>
      </c>
      <c r="D186" s="174" t="s">
        <v>127</v>
      </c>
      <c r="E186" s="175">
        <v>129.15</v>
      </c>
      <c r="F186" s="175">
        <v>0</v>
      </c>
      <c r="G186" s="176">
        <f>E186*F186</f>
        <v>0</v>
      </c>
      <c r="O186" s="170">
        <v>2</v>
      </c>
      <c r="AA186" s="146">
        <v>1</v>
      </c>
      <c r="AB186" s="146">
        <v>1</v>
      </c>
      <c r="AC186" s="146">
        <v>1</v>
      </c>
      <c r="AZ186" s="146">
        <v>1</v>
      </c>
      <c r="BA186" s="146">
        <f>IF(AZ186=1,G186,0)</f>
        <v>0</v>
      </c>
      <c r="BB186" s="146">
        <f>IF(AZ186=2,G186,0)</f>
        <v>0</v>
      </c>
      <c r="BC186" s="146">
        <f>IF(AZ186=3,G186,0)</f>
        <v>0</v>
      </c>
      <c r="BD186" s="146">
        <f>IF(AZ186=4,G186,0)</f>
        <v>0</v>
      </c>
      <c r="BE186" s="146">
        <f>IF(AZ186=5,G186,0)</f>
        <v>0</v>
      </c>
      <c r="CA186" s="177">
        <v>1</v>
      </c>
      <c r="CB186" s="177">
        <v>1</v>
      </c>
      <c r="CZ186" s="146">
        <v>0</v>
      </c>
    </row>
    <row r="187" spans="1:104" x14ac:dyDescent="0.2">
      <c r="A187" s="178"/>
      <c r="B187" s="181"/>
      <c r="C187" s="226" t="s">
        <v>129</v>
      </c>
      <c r="D187" s="227"/>
      <c r="E187" s="182">
        <v>0</v>
      </c>
      <c r="F187" s="183"/>
      <c r="G187" s="184"/>
      <c r="M187" s="180" t="s">
        <v>129</v>
      </c>
      <c r="O187" s="170"/>
    </row>
    <row r="188" spans="1:104" x14ac:dyDescent="0.2">
      <c r="A188" s="178"/>
      <c r="B188" s="181"/>
      <c r="C188" s="226" t="s">
        <v>130</v>
      </c>
      <c r="D188" s="227"/>
      <c r="E188" s="182">
        <v>0</v>
      </c>
      <c r="F188" s="183"/>
      <c r="G188" s="184"/>
      <c r="M188" s="180" t="s">
        <v>130</v>
      </c>
      <c r="O188" s="170"/>
    </row>
    <row r="189" spans="1:104" x14ac:dyDescent="0.2">
      <c r="A189" s="178"/>
      <c r="B189" s="181"/>
      <c r="C189" s="226" t="s">
        <v>261</v>
      </c>
      <c r="D189" s="227"/>
      <c r="E189" s="182">
        <v>99.45</v>
      </c>
      <c r="F189" s="183"/>
      <c r="G189" s="184"/>
      <c r="M189" s="180" t="s">
        <v>261</v>
      </c>
      <c r="O189" s="170"/>
    </row>
    <row r="190" spans="1:104" x14ac:dyDescent="0.2">
      <c r="A190" s="178"/>
      <c r="B190" s="181"/>
      <c r="C190" s="226" t="s">
        <v>262</v>
      </c>
      <c r="D190" s="227"/>
      <c r="E190" s="182">
        <v>29.7</v>
      </c>
      <c r="F190" s="183"/>
      <c r="G190" s="184"/>
      <c r="M190" s="180" t="s">
        <v>262</v>
      </c>
      <c r="O190" s="170"/>
    </row>
    <row r="191" spans="1:104" x14ac:dyDescent="0.2">
      <c r="A191" s="171">
        <v>39</v>
      </c>
      <c r="B191" s="172" t="s">
        <v>263</v>
      </c>
      <c r="C191" s="173" t="s">
        <v>264</v>
      </c>
      <c r="D191" s="174" t="s">
        <v>127</v>
      </c>
      <c r="E191" s="175">
        <v>48.5</v>
      </c>
      <c r="F191" s="175">
        <v>0</v>
      </c>
      <c r="G191" s="176">
        <f>E191*F191</f>
        <v>0</v>
      </c>
      <c r="O191" s="170">
        <v>2</v>
      </c>
      <c r="AA191" s="146">
        <v>1</v>
      </c>
      <c r="AB191" s="146">
        <v>1</v>
      </c>
      <c r="AC191" s="146">
        <v>1</v>
      </c>
      <c r="AZ191" s="146">
        <v>1</v>
      </c>
      <c r="BA191" s="146">
        <f>IF(AZ191=1,G191,0)</f>
        <v>0</v>
      </c>
      <c r="BB191" s="146">
        <f>IF(AZ191=2,G191,0)</f>
        <v>0</v>
      </c>
      <c r="BC191" s="146">
        <f>IF(AZ191=3,G191,0)</f>
        <v>0</v>
      </c>
      <c r="BD191" s="146">
        <f>IF(AZ191=4,G191,0)</f>
        <v>0</v>
      </c>
      <c r="BE191" s="146">
        <f>IF(AZ191=5,G191,0)</f>
        <v>0</v>
      </c>
      <c r="CA191" s="177">
        <v>1</v>
      </c>
      <c r="CB191" s="177">
        <v>1</v>
      </c>
      <c r="CZ191" s="146">
        <v>0</v>
      </c>
    </row>
    <row r="192" spans="1:104" x14ac:dyDescent="0.2">
      <c r="A192" s="178"/>
      <c r="B192" s="181"/>
      <c r="C192" s="226" t="s">
        <v>129</v>
      </c>
      <c r="D192" s="227"/>
      <c r="E192" s="182">
        <v>0</v>
      </c>
      <c r="F192" s="183"/>
      <c r="G192" s="184"/>
      <c r="M192" s="180" t="s">
        <v>129</v>
      </c>
      <c r="O192" s="170"/>
    </row>
    <row r="193" spans="1:104" x14ac:dyDescent="0.2">
      <c r="A193" s="178"/>
      <c r="B193" s="181"/>
      <c r="C193" s="226" t="s">
        <v>130</v>
      </c>
      <c r="D193" s="227"/>
      <c r="E193" s="182">
        <v>0</v>
      </c>
      <c r="F193" s="183"/>
      <c r="G193" s="184"/>
      <c r="M193" s="180" t="s">
        <v>130</v>
      </c>
      <c r="O193" s="170"/>
    </row>
    <row r="194" spans="1:104" x14ac:dyDescent="0.2">
      <c r="A194" s="178"/>
      <c r="B194" s="181"/>
      <c r="C194" s="226" t="s">
        <v>131</v>
      </c>
      <c r="D194" s="227"/>
      <c r="E194" s="182">
        <v>36.4</v>
      </c>
      <c r="F194" s="183"/>
      <c r="G194" s="184"/>
      <c r="M194" s="180" t="s">
        <v>131</v>
      </c>
      <c r="O194" s="170"/>
    </row>
    <row r="195" spans="1:104" x14ac:dyDescent="0.2">
      <c r="A195" s="178"/>
      <c r="B195" s="181"/>
      <c r="C195" s="226" t="s">
        <v>132</v>
      </c>
      <c r="D195" s="227"/>
      <c r="E195" s="182">
        <v>8.25</v>
      </c>
      <c r="F195" s="183"/>
      <c r="G195" s="184"/>
      <c r="M195" s="180" t="s">
        <v>132</v>
      </c>
      <c r="O195" s="170"/>
    </row>
    <row r="196" spans="1:104" x14ac:dyDescent="0.2">
      <c r="A196" s="178"/>
      <c r="B196" s="181"/>
      <c r="C196" s="226" t="s">
        <v>133</v>
      </c>
      <c r="D196" s="227"/>
      <c r="E196" s="182">
        <v>3.85</v>
      </c>
      <c r="F196" s="183"/>
      <c r="G196" s="184"/>
      <c r="M196" s="180" t="s">
        <v>133</v>
      </c>
      <c r="O196" s="170"/>
    </row>
    <row r="197" spans="1:104" x14ac:dyDescent="0.2">
      <c r="A197" s="171">
        <v>40</v>
      </c>
      <c r="B197" s="172" t="s">
        <v>265</v>
      </c>
      <c r="C197" s="173" t="s">
        <v>266</v>
      </c>
      <c r="D197" s="174" t="s">
        <v>127</v>
      </c>
      <c r="E197" s="175">
        <v>48.5</v>
      </c>
      <c r="F197" s="175">
        <v>0</v>
      </c>
      <c r="G197" s="176">
        <f>E197*F197</f>
        <v>0</v>
      </c>
      <c r="O197" s="170">
        <v>2</v>
      </c>
      <c r="AA197" s="146">
        <v>1</v>
      </c>
      <c r="AB197" s="146">
        <v>1</v>
      </c>
      <c r="AC197" s="146">
        <v>1</v>
      </c>
      <c r="AZ197" s="146">
        <v>1</v>
      </c>
      <c r="BA197" s="146">
        <f>IF(AZ197=1,G197,0)</f>
        <v>0</v>
      </c>
      <c r="BB197" s="146">
        <f>IF(AZ197=2,G197,0)</f>
        <v>0</v>
      </c>
      <c r="BC197" s="146">
        <f>IF(AZ197=3,G197,0)</f>
        <v>0</v>
      </c>
      <c r="BD197" s="146">
        <f>IF(AZ197=4,G197,0)</f>
        <v>0</v>
      </c>
      <c r="BE197" s="146">
        <f>IF(AZ197=5,G197,0)</f>
        <v>0</v>
      </c>
      <c r="CA197" s="177">
        <v>1</v>
      </c>
      <c r="CB197" s="177">
        <v>1</v>
      </c>
      <c r="CZ197" s="146">
        <v>0</v>
      </c>
    </row>
    <row r="198" spans="1:104" x14ac:dyDescent="0.2">
      <c r="A198" s="171">
        <v>41</v>
      </c>
      <c r="B198" s="172" t="s">
        <v>267</v>
      </c>
      <c r="C198" s="173" t="s">
        <v>268</v>
      </c>
      <c r="D198" s="174" t="s">
        <v>154</v>
      </c>
      <c r="E198" s="175">
        <v>84.911299999999997</v>
      </c>
      <c r="F198" s="175">
        <v>0</v>
      </c>
      <c r="G198" s="176">
        <f>E198*F198</f>
        <v>0</v>
      </c>
      <c r="O198" s="170">
        <v>2</v>
      </c>
      <c r="AA198" s="146">
        <v>1</v>
      </c>
      <c r="AB198" s="146">
        <v>1</v>
      </c>
      <c r="AC198" s="146">
        <v>1</v>
      </c>
      <c r="AZ198" s="146">
        <v>1</v>
      </c>
      <c r="BA198" s="146">
        <f>IF(AZ198=1,G198,0)</f>
        <v>0</v>
      </c>
      <c r="BB198" s="146">
        <f>IF(AZ198=2,G198,0)</f>
        <v>0</v>
      </c>
      <c r="BC198" s="146">
        <f>IF(AZ198=3,G198,0)</f>
        <v>0</v>
      </c>
      <c r="BD198" s="146">
        <f>IF(AZ198=4,G198,0)</f>
        <v>0</v>
      </c>
      <c r="BE198" s="146">
        <f>IF(AZ198=5,G198,0)</f>
        <v>0</v>
      </c>
      <c r="CA198" s="177">
        <v>1</v>
      </c>
      <c r="CB198" s="177">
        <v>1</v>
      </c>
      <c r="CZ198" s="146">
        <v>0</v>
      </c>
    </row>
    <row r="199" spans="1:104" x14ac:dyDescent="0.2">
      <c r="A199" s="178"/>
      <c r="B199" s="181"/>
      <c r="C199" s="226" t="s">
        <v>228</v>
      </c>
      <c r="D199" s="227"/>
      <c r="E199" s="182">
        <v>0</v>
      </c>
      <c r="F199" s="183"/>
      <c r="G199" s="184"/>
      <c r="M199" s="180" t="s">
        <v>228</v>
      </c>
      <c r="O199" s="170"/>
    </row>
    <row r="200" spans="1:104" x14ac:dyDescent="0.2">
      <c r="A200" s="178"/>
      <c r="B200" s="181"/>
      <c r="C200" s="226" t="s">
        <v>229</v>
      </c>
      <c r="D200" s="227"/>
      <c r="E200" s="182">
        <v>0</v>
      </c>
      <c r="F200" s="183"/>
      <c r="G200" s="184"/>
      <c r="M200" s="180" t="s">
        <v>229</v>
      </c>
      <c r="O200" s="170"/>
    </row>
    <row r="201" spans="1:104" x14ac:dyDescent="0.2">
      <c r="A201" s="178"/>
      <c r="B201" s="181"/>
      <c r="C201" s="226" t="s">
        <v>230</v>
      </c>
      <c r="D201" s="227"/>
      <c r="E201" s="182">
        <v>0</v>
      </c>
      <c r="F201" s="183"/>
      <c r="G201" s="184"/>
      <c r="M201" s="180" t="s">
        <v>230</v>
      </c>
      <c r="O201" s="170"/>
    </row>
    <row r="202" spans="1:104" x14ac:dyDescent="0.2">
      <c r="A202" s="178"/>
      <c r="B202" s="181"/>
      <c r="C202" s="226" t="s">
        <v>231</v>
      </c>
      <c r="D202" s="227"/>
      <c r="E202" s="182">
        <v>0</v>
      </c>
      <c r="F202" s="183"/>
      <c r="G202" s="184"/>
      <c r="M202" s="180" t="s">
        <v>231</v>
      </c>
      <c r="O202" s="170"/>
    </row>
    <row r="203" spans="1:104" x14ac:dyDescent="0.2">
      <c r="A203" s="178"/>
      <c r="B203" s="181"/>
      <c r="C203" s="226" t="s">
        <v>181</v>
      </c>
      <c r="D203" s="227"/>
      <c r="E203" s="182">
        <v>0</v>
      </c>
      <c r="F203" s="183"/>
      <c r="G203" s="184"/>
      <c r="M203" s="180" t="s">
        <v>181</v>
      </c>
      <c r="O203" s="170"/>
    </row>
    <row r="204" spans="1:104" x14ac:dyDescent="0.2">
      <c r="A204" s="178"/>
      <c r="B204" s="181"/>
      <c r="C204" s="226" t="s">
        <v>232</v>
      </c>
      <c r="D204" s="227"/>
      <c r="E204" s="182">
        <v>37.605800000000002</v>
      </c>
      <c r="F204" s="183"/>
      <c r="G204" s="184"/>
      <c r="M204" s="180" t="s">
        <v>232</v>
      </c>
      <c r="O204" s="170"/>
    </row>
    <row r="205" spans="1:104" x14ac:dyDescent="0.2">
      <c r="A205" s="178"/>
      <c r="B205" s="181"/>
      <c r="C205" s="226" t="s">
        <v>233</v>
      </c>
      <c r="D205" s="227"/>
      <c r="E205" s="182">
        <v>30.673500000000001</v>
      </c>
      <c r="F205" s="183"/>
      <c r="G205" s="184"/>
      <c r="M205" s="180" t="s">
        <v>233</v>
      </c>
      <c r="O205" s="170"/>
    </row>
    <row r="206" spans="1:104" x14ac:dyDescent="0.2">
      <c r="A206" s="178"/>
      <c r="B206" s="181"/>
      <c r="C206" s="226" t="s">
        <v>234</v>
      </c>
      <c r="D206" s="227"/>
      <c r="E206" s="182">
        <v>0</v>
      </c>
      <c r="F206" s="183"/>
      <c r="G206" s="184"/>
      <c r="M206" s="180" t="s">
        <v>234</v>
      </c>
      <c r="O206" s="170"/>
    </row>
    <row r="207" spans="1:104" x14ac:dyDescent="0.2">
      <c r="A207" s="178"/>
      <c r="B207" s="181"/>
      <c r="C207" s="226" t="s">
        <v>235</v>
      </c>
      <c r="D207" s="227"/>
      <c r="E207" s="182">
        <v>16.632000000000001</v>
      </c>
      <c r="F207" s="183"/>
      <c r="G207" s="184"/>
      <c r="M207" s="180" t="s">
        <v>235</v>
      </c>
      <c r="O207" s="170"/>
    </row>
    <row r="208" spans="1:104" ht="22.5" x14ac:dyDescent="0.2">
      <c r="A208" s="171">
        <v>42</v>
      </c>
      <c r="B208" s="172" t="s">
        <v>269</v>
      </c>
      <c r="C208" s="173" t="s">
        <v>270</v>
      </c>
      <c r="D208" s="174" t="s">
        <v>109</v>
      </c>
      <c r="E208" s="175">
        <v>1</v>
      </c>
      <c r="F208" s="175">
        <v>0</v>
      </c>
      <c r="G208" s="176">
        <f>E208*F208</f>
        <v>0</v>
      </c>
      <c r="O208" s="170">
        <v>2</v>
      </c>
      <c r="AA208" s="146">
        <v>12</v>
      </c>
      <c r="AB208" s="146">
        <v>0</v>
      </c>
      <c r="AC208" s="146">
        <v>99</v>
      </c>
      <c r="AZ208" s="146">
        <v>1</v>
      </c>
      <c r="BA208" s="146">
        <f>IF(AZ208=1,G208,0)</f>
        <v>0</v>
      </c>
      <c r="BB208" s="146">
        <f>IF(AZ208=2,G208,0)</f>
        <v>0</v>
      </c>
      <c r="BC208" s="146">
        <f>IF(AZ208=3,G208,0)</f>
        <v>0</v>
      </c>
      <c r="BD208" s="146">
        <f>IF(AZ208=4,G208,0)</f>
        <v>0</v>
      </c>
      <c r="BE208" s="146">
        <f>IF(AZ208=5,G208,0)</f>
        <v>0</v>
      </c>
      <c r="CA208" s="177">
        <v>12</v>
      </c>
      <c r="CB208" s="177">
        <v>0</v>
      </c>
      <c r="CZ208" s="146">
        <v>0.3</v>
      </c>
    </row>
    <row r="209" spans="1:104" x14ac:dyDescent="0.2">
      <c r="A209" s="171">
        <v>43</v>
      </c>
      <c r="B209" s="172" t="s">
        <v>271</v>
      </c>
      <c r="C209" s="173" t="s">
        <v>272</v>
      </c>
      <c r="D209" s="174" t="s">
        <v>127</v>
      </c>
      <c r="E209" s="175">
        <v>129.15</v>
      </c>
      <c r="F209" s="175">
        <v>0</v>
      </c>
      <c r="G209" s="176">
        <f>E209*F209</f>
        <v>0</v>
      </c>
      <c r="O209" s="170">
        <v>2</v>
      </c>
      <c r="AA209" s="146">
        <v>12</v>
      </c>
      <c r="AB209" s="146">
        <v>0</v>
      </c>
      <c r="AC209" s="146">
        <v>125</v>
      </c>
      <c r="AZ209" s="146">
        <v>1</v>
      </c>
      <c r="BA209" s="146">
        <f>IF(AZ209=1,G209,0)</f>
        <v>0</v>
      </c>
      <c r="BB209" s="146">
        <f>IF(AZ209=2,G209,0)</f>
        <v>0</v>
      </c>
      <c r="BC209" s="146">
        <f>IF(AZ209=3,G209,0)</f>
        <v>0</v>
      </c>
      <c r="BD209" s="146">
        <f>IF(AZ209=4,G209,0)</f>
        <v>0</v>
      </c>
      <c r="BE209" s="146">
        <f>IF(AZ209=5,G209,0)</f>
        <v>0</v>
      </c>
      <c r="CA209" s="177">
        <v>12</v>
      </c>
      <c r="CB209" s="177">
        <v>0</v>
      </c>
      <c r="CZ209" s="146">
        <v>0</v>
      </c>
    </row>
    <row r="210" spans="1:104" x14ac:dyDescent="0.2">
      <c r="A210" s="178"/>
      <c r="B210" s="179"/>
      <c r="C210" s="228" t="s">
        <v>273</v>
      </c>
      <c r="D210" s="229"/>
      <c r="E210" s="229"/>
      <c r="F210" s="229"/>
      <c r="G210" s="230"/>
      <c r="L210" s="180" t="s">
        <v>273</v>
      </c>
      <c r="O210" s="170">
        <v>3</v>
      </c>
    </row>
    <row r="211" spans="1:104" ht="22.5" x14ac:dyDescent="0.2">
      <c r="A211" s="178"/>
      <c r="B211" s="179"/>
      <c r="C211" s="228" t="s">
        <v>274</v>
      </c>
      <c r="D211" s="229"/>
      <c r="E211" s="229"/>
      <c r="F211" s="229"/>
      <c r="G211" s="230"/>
      <c r="L211" s="180" t="s">
        <v>274</v>
      </c>
      <c r="O211" s="170">
        <v>3</v>
      </c>
    </row>
    <row r="212" spans="1:104" x14ac:dyDescent="0.2">
      <c r="A212" s="178"/>
      <c r="B212" s="181"/>
      <c r="C212" s="226" t="s">
        <v>229</v>
      </c>
      <c r="D212" s="227"/>
      <c r="E212" s="182">
        <v>0</v>
      </c>
      <c r="F212" s="183"/>
      <c r="G212" s="184"/>
      <c r="M212" s="180" t="s">
        <v>229</v>
      </c>
      <c r="O212" s="170"/>
    </row>
    <row r="213" spans="1:104" x14ac:dyDescent="0.2">
      <c r="A213" s="178"/>
      <c r="B213" s="181"/>
      <c r="C213" s="226" t="s">
        <v>230</v>
      </c>
      <c r="D213" s="227"/>
      <c r="E213" s="182">
        <v>0</v>
      </c>
      <c r="F213" s="183"/>
      <c r="G213" s="184"/>
      <c r="M213" s="180" t="s">
        <v>230</v>
      </c>
      <c r="O213" s="170"/>
    </row>
    <row r="214" spans="1:104" x14ac:dyDescent="0.2">
      <c r="A214" s="178"/>
      <c r="B214" s="181"/>
      <c r="C214" s="226" t="s">
        <v>261</v>
      </c>
      <c r="D214" s="227"/>
      <c r="E214" s="182">
        <v>99.45</v>
      </c>
      <c r="F214" s="183"/>
      <c r="G214" s="184"/>
      <c r="M214" s="180" t="s">
        <v>261</v>
      </c>
      <c r="O214" s="170"/>
    </row>
    <row r="215" spans="1:104" x14ac:dyDescent="0.2">
      <c r="A215" s="178"/>
      <c r="B215" s="181"/>
      <c r="C215" s="226" t="s">
        <v>262</v>
      </c>
      <c r="D215" s="227"/>
      <c r="E215" s="182">
        <v>29.7</v>
      </c>
      <c r="F215" s="183"/>
      <c r="G215" s="184"/>
      <c r="M215" s="180" t="s">
        <v>262</v>
      </c>
      <c r="O215" s="170"/>
    </row>
    <row r="216" spans="1:104" x14ac:dyDescent="0.2">
      <c r="A216" s="171">
        <v>44</v>
      </c>
      <c r="B216" s="172" t="s">
        <v>275</v>
      </c>
      <c r="C216" s="173" t="s">
        <v>276</v>
      </c>
      <c r="D216" s="174" t="s">
        <v>277</v>
      </c>
      <c r="E216" s="175">
        <v>2.5463</v>
      </c>
      <c r="F216" s="175">
        <v>0</v>
      </c>
      <c r="G216" s="176">
        <f>E216*F216</f>
        <v>0</v>
      </c>
      <c r="O216" s="170">
        <v>2</v>
      </c>
      <c r="AA216" s="146">
        <v>3</v>
      </c>
      <c r="AB216" s="146">
        <v>1</v>
      </c>
      <c r="AC216" s="146" t="s">
        <v>275</v>
      </c>
      <c r="AZ216" s="146">
        <v>1</v>
      </c>
      <c r="BA216" s="146">
        <f>IF(AZ216=1,G216,0)</f>
        <v>0</v>
      </c>
      <c r="BB216" s="146">
        <f>IF(AZ216=2,G216,0)</f>
        <v>0</v>
      </c>
      <c r="BC216" s="146">
        <f>IF(AZ216=3,G216,0)</f>
        <v>0</v>
      </c>
      <c r="BD216" s="146">
        <f>IF(AZ216=4,G216,0)</f>
        <v>0</v>
      </c>
      <c r="BE216" s="146">
        <f>IF(AZ216=5,G216,0)</f>
        <v>0</v>
      </c>
      <c r="CA216" s="177">
        <v>3</v>
      </c>
      <c r="CB216" s="177">
        <v>1</v>
      </c>
      <c r="CZ216" s="146">
        <v>1E-3</v>
      </c>
    </row>
    <row r="217" spans="1:104" x14ac:dyDescent="0.2">
      <c r="A217" s="178"/>
      <c r="B217" s="181"/>
      <c r="C217" s="226" t="s">
        <v>129</v>
      </c>
      <c r="D217" s="227"/>
      <c r="E217" s="182">
        <v>0</v>
      </c>
      <c r="F217" s="183"/>
      <c r="G217" s="184"/>
      <c r="M217" s="180" t="s">
        <v>129</v>
      </c>
      <c r="O217" s="170"/>
    </row>
    <row r="218" spans="1:104" x14ac:dyDescent="0.2">
      <c r="A218" s="178"/>
      <c r="B218" s="181"/>
      <c r="C218" s="226" t="s">
        <v>130</v>
      </c>
      <c r="D218" s="227"/>
      <c r="E218" s="182">
        <v>0</v>
      </c>
      <c r="F218" s="183"/>
      <c r="G218" s="184"/>
      <c r="M218" s="180" t="s">
        <v>130</v>
      </c>
      <c r="O218" s="170"/>
    </row>
    <row r="219" spans="1:104" x14ac:dyDescent="0.2">
      <c r="A219" s="178"/>
      <c r="B219" s="181"/>
      <c r="C219" s="231" t="s">
        <v>182</v>
      </c>
      <c r="D219" s="227"/>
      <c r="E219" s="205">
        <v>0</v>
      </c>
      <c r="F219" s="183"/>
      <c r="G219" s="184"/>
      <c r="M219" s="180" t="s">
        <v>182</v>
      </c>
      <c r="O219" s="170"/>
    </row>
    <row r="220" spans="1:104" x14ac:dyDescent="0.2">
      <c r="A220" s="178"/>
      <c r="B220" s="181"/>
      <c r="C220" s="231" t="s">
        <v>131</v>
      </c>
      <c r="D220" s="227"/>
      <c r="E220" s="205">
        <v>36.4</v>
      </c>
      <c r="F220" s="183"/>
      <c r="G220" s="184"/>
      <c r="M220" s="180" t="s">
        <v>131</v>
      </c>
      <c r="O220" s="170"/>
    </row>
    <row r="221" spans="1:104" x14ac:dyDescent="0.2">
      <c r="A221" s="178"/>
      <c r="B221" s="181"/>
      <c r="C221" s="231" t="s">
        <v>132</v>
      </c>
      <c r="D221" s="227"/>
      <c r="E221" s="205">
        <v>8.25</v>
      </c>
      <c r="F221" s="183"/>
      <c r="G221" s="184"/>
      <c r="M221" s="180" t="s">
        <v>132</v>
      </c>
      <c r="O221" s="170"/>
    </row>
    <row r="222" spans="1:104" x14ac:dyDescent="0.2">
      <c r="A222" s="178"/>
      <c r="B222" s="181"/>
      <c r="C222" s="231" t="s">
        <v>133</v>
      </c>
      <c r="D222" s="227"/>
      <c r="E222" s="205">
        <v>3.85</v>
      </c>
      <c r="F222" s="183"/>
      <c r="G222" s="184"/>
      <c r="M222" s="180" t="s">
        <v>133</v>
      </c>
      <c r="O222" s="170"/>
    </row>
    <row r="223" spans="1:104" x14ac:dyDescent="0.2">
      <c r="A223" s="178"/>
      <c r="B223" s="181"/>
      <c r="C223" s="231" t="s">
        <v>185</v>
      </c>
      <c r="D223" s="227"/>
      <c r="E223" s="205">
        <v>48.5</v>
      </c>
      <c r="F223" s="183"/>
      <c r="G223" s="184"/>
      <c r="M223" s="180" t="s">
        <v>185</v>
      </c>
      <c r="O223" s="170"/>
    </row>
    <row r="224" spans="1:104" x14ac:dyDescent="0.2">
      <c r="A224" s="178"/>
      <c r="B224" s="181"/>
      <c r="C224" s="226" t="s">
        <v>278</v>
      </c>
      <c r="D224" s="227"/>
      <c r="E224" s="182">
        <v>2.5463</v>
      </c>
      <c r="F224" s="183"/>
      <c r="G224" s="184"/>
      <c r="M224" s="180" t="s">
        <v>278</v>
      </c>
      <c r="O224" s="170"/>
    </row>
    <row r="225" spans="1:104" x14ac:dyDescent="0.2">
      <c r="A225" s="171">
        <v>45</v>
      </c>
      <c r="B225" s="172" t="s">
        <v>279</v>
      </c>
      <c r="C225" s="173" t="s">
        <v>280</v>
      </c>
      <c r="D225" s="174" t="s">
        <v>154</v>
      </c>
      <c r="E225" s="175">
        <v>12.125</v>
      </c>
      <c r="F225" s="175">
        <v>0</v>
      </c>
      <c r="G225" s="176">
        <f>E225*F225</f>
        <v>0</v>
      </c>
      <c r="O225" s="170">
        <v>2</v>
      </c>
      <c r="AA225" s="146">
        <v>3</v>
      </c>
      <c r="AB225" s="146">
        <v>1</v>
      </c>
      <c r="AC225" s="146" t="s">
        <v>279</v>
      </c>
      <c r="AZ225" s="146">
        <v>1</v>
      </c>
      <c r="BA225" s="146">
        <f>IF(AZ225=1,G225,0)</f>
        <v>0</v>
      </c>
      <c r="BB225" s="146">
        <f>IF(AZ225=2,G225,0)</f>
        <v>0</v>
      </c>
      <c r="BC225" s="146">
        <f>IF(AZ225=3,G225,0)</f>
        <v>0</v>
      </c>
      <c r="BD225" s="146">
        <f>IF(AZ225=4,G225,0)</f>
        <v>0</v>
      </c>
      <c r="BE225" s="146">
        <f>IF(AZ225=5,G225,0)</f>
        <v>0</v>
      </c>
      <c r="CA225" s="177">
        <v>3</v>
      </c>
      <c r="CB225" s="177">
        <v>1</v>
      </c>
      <c r="CZ225" s="146">
        <v>1.67</v>
      </c>
    </row>
    <row r="226" spans="1:104" x14ac:dyDescent="0.2">
      <c r="A226" s="178"/>
      <c r="B226" s="179"/>
      <c r="C226" s="228" t="s">
        <v>281</v>
      </c>
      <c r="D226" s="229"/>
      <c r="E226" s="229"/>
      <c r="F226" s="229"/>
      <c r="G226" s="230"/>
      <c r="L226" s="180" t="s">
        <v>281</v>
      </c>
      <c r="O226" s="170">
        <v>3</v>
      </c>
    </row>
    <row r="227" spans="1:104" x14ac:dyDescent="0.2">
      <c r="A227" s="178"/>
      <c r="B227" s="179"/>
      <c r="C227" s="228" t="s">
        <v>282</v>
      </c>
      <c r="D227" s="229"/>
      <c r="E227" s="229"/>
      <c r="F227" s="229"/>
      <c r="G227" s="230"/>
      <c r="L227" s="180" t="s">
        <v>282</v>
      </c>
      <c r="O227" s="170">
        <v>3</v>
      </c>
    </row>
    <row r="228" spans="1:104" x14ac:dyDescent="0.2">
      <c r="A228" s="178"/>
      <c r="B228" s="181"/>
      <c r="C228" s="226" t="s">
        <v>129</v>
      </c>
      <c r="D228" s="227"/>
      <c r="E228" s="182">
        <v>0</v>
      </c>
      <c r="F228" s="183"/>
      <c r="G228" s="184"/>
      <c r="M228" s="180" t="s">
        <v>129</v>
      </c>
      <c r="O228" s="170"/>
    </row>
    <row r="229" spans="1:104" x14ac:dyDescent="0.2">
      <c r="A229" s="178"/>
      <c r="B229" s="181"/>
      <c r="C229" s="226" t="s">
        <v>130</v>
      </c>
      <c r="D229" s="227"/>
      <c r="E229" s="182">
        <v>0</v>
      </c>
      <c r="F229" s="183"/>
      <c r="G229" s="184"/>
      <c r="M229" s="180" t="s">
        <v>130</v>
      </c>
      <c r="O229" s="170"/>
    </row>
    <row r="230" spans="1:104" x14ac:dyDescent="0.2">
      <c r="A230" s="178"/>
      <c r="B230" s="181"/>
      <c r="C230" s="231" t="s">
        <v>182</v>
      </c>
      <c r="D230" s="227"/>
      <c r="E230" s="205">
        <v>0</v>
      </c>
      <c r="F230" s="183"/>
      <c r="G230" s="184"/>
      <c r="M230" s="180" t="s">
        <v>182</v>
      </c>
      <c r="O230" s="170"/>
    </row>
    <row r="231" spans="1:104" x14ac:dyDescent="0.2">
      <c r="A231" s="178"/>
      <c r="B231" s="181"/>
      <c r="C231" s="231" t="s">
        <v>131</v>
      </c>
      <c r="D231" s="227"/>
      <c r="E231" s="205">
        <v>36.4</v>
      </c>
      <c r="F231" s="183"/>
      <c r="G231" s="184"/>
      <c r="M231" s="180" t="s">
        <v>131</v>
      </c>
      <c r="O231" s="170"/>
    </row>
    <row r="232" spans="1:104" x14ac:dyDescent="0.2">
      <c r="A232" s="178"/>
      <c r="B232" s="181"/>
      <c r="C232" s="231" t="s">
        <v>132</v>
      </c>
      <c r="D232" s="227"/>
      <c r="E232" s="205">
        <v>8.25</v>
      </c>
      <c r="F232" s="183"/>
      <c r="G232" s="184"/>
      <c r="M232" s="180" t="s">
        <v>132</v>
      </c>
      <c r="O232" s="170"/>
    </row>
    <row r="233" spans="1:104" x14ac:dyDescent="0.2">
      <c r="A233" s="178"/>
      <c r="B233" s="181"/>
      <c r="C233" s="231" t="s">
        <v>133</v>
      </c>
      <c r="D233" s="227"/>
      <c r="E233" s="205">
        <v>3.85</v>
      </c>
      <c r="F233" s="183"/>
      <c r="G233" s="184"/>
      <c r="M233" s="180" t="s">
        <v>133</v>
      </c>
      <c r="O233" s="170"/>
    </row>
    <row r="234" spans="1:104" x14ac:dyDescent="0.2">
      <c r="A234" s="178"/>
      <c r="B234" s="181"/>
      <c r="C234" s="231" t="s">
        <v>185</v>
      </c>
      <c r="D234" s="227"/>
      <c r="E234" s="205">
        <v>48.5</v>
      </c>
      <c r="F234" s="183"/>
      <c r="G234" s="184"/>
      <c r="M234" s="180" t="s">
        <v>185</v>
      </c>
      <c r="O234" s="170"/>
    </row>
    <row r="235" spans="1:104" x14ac:dyDescent="0.2">
      <c r="A235" s="178"/>
      <c r="B235" s="181"/>
      <c r="C235" s="226" t="s">
        <v>283</v>
      </c>
      <c r="D235" s="227"/>
      <c r="E235" s="182">
        <v>12.125</v>
      </c>
      <c r="F235" s="183"/>
      <c r="G235" s="184"/>
      <c r="M235" s="180" t="s">
        <v>283</v>
      </c>
      <c r="O235" s="170"/>
    </row>
    <row r="236" spans="1:104" x14ac:dyDescent="0.2">
      <c r="A236" s="185"/>
      <c r="B236" s="186" t="s">
        <v>68</v>
      </c>
      <c r="C236" s="187" t="str">
        <f>CONCATENATE(B47," ",C47)</f>
        <v>1 Zemní práce</v>
      </c>
      <c r="D236" s="188"/>
      <c r="E236" s="189"/>
      <c r="F236" s="190"/>
      <c r="G236" s="191">
        <f>SUM(G47:G235)</f>
        <v>0</v>
      </c>
      <c r="O236" s="170">
        <v>4</v>
      </c>
      <c r="BA236" s="192">
        <f>SUM(BA47:BA235)</f>
        <v>0</v>
      </c>
      <c r="BB236" s="192">
        <f>SUM(BB47:BB235)</f>
        <v>0</v>
      </c>
      <c r="BC236" s="192">
        <f>SUM(BC47:BC235)</f>
        <v>0</v>
      </c>
      <c r="BD236" s="192">
        <f>SUM(BD47:BD235)</f>
        <v>0</v>
      </c>
      <c r="BE236" s="192">
        <f>SUM(BE47:BE235)</f>
        <v>0</v>
      </c>
    </row>
    <row r="237" spans="1:104" x14ac:dyDescent="0.2">
      <c r="A237" s="163" t="s">
        <v>64</v>
      </c>
      <c r="B237" s="164" t="s">
        <v>284</v>
      </c>
      <c r="C237" s="165" t="s">
        <v>285</v>
      </c>
      <c r="D237" s="166"/>
      <c r="E237" s="167"/>
      <c r="F237" s="167"/>
      <c r="G237" s="168"/>
      <c r="H237" s="169"/>
      <c r="I237" s="169"/>
      <c r="O237" s="170">
        <v>1</v>
      </c>
    </row>
    <row r="238" spans="1:104" x14ac:dyDescent="0.2">
      <c r="A238" s="171">
        <v>46</v>
      </c>
      <c r="B238" s="172" t="s">
        <v>286</v>
      </c>
      <c r="C238" s="173" t="s">
        <v>287</v>
      </c>
      <c r="D238" s="174" t="s">
        <v>154</v>
      </c>
      <c r="E238" s="175">
        <v>4.2</v>
      </c>
      <c r="F238" s="175">
        <v>0</v>
      </c>
      <c r="G238" s="176">
        <f>E238*F238</f>
        <v>0</v>
      </c>
      <c r="O238" s="170">
        <v>2</v>
      </c>
      <c r="AA238" s="146">
        <v>1</v>
      </c>
      <c r="AB238" s="146">
        <v>1</v>
      </c>
      <c r="AC238" s="146">
        <v>1</v>
      </c>
      <c r="AZ238" s="146">
        <v>1</v>
      </c>
      <c r="BA238" s="146">
        <f>IF(AZ238=1,G238,0)</f>
        <v>0</v>
      </c>
      <c r="BB238" s="146">
        <f>IF(AZ238=2,G238,0)</f>
        <v>0</v>
      </c>
      <c r="BC238" s="146">
        <f>IF(AZ238=3,G238,0)</f>
        <v>0</v>
      </c>
      <c r="BD238" s="146">
        <f>IF(AZ238=4,G238,0)</f>
        <v>0</v>
      </c>
      <c r="BE238" s="146">
        <f>IF(AZ238=5,G238,0)</f>
        <v>0</v>
      </c>
      <c r="CA238" s="177">
        <v>1</v>
      </c>
      <c r="CB238" s="177">
        <v>1</v>
      </c>
      <c r="CZ238" s="146">
        <v>1.9205000000000001</v>
      </c>
    </row>
    <row r="239" spans="1:104" x14ac:dyDescent="0.2">
      <c r="A239" s="178"/>
      <c r="B239" s="179"/>
      <c r="C239" s="228" t="s">
        <v>288</v>
      </c>
      <c r="D239" s="229"/>
      <c r="E239" s="229"/>
      <c r="F239" s="229"/>
      <c r="G239" s="230"/>
      <c r="L239" s="180" t="s">
        <v>288</v>
      </c>
      <c r="O239" s="170">
        <v>3</v>
      </c>
    </row>
    <row r="240" spans="1:104" x14ac:dyDescent="0.2">
      <c r="A240" s="178"/>
      <c r="B240" s="181"/>
      <c r="C240" s="226" t="s">
        <v>129</v>
      </c>
      <c r="D240" s="227"/>
      <c r="E240" s="182">
        <v>0</v>
      </c>
      <c r="F240" s="183"/>
      <c r="G240" s="184"/>
      <c r="M240" s="180" t="s">
        <v>129</v>
      </c>
      <c r="O240" s="170"/>
    </row>
    <row r="241" spans="1:104" x14ac:dyDescent="0.2">
      <c r="A241" s="178"/>
      <c r="B241" s="181"/>
      <c r="C241" s="226" t="s">
        <v>130</v>
      </c>
      <c r="D241" s="227"/>
      <c r="E241" s="182">
        <v>0</v>
      </c>
      <c r="F241" s="183"/>
      <c r="G241" s="184"/>
      <c r="M241" s="180" t="s">
        <v>130</v>
      </c>
      <c r="O241" s="170"/>
    </row>
    <row r="242" spans="1:104" x14ac:dyDescent="0.2">
      <c r="A242" s="178"/>
      <c r="B242" s="181"/>
      <c r="C242" s="226" t="s">
        <v>187</v>
      </c>
      <c r="D242" s="227"/>
      <c r="E242" s="182">
        <v>4.2</v>
      </c>
      <c r="F242" s="183"/>
      <c r="G242" s="184"/>
      <c r="M242" s="180" t="s">
        <v>187</v>
      </c>
      <c r="O242" s="170"/>
    </row>
    <row r="243" spans="1:104" x14ac:dyDescent="0.2">
      <c r="A243" s="171">
        <v>47</v>
      </c>
      <c r="B243" s="172" t="s">
        <v>286</v>
      </c>
      <c r="C243" s="173" t="s">
        <v>287</v>
      </c>
      <c r="D243" s="174" t="s">
        <v>154</v>
      </c>
      <c r="E243" s="175">
        <v>0.7</v>
      </c>
      <c r="F243" s="175">
        <v>0</v>
      </c>
      <c r="G243" s="176">
        <f>E243*F243</f>
        <v>0</v>
      </c>
      <c r="O243" s="170">
        <v>2</v>
      </c>
      <c r="AA243" s="146">
        <v>1</v>
      </c>
      <c r="AB243" s="146">
        <v>1</v>
      </c>
      <c r="AC243" s="146">
        <v>1</v>
      </c>
      <c r="AZ243" s="146">
        <v>1</v>
      </c>
      <c r="BA243" s="146">
        <f>IF(AZ243=1,G243,0)</f>
        <v>0</v>
      </c>
      <c r="BB243" s="146">
        <f>IF(AZ243=2,G243,0)</f>
        <v>0</v>
      </c>
      <c r="BC243" s="146">
        <f>IF(AZ243=3,G243,0)</f>
        <v>0</v>
      </c>
      <c r="BD243" s="146">
        <f>IF(AZ243=4,G243,0)</f>
        <v>0</v>
      </c>
      <c r="BE243" s="146">
        <f>IF(AZ243=5,G243,0)</f>
        <v>0</v>
      </c>
      <c r="CA243" s="177">
        <v>1</v>
      </c>
      <c r="CB243" s="177">
        <v>1</v>
      </c>
      <c r="CZ243" s="146">
        <v>1.9205000000000001</v>
      </c>
    </row>
    <row r="244" spans="1:104" x14ac:dyDescent="0.2">
      <c r="A244" s="178"/>
      <c r="B244" s="179"/>
      <c r="C244" s="228" t="s">
        <v>289</v>
      </c>
      <c r="D244" s="229"/>
      <c r="E244" s="229"/>
      <c r="F244" s="229"/>
      <c r="G244" s="230"/>
      <c r="L244" s="180" t="s">
        <v>289</v>
      </c>
      <c r="O244" s="170">
        <v>3</v>
      </c>
    </row>
    <row r="245" spans="1:104" x14ac:dyDescent="0.2">
      <c r="A245" s="178"/>
      <c r="B245" s="181"/>
      <c r="C245" s="226" t="s">
        <v>129</v>
      </c>
      <c r="D245" s="227"/>
      <c r="E245" s="182">
        <v>0</v>
      </c>
      <c r="F245" s="183"/>
      <c r="G245" s="184"/>
      <c r="M245" s="180" t="s">
        <v>129</v>
      </c>
      <c r="O245" s="170"/>
    </row>
    <row r="246" spans="1:104" x14ac:dyDescent="0.2">
      <c r="A246" s="178"/>
      <c r="B246" s="181"/>
      <c r="C246" s="226" t="s">
        <v>130</v>
      </c>
      <c r="D246" s="227"/>
      <c r="E246" s="182">
        <v>0</v>
      </c>
      <c r="F246" s="183"/>
      <c r="G246" s="184"/>
      <c r="M246" s="180" t="s">
        <v>130</v>
      </c>
      <c r="O246" s="170"/>
    </row>
    <row r="247" spans="1:104" x14ac:dyDescent="0.2">
      <c r="A247" s="178"/>
      <c r="B247" s="181"/>
      <c r="C247" s="226" t="s">
        <v>290</v>
      </c>
      <c r="D247" s="227"/>
      <c r="E247" s="182">
        <v>0.7</v>
      </c>
      <c r="F247" s="183"/>
      <c r="G247" s="184"/>
      <c r="M247" s="180" t="s">
        <v>290</v>
      </c>
      <c r="O247" s="170"/>
    </row>
    <row r="248" spans="1:104" x14ac:dyDescent="0.2">
      <c r="A248" s="171">
        <v>48</v>
      </c>
      <c r="B248" s="172" t="s">
        <v>291</v>
      </c>
      <c r="C248" s="173" t="s">
        <v>292</v>
      </c>
      <c r="D248" s="174" t="s">
        <v>127</v>
      </c>
      <c r="E248" s="175">
        <v>20</v>
      </c>
      <c r="F248" s="175">
        <v>0</v>
      </c>
      <c r="G248" s="176">
        <f>E248*F248</f>
        <v>0</v>
      </c>
      <c r="O248" s="170">
        <v>2</v>
      </c>
      <c r="AA248" s="146">
        <v>1</v>
      </c>
      <c r="AB248" s="146">
        <v>0</v>
      </c>
      <c r="AC248" s="146">
        <v>0</v>
      </c>
      <c r="AZ248" s="146">
        <v>1</v>
      </c>
      <c r="BA248" s="146">
        <f>IF(AZ248=1,G248,0)</f>
        <v>0</v>
      </c>
      <c r="BB248" s="146">
        <f>IF(AZ248=2,G248,0)</f>
        <v>0</v>
      </c>
      <c r="BC248" s="146">
        <f>IF(AZ248=3,G248,0)</f>
        <v>0</v>
      </c>
      <c r="BD248" s="146">
        <f>IF(AZ248=4,G248,0)</f>
        <v>0</v>
      </c>
      <c r="BE248" s="146">
        <f>IF(AZ248=5,G248,0)</f>
        <v>0</v>
      </c>
      <c r="CA248" s="177">
        <v>1</v>
      </c>
      <c r="CB248" s="177">
        <v>0</v>
      </c>
      <c r="CZ248" s="146">
        <v>1.8000000000000001E-4</v>
      </c>
    </row>
    <row r="249" spans="1:104" x14ac:dyDescent="0.2">
      <c r="A249" s="178"/>
      <c r="B249" s="181"/>
      <c r="C249" s="226" t="s">
        <v>129</v>
      </c>
      <c r="D249" s="227"/>
      <c r="E249" s="182">
        <v>0</v>
      </c>
      <c r="F249" s="183"/>
      <c r="G249" s="184"/>
      <c r="M249" s="180" t="s">
        <v>129</v>
      </c>
      <c r="O249" s="170"/>
    </row>
    <row r="250" spans="1:104" x14ac:dyDescent="0.2">
      <c r="A250" s="178"/>
      <c r="B250" s="181"/>
      <c r="C250" s="226" t="s">
        <v>130</v>
      </c>
      <c r="D250" s="227"/>
      <c r="E250" s="182">
        <v>0</v>
      </c>
      <c r="F250" s="183"/>
      <c r="G250" s="184"/>
      <c r="M250" s="180" t="s">
        <v>130</v>
      </c>
      <c r="O250" s="170"/>
    </row>
    <row r="251" spans="1:104" x14ac:dyDescent="0.2">
      <c r="A251" s="178"/>
      <c r="B251" s="181"/>
      <c r="C251" s="226" t="s">
        <v>293</v>
      </c>
      <c r="D251" s="227"/>
      <c r="E251" s="182">
        <v>20</v>
      </c>
      <c r="F251" s="183"/>
      <c r="G251" s="184"/>
      <c r="M251" s="180" t="s">
        <v>293</v>
      </c>
      <c r="O251" s="170"/>
    </row>
    <row r="252" spans="1:104" x14ac:dyDescent="0.2">
      <c r="A252" s="171">
        <v>49</v>
      </c>
      <c r="B252" s="172" t="s">
        <v>294</v>
      </c>
      <c r="C252" s="173" t="s">
        <v>295</v>
      </c>
      <c r="D252" s="174" t="s">
        <v>150</v>
      </c>
      <c r="E252" s="175">
        <v>5</v>
      </c>
      <c r="F252" s="175">
        <v>0</v>
      </c>
      <c r="G252" s="176">
        <f>E252*F252</f>
        <v>0</v>
      </c>
      <c r="O252" s="170">
        <v>2</v>
      </c>
      <c r="AA252" s="146">
        <v>1</v>
      </c>
      <c r="AB252" s="146">
        <v>1</v>
      </c>
      <c r="AC252" s="146">
        <v>1</v>
      </c>
      <c r="AZ252" s="146">
        <v>1</v>
      </c>
      <c r="BA252" s="146">
        <f>IF(AZ252=1,G252,0)</f>
        <v>0</v>
      </c>
      <c r="BB252" s="146">
        <f>IF(AZ252=2,G252,0)</f>
        <v>0</v>
      </c>
      <c r="BC252" s="146">
        <f>IF(AZ252=3,G252,0)</f>
        <v>0</v>
      </c>
      <c r="BD252" s="146">
        <f>IF(AZ252=4,G252,0)</f>
        <v>0</v>
      </c>
      <c r="BE252" s="146">
        <f>IF(AZ252=5,G252,0)</f>
        <v>0</v>
      </c>
      <c r="CA252" s="177">
        <v>1</v>
      </c>
      <c r="CB252" s="177">
        <v>1</v>
      </c>
      <c r="CZ252" s="146">
        <v>0.22106999999999999</v>
      </c>
    </row>
    <row r="253" spans="1:104" x14ac:dyDescent="0.2">
      <c r="A253" s="178"/>
      <c r="B253" s="181"/>
      <c r="C253" s="226" t="s">
        <v>129</v>
      </c>
      <c r="D253" s="227"/>
      <c r="E253" s="182">
        <v>0</v>
      </c>
      <c r="F253" s="183"/>
      <c r="G253" s="184"/>
      <c r="M253" s="180" t="s">
        <v>129</v>
      </c>
      <c r="O253" s="170"/>
    </row>
    <row r="254" spans="1:104" x14ac:dyDescent="0.2">
      <c r="A254" s="178"/>
      <c r="B254" s="181"/>
      <c r="C254" s="226" t="s">
        <v>130</v>
      </c>
      <c r="D254" s="227"/>
      <c r="E254" s="182">
        <v>0</v>
      </c>
      <c r="F254" s="183"/>
      <c r="G254" s="184"/>
      <c r="M254" s="180" t="s">
        <v>130</v>
      </c>
      <c r="O254" s="170"/>
    </row>
    <row r="255" spans="1:104" x14ac:dyDescent="0.2">
      <c r="A255" s="178"/>
      <c r="B255" s="181"/>
      <c r="C255" s="226" t="s">
        <v>296</v>
      </c>
      <c r="D255" s="227"/>
      <c r="E255" s="182">
        <v>5</v>
      </c>
      <c r="F255" s="183"/>
      <c r="G255" s="184"/>
      <c r="M255" s="180" t="s">
        <v>296</v>
      </c>
      <c r="O255" s="170"/>
    </row>
    <row r="256" spans="1:104" x14ac:dyDescent="0.2">
      <c r="A256" s="171">
        <v>50</v>
      </c>
      <c r="B256" s="172" t="s">
        <v>297</v>
      </c>
      <c r="C256" s="173" t="s">
        <v>298</v>
      </c>
      <c r="D256" s="174" t="s">
        <v>150</v>
      </c>
      <c r="E256" s="175">
        <v>5.4649999999999999</v>
      </c>
      <c r="F256" s="175">
        <v>0</v>
      </c>
      <c r="G256" s="176">
        <f>E256*F256</f>
        <v>0</v>
      </c>
      <c r="O256" s="170">
        <v>2</v>
      </c>
      <c r="AA256" s="146">
        <v>3</v>
      </c>
      <c r="AB256" s="146">
        <v>1</v>
      </c>
      <c r="AC256" s="146" t="s">
        <v>297</v>
      </c>
      <c r="AZ256" s="146">
        <v>1</v>
      </c>
      <c r="BA256" s="146">
        <f>IF(AZ256=1,G256,0)</f>
        <v>0</v>
      </c>
      <c r="BB256" s="146">
        <f>IF(AZ256=2,G256,0)</f>
        <v>0</v>
      </c>
      <c r="BC256" s="146">
        <f>IF(AZ256=3,G256,0)</f>
        <v>0</v>
      </c>
      <c r="BD256" s="146">
        <f>IF(AZ256=4,G256,0)</f>
        <v>0</v>
      </c>
      <c r="BE256" s="146">
        <f>IF(AZ256=5,G256,0)</f>
        <v>0</v>
      </c>
      <c r="CA256" s="177">
        <v>3</v>
      </c>
      <c r="CB256" s="177">
        <v>1</v>
      </c>
      <c r="CZ256" s="146">
        <v>2.9999999999999997E-4</v>
      </c>
    </row>
    <row r="257" spans="1:104" x14ac:dyDescent="0.2">
      <c r="A257" s="178"/>
      <c r="B257" s="179"/>
      <c r="C257" s="228" t="s">
        <v>299</v>
      </c>
      <c r="D257" s="229"/>
      <c r="E257" s="229"/>
      <c r="F257" s="229"/>
      <c r="G257" s="230"/>
      <c r="L257" s="180" t="s">
        <v>299</v>
      </c>
      <c r="O257" s="170">
        <v>3</v>
      </c>
    </row>
    <row r="258" spans="1:104" x14ac:dyDescent="0.2">
      <c r="A258" s="178"/>
      <c r="B258" s="181"/>
      <c r="C258" s="226" t="s">
        <v>129</v>
      </c>
      <c r="D258" s="227"/>
      <c r="E258" s="182">
        <v>0</v>
      </c>
      <c r="F258" s="183"/>
      <c r="G258" s="184"/>
      <c r="M258" s="180" t="s">
        <v>129</v>
      </c>
      <c r="O258" s="170"/>
    </row>
    <row r="259" spans="1:104" x14ac:dyDescent="0.2">
      <c r="A259" s="178"/>
      <c r="B259" s="181"/>
      <c r="C259" s="226" t="s">
        <v>130</v>
      </c>
      <c r="D259" s="227"/>
      <c r="E259" s="182">
        <v>0</v>
      </c>
      <c r="F259" s="183"/>
      <c r="G259" s="184"/>
      <c r="M259" s="180" t="s">
        <v>130</v>
      </c>
      <c r="O259" s="170"/>
    </row>
    <row r="260" spans="1:104" x14ac:dyDescent="0.2">
      <c r="A260" s="178"/>
      <c r="B260" s="181"/>
      <c r="C260" s="226" t="s">
        <v>300</v>
      </c>
      <c r="D260" s="227"/>
      <c r="E260" s="182">
        <v>5.4649999999999999</v>
      </c>
      <c r="F260" s="183"/>
      <c r="G260" s="184"/>
      <c r="M260" s="180" t="s">
        <v>300</v>
      </c>
      <c r="O260" s="170"/>
    </row>
    <row r="261" spans="1:104" x14ac:dyDescent="0.2">
      <c r="A261" s="171">
        <v>51</v>
      </c>
      <c r="B261" s="172" t="s">
        <v>301</v>
      </c>
      <c r="C261" s="173" t="s">
        <v>302</v>
      </c>
      <c r="D261" s="174" t="s">
        <v>127</v>
      </c>
      <c r="E261" s="175">
        <v>21</v>
      </c>
      <c r="F261" s="175">
        <v>0</v>
      </c>
      <c r="G261" s="176">
        <f>E261*F261</f>
        <v>0</v>
      </c>
      <c r="O261" s="170">
        <v>2</v>
      </c>
      <c r="AA261" s="146">
        <v>3</v>
      </c>
      <c r="AB261" s="146">
        <v>1</v>
      </c>
      <c r="AC261" s="146">
        <v>69366202</v>
      </c>
      <c r="AZ261" s="146">
        <v>1</v>
      </c>
      <c r="BA261" s="146">
        <f>IF(AZ261=1,G261,0)</f>
        <v>0</v>
      </c>
      <c r="BB261" s="146">
        <f>IF(AZ261=2,G261,0)</f>
        <v>0</v>
      </c>
      <c r="BC261" s="146">
        <f>IF(AZ261=3,G261,0)</f>
        <v>0</v>
      </c>
      <c r="BD261" s="146">
        <f>IF(AZ261=4,G261,0)</f>
        <v>0</v>
      </c>
      <c r="BE261" s="146">
        <f>IF(AZ261=5,G261,0)</f>
        <v>0</v>
      </c>
      <c r="CA261" s="177">
        <v>3</v>
      </c>
      <c r="CB261" s="177">
        <v>1</v>
      </c>
      <c r="CZ261" s="146">
        <v>2.9999999999999997E-4</v>
      </c>
    </row>
    <row r="262" spans="1:104" x14ac:dyDescent="0.2">
      <c r="A262" s="178"/>
      <c r="B262" s="181"/>
      <c r="C262" s="226" t="s">
        <v>129</v>
      </c>
      <c r="D262" s="227"/>
      <c r="E262" s="182">
        <v>0</v>
      </c>
      <c r="F262" s="183"/>
      <c r="G262" s="184"/>
      <c r="M262" s="180" t="s">
        <v>129</v>
      </c>
      <c r="O262" s="170"/>
    </row>
    <row r="263" spans="1:104" x14ac:dyDescent="0.2">
      <c r="A263" s="178"/>
      <c r="B263" s="181"/>
      <c r="C263" s="226" t="s">
        <v>130</v>
      </c>
      <c r="D263" s="227"/>
      <c r="E263" s="182">
        <v>0</v>
      </c>
      <c r="F263" s="183"/>
      <c r="G263" s="184"/>
      <c r="M263" s="180" t="s">
        <v>130</v>
      </c>
      <c r="O263" s="170"/>
    </row>
    <row r="264" spans="1:104" x14ac:dyDescent="0.2">
      <c r="A264" s="178"/>
      <c r="B264" s="181"/>
      <c r="C264" s="226" t="s">
        <v>303</v>
      </c>
      <c r="D264" s="227"/>
      <c r="E264" s="182">
        <v>21</v>
      </c>
      <c r="F264" s="183"/>
      <c r="G264" s="184"/>
      <c r="M264" s="180" t="s">
        <v>303</v>
      </c>
      <c r="O264" s="170"/>
    </row>
    <row r="265" spans="1:104" x14ac:dyDescent="0.2">
      <c r="A265" s="185"/>
      <c r="B265" s="186" t="s">
        <v>68</v>
      </c>
      <c r="C265" s="187" t="str">
        <f>CONCATENATE(B237," ",C237)</f>
        <v>2 Základy,zvláštní zakládání</v>
      </c>
      <c r="D265" s="188"/>
      <c r="E265" s="189"/>
      <c r="F265" s="190"/>
      <c r="G265" s="191">
        <f>SUM(G237:G264)</f>
        <v>0</v>
      </c>
      <c r="O265" s="170">
        <v>4</v>
      </c>
      <c r="BA265" s="192">
        <f>SUM(BA237:BA264)</f>
        <v>0</v>
      </c>
      <c r="BB265" s="192">
        <f>SUM(BB237:BB264)</f>
        <v>0</v>
      </c>
      <c r="BC265" s="192">
        <f>SUM(BC237:BC264)</f>
        <v>0</v>
      </c>
      <c r="BD265" s="192">
        <f>SUM(BD237:BD264)</f>
        <v>0</v>
      </c>
      <c r="BE265" s="192">
        <f>SUM(BE237:BE264)</f>
        <v>0</v>
      </c>
    </row>
    <row r="266" spans="1:104" x14ac:dyDescent="0.2">
      <c r="A266" s="163" t="s">
        <v>64</v>
      </c>
      <c r="B266" s="164" t="s">
        <v>304</v>
      </c>
      <c r="C266" s="165" t="s">
        <v>305</v>
      </c>
      <c r="D266" s="166"/>
      <c r="E266" s="167"/>
      <c r="F266" s="167"/>
      <c r="G266" s="168"/>
      <c r="H266" s="169"/>
      <c r="I266" s="169"/>
      <c r="O266" s="170">
        <v>1</v>
      </c>
    </row>
    <row r="267" spans="1:104" x14ac:dyDescent="0.2">
      <c r="A267" s="171">
        <v>52</v>
      </c>
      <c r="B267" s="172" t="s">
        <v>306</v>
      </c>
      <c r="C267" s="173" t="s">
        <v>307</v>
      </c>
      <c r="D267" s="174" t="s">
        <v>127</v>
      </c>
      <c r="E267" s="175">
        <v>12</v>
      </c>
      <c r="F267" s="175">
        <v>0</v>
      </c>
      <c r="G267" s="176">
        <f>E267*F267</f>
        <v>0</v>
      </c>
      <c r="O267" s="170">
        <v>2</v>
      </c>
      <c r="AA267" s="146">
        <v>1</v>
      </c>
      <c r="AB267" s="146">
        <v>0</v>
      </c>
      <c r="AC267" s="146">
        <v>0</v>
      </c>
      <c r="AZ267" s="146">
        <v>1</v>
      </c>
      <c r="BA267" s="146">
        <f>IF(AZ267=1,G267,0)</f>
        <v>0</v>
      </c>
      <c r="BB267" s="146">
        <f>IF(AZ267=2,G267,0)</f>
        <v>0</v>
      </c>
      <c r="BC267" s="146">
        <f>IF(AZ267=3,G267,0)</f>
        <v>0</v>
      </c>
      <c r="BD267" s="146">
        <f>IF(AZ267=4,G267,0)</f>
        <v>0</v>
      </c>
      <c r="BE267" s="146">
        <f>IF(AZ267=5,G267,0)</f>
        <v>0</v>
      </c>
      <c r="CA267" s="177">
        <v>1</v>
      </c>
      <c r="CB267" s="177">
        <v>0</v>
      </c>
      <c r="CZ267" s="146">
        <v>0.20200000000000001</v>
      </c>
    </row>
    <row r="268" spans="1:104" x14ac:dyDescent="0.2">
      <c r="A268" s="178"/>
      <c r="B268" s="181"/>
      <c r="C268" s="226" t="s">
        <v>136</v>
      </c>
      <c r="D268" s="227"/>
      <c r="E268" s="182">
        <v>0</v>
      </c>
      <c r="F268" s="183"/>
      <c r="G268" s="184"/>
      <c r="M268" s="180" t="s">
        <v>136</v>
      </c>
      <c r="O268" s="170"/>
    </row>
    <row r="269" spans="1:104" x14ac:dyDescent="0.2">
      <c r="A269" s="178"/>
      <c r="B269" s="181"/>
      <c r="C269" s="226" t="s">
        <v>308</v>
      </c>
      <c r="D269" s="227"/>
      <c r="E269" s="182">
        <v>6</v>
      </c>
      <c r="F269" s="183"/>
      <c r="G269" s="184"/>
      <c r="M269" s="180" t="s">
        <v>308</v>
      </c>
      <c r="O269" s="170"/>
    </row>
    <row r="270" spans="1:104" x14ac:dyDescent="0.2">
      <c r="A270" s="178"/>
      <c r="B270" s="181"/>
      <c r="C270" s="226" t="s">
        <v>309</v>
      </c>
      <c r="D270" s="227"/>
      <c r="E270" s="182">
        <v>6</v>
      </c>
      <c r="F270" s="183"/>
      <c r="G270" s="184"/>
      <c r="M270" s="180" t="s">
        <v>309</v>
      </c>
      <c r="O270" s="170"/>
    </row>
    <row r="271" spans="1:104" x14ac:dyDescent="0.2">
      <c r="A271" s="171">
        <v>53</v>
      </c>
      <c r="B271" s="172" t="s">
        <v>310</v>
      </c>
      <c r="C271" s="173" t="s">
        <v>311</v>
      </c>
      <c r="D271" s="174" t="s">
        <v>154</v>
      </c>
      <c r="E271" s="175">
        <v>12.914999999999999</v>
      </c>
      <c r="F271" s="175">
        <v>0</v>
      </c>
      <c r="G271" s="176">
        <f>E271*F271</f>
        <v>0</v>
      </c>
      <c r="O271" s="170">
        <v>2</v>
      </c>
      <c r="AA271" s="146">
        <v>1</v>
      </c>
      <c r="AB271" s="146">
        <v>0</v>
      </c>
      <c r="AC271" s="146">
        <v>0</v>
      </c>
      <c r="AZ271" s="146">
        <v>1</v>
      </c>
      <c r="BA271" s="146">
        <f>IF(AZ271=1,G271,0)</f>
        <v>0</v>
      </c>
      <c r="BB271" s="146">
        <f>IF(AZ271=2,G271,0)</f>
        <v>0</v>
      </c>
      <c r="BC271" s="146">
        <f>IF(AZ271=3,G271,0)</f>
        <v>0</v>
      </c>
      <c r="BD271" s="146">
        <f>IF(AZ271=4,G271,0)</f>
        <v>0</v>
      </c>
      <c r="BE271" s="146">
        <f>IF(AZ271=5,G271,0)</f>
        <v>0</v>
      </c>
      <c r="CA271" s="177">
        <v>1</v>
      </c>
      <c r="CB271" s="177">
        <v>0</v>
      </c>
      <c r="CZ271" s="146">
        <v>1.7034</v>
      </c>
    </row>
    <row r="272" spans="1:104" x14ac:dyDescent="0.2">
      <c r="A272" s="178"/>
      <c r="B272" s="179"/>
      <c r="C272" s="228" t="s">
        <v>312</v>
      </c>
      <c r="D272" s="229"/>
      <c r="E272" s="229"/>
      <c r="F272" s="229"/>
      <c r="G272" s="230"/>
      <c r="L272" s="180" t="s">
        <v>312</v>
      </c>
      <c r="O272" s="170">
        <v>3</v>
      </c>
    </row>
    <row r="273" spans="1:104" x14ac:dyDescent="0.2">
      <c r="A273" s="178"/>
      <c r="B273" s="181"/>
      <c r="C273" s="226" t="s">
        <v>129</v>
      </c>
      <c r="D273" s="227"/>
      <c r="E273" s="182">
        <v>0</v>
      </c>
      <c r="F273" s="183"/>
      <c r="G273" s="184"/>
      <c r="M273" s="180" t="s">
        <v>129</v>
      </c>
      <c r="O273" s="170"/>
    </row>
    <row r="274" spans="1:104" x14ac:dyDescent="0.2">
      <c r="A274" s="178"/>
      <c r="B274" s="181"/>
      <c r="C274" s="226" t="s">
        <v>130</v>
      </c>
      <c r="D274" s="227"/>
      <c r="E274" s="182">
        <v>0</v>
      </c>
      <c r="F274" s="183"/>
      <c r="G274" s="184"/>
      <c r="M274" s="180" t="s">
        <v>130</v>
      </c>
      <c r="O274" s="170"/>
    </row>
    <row r="275" spans="1:104" x14ac:dyDescent="0.2">
      <c r="A275" s="178"/>
      <c r="B275" s="181"/>
      <c r="C275" s="226" t="s">
        <v>313</v>
      </c>
      <c r="D275" s="227"/>
      <c r="E275" s="182">
        <v>9.9450000000000003</v>
      </c>
      <c r="F275" s="183"/>
      <c r="G275" s="184"/>
      <c r="M275" s="180" t="s">
        <v>313</v>
      </c>
      <c r="O275" s="170"/>
    </row>
    <row r="276" spans="1:104" x14ac:dyDescent="0.2">
      <c r="A276" s="178"/>
      <c r="B276" s="181"/>
      <c r="C276" s="226" t="s">
        <v>314</v>
      </c>
      <c r="D276" s="227"/>
      <c r="E276" s="182">
        <v>2.97</v>
      </c>
      <c r="F276" s="183"/>
      <c r="G276" s="184"/>
      <c r="M276" s="180" t="s">
        <v>314</v>
      </c>
      <c r="O276" s="170"/>
    </row>
    <row r="277" spans="1:104" x14ac:dyDescent="0.2">
      <c r="A277" s="185"/>
      <c r="B277" s="186" t="s">
        <v>68</v>
      </c>
      <c r="C277" s="187" t="str">
        <f>CONCATENATE(B266," ",C266)</f>
        <v>4 Vodorovné konstrukce</v>
      </c>
      <c r="D277" s="188"/>
      <c r="E277" s="189"/>
      <c r="F277" s="190"/>
      <c r="G277" s="191">
        <f>SUM(G266:G276)</f>
        <v>0</v>
      </c>
      <c r="O277" s="170">
        <v>4</v>
      </c>
      <c r="BA277" s="192">
        <f>SUM(BA266:BA276)</f>
        <v>0</v>
      </c>
      <c r="BB277" s="192">
        <f>SUM(BB266:BB276)</f>
        <v>0</v>
      </c>
      <c r="BC277" s="192">
        <f>SUM(BC266:BC276)</f>
        <v>0</v>
      </c>
      <c r="BD277" s="192">
        <f>SUM(BD266:BD276)</f>
        <v>0</v>
      </c>
      <c r="BE277" s="192">
        <f>SUM(BE266:BE276)</f>
        <v>0</v>
      </c>
    </row>
    <row r="278" spans="1:104" x14ac:dyDescent="0.2">
      <c r="A278" s="163" t="s">
        <v>64</v>
      </c>
      <c r="B278" s="164" t="s">
        <v>315</v>
      </c>
      <c r="C278" s="165" t="s">
        <v>316</v>
      </c>
      <c r="D278" s="166"/>
      <c r="E278" s="167"/>
      <c r="F278" s="167"/>
      <c r="G278" s="168"/>
      <c r="H278" s="169"/>
      <c r="I278" s="169"/>
      <c r="O278" s="170">
        <v>1</v>
      </c>
    </row>
    <row r="279" spans="1:104" x14ac:dyDescent="0.2">
      <c r="A279" s="171">
        <v>54</v>
      </c>
      <c r="B279" s="172" t="s">
        <v>317</v>
      </c>
      <c r="C279" s="173" t="s">
        <v>318</v>
      </c>
      <c r="D279" s="174" t="s">
        <v>127</v>
      </c>
      <c r="E279" s="175">
        <v>87.35</v>
      </c>
      <c r="F279" s="175">
        <v>0</v>
      </c>
      <c r="G279" s="176">
        <f>E279*F279</f>
        <v>0</v>
      </c>
      <c r="O279" s="170">
        <v>2</v>
      </c>
      <c r="AA279" s="146">
        <v>1</v>
      </c>
      <c r="AB279" s="146">
        <v>1</v>
      </c>
      <c r="AC279" s="146">
        <v>1</v>
      </c>
      <c r="AZ279" s="146">
        <v>1</v>
      </c>
      <c r="BA279" s="146">
        <f>IF(AZ279=1,G279,0)</f>
        <v>0</v>
      </c>
      <c r="BB279" s="146">
        <f>IF(AZ279=2,G279,0)</f>
        <v>0</v>
      </c>
      <c r="BC279" s="146">
        <f>IF(AZ279=3,G279,0)</f>
        <v>0</v>
      </c>
      <c r="BD279" s="146">
        <f>IF(AZ279=4,G279,0)</f>
        <v>0</v>
      </c>
      <c r="BE279" s="146">
        <f>IF(AZ279=5,G279,0)</f>
        <v>0</v>
      </c>
      <c r="CA279" s="177">
        <v>1</v>
      </c>
      <c r="CB279" s="177">
        <v>1</v>
      </c>
      <c r="CZ279" s="146">
        <v>0.37080000000000002</v>
      </c>
    </row>
    <row r="280" spans="1:104" x14ac:dyDescent="0.2">
      <c r="A280" s="178"/>
      <c r="B280" s="179"/>
      <c r="C280" s="228" t="s">
        <v>319</v>
      </c>
      <c r="D280" s="229"/>
      <c r="E280" s="229"/>
      <c r="F280" s="229"/>
      <c r="G280" s="230"/>
      <c r="L280" s="180" t="s">
        <v>319</v>
      </c>
      <c r="O280" s="170">
        <v>3</v>
      </c>
    </row>
    <row r="281" spans="1:104" x14ac:dyDescent="0.2">
      <c r="A281" s="178"/>
      <c r="B281" s="181"/>
      <c r="C281" s="226" t="s">
        <v>129</v>
      </c>
      <c r="D281" s="227"/>
      <c r="E281" s="182">
        <v>0</v>
      </c>
      <c r="F281" s="183"/>
      <c r="G281" s="184"/>
      <c r="M281" s="180" t="s">
        <v>129</v>
      </c>
      <c r="O281" s="170"/>
    </row>
    <row r="282" spans="1:104" x14ac:dyDescent="0.2">
      <c r="A282" s="178"/>
      <c r="B282" s="181"/>
      <c r="C282" s="226" t="s">
        <v>130</v>
      </c>
      <c r="D282" s="227"/>
      <c r="E282" s="182">
        <v>0</v>
      </c>
      <c r="F282" s="183"/>
      <c r="G282" s="184"/>
      <c r="M282" s="180" t="s">
        <v>130</v>
      </c>
      <c r="O282" s="170"/>
    </row>
    <row r="283" spans="1:104" x14ac:dyDescent="0.2">
      <c r="A283" s="178"/>
      <c r="B283" s="181"/>
      <c r="C283" s="226" t="s">
        <v>137</v>
      </c>
      <c r="D283" s="227"/>
      <c r="E283" s="182">
        <v>0</v>
      </c>
      <c r="F283" s="183"/>
      <c r="G283" s="184"/>
      <c r="M283" s="180" t="s">
        <v>137</v>
      </c>
      <c r="O283" s="170"/>
    </row>
    <row r="284" spans="1:104" x14ac:dyDescent="0.2">
      <c r="A284" s="178"/>
      <c r="B284" s="181"/>
      <c r="C284" s="226" t="s">
        <v>138</v>
      </c>
      <c r="D284" s="227"/>
      <c r="E284" s="182">
        <v>63.7</v>
      </c>
      <c r="F284" s="183"/>
      <c r="G284" s="184"/>
      <c r="M284" s="180" t="s">
        <v>138</v>
      </c>
      <c r="O284" s="170"/>
    </row>
    <row r="285" spans="1:104" x14ac:dyDescent="0.2">
      <c r="A285" s="178"/>
      <c r="B285" s="181"/>
      <c r="C285" s="226" t="s">
        <v>139</v>
      </c>
      <c r="D285" s="227"/>
      <c r="E285" s="182">
        <v>23.65</v>
      </c>
      <c r="F285" s="183"/>
      <c r="G285" s="184"/>
      <c r="M285" s="180" t="s">
        <v>139</v>
      </c>
      <c r="O285" s="170"/>
    </row>
    <row r="286" spans="1:104" ht="22.5" x14ac:dyDescent="0.2">
      <c r="A286" s="171">
        <v>55</v>
      </c>
      <c r="B286" s="172" t="s">
        <v>320</v>
      </c>
      <c r="C286" s="173" t="s">
        <v>321</v>
      </c>
      <c r="D286" s="174" t="s">
        <v>127</v>
      </c>
      <c r="E286" s="175">
        <v>87.35</v>
      </c>
      <c r="F286" s="175">
        <v>0</v>
      </c>
      <c r="G286" s="176">
        <f>E286*F286</f>
        <v>0</v>
      </c>
      <c r="O286" s="170">
        <v>2</v>
      </c>
      <c r="AA286" s="146">
        <v>1</v>
      </c>
      <c r="AB286" s="146">
        <v>1</v>
      </c>
      <c r="AC286" s="146">
        <v>1</v>
      </c>
      <c r="AZ286" s="146">
        <v>1</v>
      </c>
      <c r="BA286" s="146">
        <f>IF(AZ286=1,G286,0)</f>
        <v>0</v>
      </c>
      <c r="BB286" s="146">
        <f>IF(AZ286=2,G286,0)</f>
        <v>0</v>
      </c>
      <c r="BC286" s="146">
        <f>IF(AZ286=3,G286,0)</f>
        <v>0</v>
      </c>
      <c r="BD286" s="146">
        <f>IF(AZ286=4,G286,0)</f>
        <v>0</v>
      </c>
      <c r="BE286" s="146">
        <f>IF(AZ286=5,G286,0)</f>
        <v>0</v>
      </c>
      <c r="CA286" s="177">
        <v>1</v>
      </c>
      <c r="CB286" s="177">
        <v>1</v>
      </c>
      <c r="CZ286" s="146">
        <v>0.18462999999999999</v>
      </c>
    </row>
    <row r="287" spans="1:104" x14ac:dyDescent="0.2">
      <c r="A287" s="178"/>
      <c r="B287" s="179"/>
      <c r="C287" s="228" t="s">
        <v>322</v>
      </c>
      <c r="D287" s="229"/>
      <c r="E287" s="229"/>
      <c r="F287" s="229"/>
      <c r="G287" s="230"/>
      <c r="L287" s="180" t="s">
        <v>322</v>
      </c>
      <c r="O287" s="170">
        <v>3</v>
      </c>
    </row>
    <row r="288" spans="1:104" x14ac:dyDescent="0.2">
      <c r="A288" s="178"/>
      <c r="B288" s="181"/>
      <c r="C288" s="226" t="s">
        <v>136</v>
      </c>
      <c r="D288" s="227"/>
      <c r="E288" s="182">
        <v>0</v>
      </c>
      <c r="F288" s="183"/>
      <c r="G288" s="184"/>
      <c r="M288" s="180" t="s">
        <v>136</v>
      </c>
      <c r="O288" s="170"/>
    </row>
    <row r="289" spans="1:104" x14ac:dyDescent="0.2">
      <c r="A289" s="178"/>
      <c r="B289" s="181"/>
      <c r="C289" s="226" t="s">
        <v>137</v>
      </c>
      <c r="D289" s="227"/>
      <c r="E289" s="182">
        <v>0</v>
      </c>
      <c r="F289" s="183"/>
      <c r="G289" s="184"/>
      <c r="M289" s="180" t="s">
        <v>137</v>
      </c>
      <c r="O289" s="170"/>
    </row>
    <row r="290" spans="1:104" x14ac:dyDescent="0.2">
      <c r="A290" s="178"/>
      <c r="B290" s="181"/>
      <c r="C290" s="226" t="s">
        <v>138</v>
      </c>
      <c r="D290" s="227"/>
      <c r="E290" s="182">
        <v>63.7</v>
      </c>
      <c r="F290" s="183"/>
      <c r="G290" s="184"/>
      <c r="M290" s="180" t="s">
        <v>138</v>
      </c>
      <c r="O290" s="170"/>
    </row>
    <row r="291" spans="1:104" x14ac:dyDescent="0.2">
      <c r="A291" s="178"/>
      <c r="B291" s="181"/>
      <c r="C291" s="226" t="s">
        <v>139</v>
      </c>
      <c r="D291" s="227"/>
      <c r="E291" s="182">
        <v>23.65</v>
      </c>
      <c r="F291" s="183"/>
      <c r="G291" s="184"/>
      <c r="M291" s="180" t="s">
        <v>139</v>
      </c>
      <c r="O291" s="170"/>
    </row>
    <row r="292" spans="1:104" x14ac:dyDescent="0.2">
      <c r="A292" s="171">
        <v>56</v>
      </c>
      <c r="B292" s="172" t="s">
        <v>323</v>
      </c>
      <c r="C292" s="173" t="s">
        <v>324</v>
      </c>
      <c r="D292" s="174" t="s">
        <v>127</v>
      </c>
      <c r="E292" s="175">
        <v>87.35</v>
      </c>
      <c r="F292" s="175">
        <v>0</v>
      </c>
      <c r="G292" s="176">
        <f>E292*F292</f>
        <v>0</v>
      </c>
      <c r="O292" s="170">
        <v>2</v>
      </c>
      <c r="AA292" s="146">
        <v>1</v>
      </c>
      <c r="AB292" s="146">
        <v>1</v>
      </c>
      <c r="AC292" s="146">
        <v>1</v>
      </c>
      <c r="AZ292" s="146">
        <v>1</v>
      </c>
      <c r="BA292" s="146">
        <f>IF(AZ292=1,G292,0)</f>
        <v>0</v>
      </c>
      <c r="BB292" s="146">
        <f>IF(AZ292=2,G292,0)</f>
        <v>0</v>
      </c>
      <c r="BC292" s="146">
        <f>IF(AZ292=3,G292,0)</f>
        <v>0</v>
      </c>
      <c r="BD292" s="146">
        <f>IF(AZ292=4,G292,0)</f>
        <v>0</v>
      </c>
      <c r="BE292" s="146">
        <f>IF(AZ292=5,G292,0)</f>
        <v>0</v>
      </c>
      <c r="CA292" s="177">
        <v>1</v>
      </c>
      <c r="CB292" s="177">
        <v>1</v>
      </c>
      <c r="CZ292" s="146">
        <v>0.38313999999999998</v>
      </c>
    </row>
    <row r="293" spans="1:104" x14ac:dyDescent="0.2">
      <c r="A293" s="178"/>
      <c r="B293" s="179"/>
      <c r="C293" s="228" t="s">
        <v>322</v>
      </c>
      <c r="D293" s="229"/>
      <c r="E293" s="229"/>
      <c r="F293" s="229"/>
      <c r="G293" s="230"/>
      <c r="L293" s="180" t="s">
        <v>322</v>
      </c>
      <c r="O293" s="170">
        <v>3</v>
      </c>
    </row>
    <row r="294" spans="1:104" x14ac:dyDescent="0.2">
      <c r="A294" s="178"/>
      <c r="B294" s="181"/>
      <c r="C294" s="226" t="s">
        <v>136</v>
      </c>
      <c r="D294" s="227"/>
      <c r="E294" s="182">
        <v>0</v>
      </c>
      <c r="F294" s="183"/>
      <c r="G294" s="184"/>
      <c r="M294" s="180" t="s">
        <v>136</v>
      </c>
      <c r="O294" s="170"/>
    </row>
    <row r="295" spans="1:104" x14ac:dyDescent="0.2">
      <c r="A295" s="178"/>
      <c r="B295" s="181"/>
      <c r="C295" s="226" t="s">
        <v>137</v>
      </c>
      <c r="D295" s="227"/>
      <c r="E295" s="182">
        <v>0</v>
      </c>
      <c r="F295" s="183"/>
      <c r="G295" s="184"/>
      <c r="M295" s="180" t="s">
        <v>137</v>
      </c>
      <c r="O295" s="170"/>
    </row>
    <row r="296" spans="1:104" x14ac:dyDescent="0.2">
      <c r="A296" s="178"/>
      <c r="B296" s="181"/>
      <c r="C296" s="226" t="s">
        <v>138</v>
      </c>
      <c r="D296" s="227"/>
      <c r="E296" s="182">
        <v>63.7</v>
      </c>
      <c r="F296" s="183"/>
      <c r="G296" s="184"/>
      <c r="M296" s="180" t="s">
        <v>138</v>
      </c>
      <c r="O296" s="170"/>
    </row>
    <row r="297" spans="1:104" x14ac:dyDescent="0.2">
      <c r="A297" s="178"/>
      <c r="B297" s="181"/>
      <c r="C297" s="226" t="s">
        <v>139</v>
      </c>
      <c r="D297" s="227"/>
      <c r="E297" s="182">
        <v>23.65</v>
      </c>
      <c r="F297" s="183"/>
      <c r="G297" s="184"/>
      <c r="M297" s="180" t="s">
        <v>139</v>
      </c>
      <c r="O297" s="170"/>
    </row>
    <row r="298" spans="1:104" x14ac:dyDescent="0.2">
      <c r="A298" s="171">
        <v>57</v>
      </c>
      <c r="B298" s="172" t="s">
        <v>325</v>
      </c>
      <c r="C298" s="173" t="s">
        <v>326</v>
      </c>
      <c r="D298" s="174" t="s">
        <v>127</v>
      </c>
      <c r="E298" s="175">
        <v>174.7</v>
      </c>
      <c r="F298" s="175">
        <v>0</v>
      </c>
      <c r="G298" s="176">
        <f>E298*F298</f>
        <v>0</v>
      </c>
      <c r="O298" s="170">
        <v>2</v>
      </c>
      <c r="AA298" s="146">
        <v>1</v>
      </c>
      <c r="AB298" s="146">
        <v>1</v>
      </c>
      <c r="AC298" s="146">
        <v>1</v>
      </c>
      <c r="AZ298" s="146">
        <v>1</v>
      </c>
      <c r="BA298" s="146">
        <f>IF(AZ298=1,G298,0)</f>
        <v>0</v>
      </c>
      <c r="BB298" s="146">
        <f>IF(AZ298=2,G298,0)</f>
        <v>0</v>
      </c>
      <c r="BC298" s="146">
        <f>IF(AZ298=3,G298,0)</f>
        <v>0</v>
      </c>
      <c r="BD298" s="146">
        <f>IF(AZ298=4,G298,0)</f>
        <v>0</v>
      </c>
      <c r="BE298" s="146">
        <f>IF(AZ298=5,G298,0)</f>
        <v>0</v>
      </c>
      <c r="CA298" s="177">
        <v>1</v>
      </c>
      <c r="CB298" s="177">
        <v>1</v>
      </c>
      <c r="CZ298" s="146">
        <v>7.1000000000000002E-4</v>
      </c>
    </row>
    <row r="299" spans="1:104" x14ac:dyDescent="0.2">
      <c r="A299" s="178"/>
      <c r="B299" s="179"/>
      <c r="C299" s="228" t="s">
        <v>327</v>
      </c>
      <c r="D299" s="229"/>
      <c r="E299" s="229"/>
      <c r="F299" s="229"/>
      <c r="G299" s="230"/>
      <c r="L299" s="180" t="s">
        <v>327</v>
      </c>
      <c r="O299" s="170">
        <v>3</v>
      </c>
    </row>
    <row r="300" spans="1:104" x14ac:dyDescent="0.2">
      <c r="A300" s="178"/>
      <c r="B300" s="179"/>
      <c r="C300" s="228" t="s">
        <v>322</v>
      </c>
      <c r="D300" s="229"/>
      <c r="E300" s="229"/>
      <c r="F300" s="229"/>
      <c r="G300" s="230"/>
      <c r="L300" s="180" t="s">
        <v>322</v>
      </c>
      <c r="O300" s="170">
        <v>3</v>
      </c>
    </row>
    <row r="301" spans="1:104" x14ac:dyDescent="0.2">
      <c r="A301" s="178"/>
      <c r="B301" s="181"/>
      <c r="C301" s="226" t="s">
        <v>129</v>
      </c>
      <c r="D301" s="227"/>
      <c r="E301" s="182">
        <v>0</v>
      </c>
      <c r="F301" s="183"/>
      <c r="G301" s="184"/>
      <c r="M301" s="180" t="s">
        <v>129</v>
      </c>
      <c r="O301" s="170"/>
    </row>
    <row r="302" spans="1:104" x14ac:dyDescent="0.2">
      <c r="A302" s="178"/>
      <c r="B302" s="181"/>
      <c r="C302" s="226" t="s">
        <v>130</v>
      </c>
      <c r="D302" s="227"/>
      <c r="E302" s="182">
        <v>0</v>
      </c>
      <c r="F302" s="183"/>
      <c r="G302" s="184"/>
      <c r="M302" s="180" t="s">
        <v>130</v>
      </c>
      <c r="O302" s="170"/>
    </row>
    <row r="303" spans="1:104" x14ac:dyDescent="0.2">
      <c r="A303" s="178"/>
      <c r="B303" s="181"/>
      <c r="C303" s="226" t="s">
        <v>137</v>
      </c>
      <c r="D303" s="227"/>
      <c r="E303" s="182">
        <v>0</v>
      </c>
      <c r="F303" s="183"/>
      <c r="G303" s="184"/>
      <c r="M303" s="180" t="s">
        <v>137</v>
      </c>
      <c r="O303" s="170"/>
    </row>
    <row r="304" spans="1:104" x14ac:dyDescent="0.2">
      <c r="A304" s="178"/>
      <c r="B304" s="181"/>
      <c r="C304" s="226" t="s">
        <v>328</v>
      </c>
      <c r="D304" s="227"/>
      <c r="E304" s="182">
        <v>127.4</v>
      </c>
      <c r="F304" s="183"/>
      <c r="G304" s="184"/>
      <c r="M304" s="180" t="s">
        <v>328</v>
      </c>
      <c r="O304" s="170"/>
    </row>
    <row r="305" spans="1:104" x14ac:dyDescent="0.2">
      <c r="A305" s="178"/>
      <c r="B305" s="181"/>
      <c r="C305" s="226" t="s">
        <v>329</v>
      </c>
      <c r="D305" s="227"/>
      <c r="E305" s="182">
        <v>47.3</v>
      </c>
      <c r="F305" s="183"/>
      <c r="G305" s="184"/>
      <c r="M305" s="180" t="s">
        <v>329</v>
      </c>
      <c r="O305" s="170"/>
    </row>
    <row r="306" spans="1:104" ht="22.5" x14ac:dyDescent="0.2">
      <c r="A306" s="171">
        <v>58</v>
      </c>
      <c r="B306" s="172" t="s">
        <v>330</v>
      </c>
      <c r="C306" s="173" t="s">
        <v>331</v>
      </c>
      <c r="D306" s="174" t="s">
        <v>127</v>
      </c>
      <c r="E306" s="175">
        <v>87.35</v>
      </c>
      <c r="F306" s="175">
        <v>0</v>
      </c>
      <c r="G306" s="176">
        <f>E306*F306</f>
        <v>0</v>
      </c>
      <c r="O306" s="170">
        <v>2</v>
      </c>
      <c r="AA306" s="146">
        <v>1</v>
      </c>
      <c r="AB306" s="146">
        <v>1</v>
      </c>
      <c r="AC306" s="146">
        <v>1</v>
      </c>
      <c r="AZ306" s="146">
        <v>1</v>
      </c>
      <c r="BA306" s="146">
        <f>IF(AZ306=1,G306,0)</f>
        <v>0</v>
      </c>
      <c r="BB306" s="146">
        <f>IF(AZ306=2,G306,0)</f>
        <v>0</v>
      </c>
      <c r="BC306" s="146">
        <f>IF(AZ306=3,G306,0)</f>
        <v>0</v>
      </c>
      <c r="BD306" s="146">
        <f>IF(AZ306=4,G306,0)</f>
        <v>0</v>
      </c>
      <c r="BE306" s="146">
        <f>IF(AZ306=5,G306,0)</f>
        <v>0</v>
      </c>
      <c r="CA306" s="177">
        <v>1</v>
      </c>
      <c r="CB306" s="177">
        <v>1</v>
      </c>
      <c r="CZ306" s="146">
        <v>0.10373</v>
      </c>
    </row>
    <row r="307" spans="1:104" x14ac:dyDescent="0.2">
      <c r="A307" s="178"/>
      <c r="B307" s="179"/>
      <c r="C307" s="228" t="s">
        <v>332</v>
      </c>
      <c r="D307" s="229"/>
      <c r="E307" s="229"/>
      <c r="F307" s="229"/>
      <c r="G307" s="230"/>
      <c r="L307" s="180" t="s">
        <v>332</v>
      </c>
      <c r="O307" s="170">
        <v>3</v>
      </c>
    </row>
    <row r="308" spans="1:104" x14ac:dyDescent="0.2">
      <c r="A308" s="178"/>
      <c r="B308" s="179"/>
      <c r="C308" s="228" t="s">
        <v>322</v>
      </c>
      <c r="D308" s="229"/>
      <c r="E308" s="229"/>
      <c r="F308" s="229"/>
      <c r="G308" s="230"/>
      <c r="L308" s="180" t="s">
        <v>322</v>
      </c>
      <c r="O308" s="170">
        <v>3</v>
      </c>
    </row>
    <row r="309" spans="1:104" x14ac:dyDescent="0.2">
      <c r="A309" s="178"/>
      <c r="B309" s="181"/>
      <c r="C309" s="226" t="s">
        <v>129</v>
      </c>
      <c r="D309" s="227"/>
      <c r="E309" s="182">
        <v>0</v>
      </c>
      <c r="F309" s="183"/>
      <c r="G309" s="184"/>
      <c r="M309" s="180" t="s">
        <v>129</v>
      </c>
      <c r="O309" s="170"/>
    </row>
    <row r="310" spans="1:104" x14ac:dyDescent="0.2">
      <c r="A310" s="178"/>
      <c r="B310" s="181"/>
      <c r="C310" s="226" t="s">
        <v>130</v>
      </c>
      <c r="D310" s="227"/>
      <c r="E310" s="182">
        <v>0</v>
      </c>
      <c r="F310" s="183"/>
      <c r="G310" s="184"/>
      <c r="M310" s="180" t="s">
        <v>130</v>
      </c>
      <c r="O310" s="170"/>
    </row>
    <row r="311" spans="1:104" x14ac:dyDescent="0.2">
      <c r="A311" s="178"/>
      <c r="B311" s="181"/>
      <c r="C311" s="226" t="s">
        <v>137</v>
      </c>
      <c r="D311" s="227"/>
      <c r="E311" s="182">
        <v>0</v>
      </c>
      <c r="F311" s="183"/>
      <c r="G311" s="184"/>
      <c r="M311" s="180" t="s">
        <v>137</v>
      </c>
      <c r="O311" s="170"/>
    </row>
    <row r="312" spans="1:104" x14ac:dyDescent="0.2">
      <c r="A312" s="178"/>
      <c r="B312" s="181"/>
      <c r="C312" s="226" t="s">
        <v>138</v>
      </c>
      <c r="D312" s="227"/>
      <c r="E312" s="182">
        <v>63.7</v>
      </c>
      <c r="F312" s="183"/>
      <c r="G312" s="184"/>
      <c r="M312" s="180" t="s">
        <v>138</v>
      </c>
      <c r="O312" s="170"/>
    </row>
    <row r="313" spans="1:104" x14ac:dyDescent="0.2">
      <c r="A313" s="178"/>
      <c r="B313" s="181"/>
      <c r="C313" s="226" t="s">
        <v>139</v>
      </c>
      <c r="D313" s="227"/>
      <c r="E313" s="182">
        <v>23.65</v>
      </c>
      <c r="F313" s="183"/>
      <c r="G313" s="184"/>
      <c r="M313" s="180" t="s">
        <v>139</v>
      </c>
      <c r="O313" s="170"/>
    </row>
    <row r="314" spans="1:104" ht="22.5" x14ac:dyDescent="0.2">
      <c r="A314" s="171">
        <v>59</v>
      </c>
      <c r="B314" s="172" t="s">
        <v>333</v>
      </c>
      <c r="C314" s="173" t="s">
        <v>334</v>
      </c>
      <c r="D314" s="174" t="s">
        <v>127</v>
      </c>
      <c r="E314" s="175">
        <v>12</v>
      </c>
      <c r="F314" s="175">
        <v>0</v>
      </c>
      <c r="G314" s="176">
        <f>E314*F314</f>
        <v>0</v>
      </c>
      <c r="O314" s="170">
        <v>2</v>
      </c>
      <c r="AA314" s="146">
        <v>1</v>
      </c>
      <c r="AB314" s="146">
        <v>0</v>
      </c>
      <c r="AC314" s="146">
        <v>0</v>
      </c>
      <c r="AZ314" s="146">
        <v>1</v>
      </c>
      <c r="BA314" s="146">
        <f>IF(AZ314=1,G314,0)</f>
        <v>0</v>
      </c>
      <c r="BB314" s="146">
        <f>IF(AZ314=2,G314,0)</f>
        <v>0</v>
      </c>
      <c r="BC314" s="146">
        <f>IF(AZ314=3,G314,0)</f>
        <v>0</v>
      </c>
      <c r="BD314" s="146">
        <f>IF(AZ314=4,G314,0)</f>
        <v>0</v>
      </c>
      <c r="BE314" s="146">
        <f>IF(AZ314=5,G314,0)</f>
        <v>0</v>
      </c>
      <c r="CA314" s="177">
        <v>1</v>
      </c>
      <c r="CB314" s="177">
        <v>0</v>
      </c>
      <c r="CZ314" s="146">
        <v>0.63</v>
      </c>
    </row>
    <row r="315" spans="1:104" x14ac:dyDescent="0.2">
      <c r="A315" s="178"/>
      <c r="B315" s="181"/>
      <c r="C315" s="226" t="s">
        <v>136</v>
      </c>
      <c r="D315" s="227"/>
      <c r="E315" s="182">
        <v>0</v>
      </c>
      <c r="F315" s="183"/>
      <c r="G315" s="184"/>
      <c r="M315" s="180" t="s">
        <v>136</v>
      </c>
      <c r="O315" s="170"/>
    </row>
    <row r="316" spans="1:104" x14ac:dyDescent="0.2">
      <c r="A316" s="178"/>
      <c r="B316" s="181"/>
      <c r="C316" s="226" t="s">
        <v>308</v>
      </c>
      <c r="D316" s="227"/>
      <c r="E316" s="182">
        <v>6</v>
      </c>
      <c r="F316" s="183"/>
      <c r="G316" s="184"/>
      <c r="M316" s="180" t="s">
        <v>308</v>
      </c>
      <c r="O316" s="170"/>
    </row>
    <row r="317" spans="1:104" x14ac:dyDescent="0.2">
      <c r="A317" s="178"/>
      <c r="B317" s="181"/>
      <c r="C317" s="226" t="s">
        <v>309</v>
      </c>
      <c r="D317" s="227"/>
      <c r="E317" s="182">
        <v>6</v>
      </c>
      <c r="F317" s="183"/>
      <c r="G317" s="184"/>
      <c r="M317" s="180" t="s">
        <v>309</v>
      </c>
      <c r="O317" s="170"/>
    </row>
    <row r="318" spans="1:104" x14ac:dyDescent="0.2">
      <c r="A318" s="171">
        <v>60</v>
      </c>
      <c r="B318" s="172" t="s">
        <v>335</v>
      </c>
      <c r="C318" s="173" t="s">
        <v>336</v>
      </c>
      <c r="D318" s="174" t="s">
        <v>150</v>
      </c>
      <c r="E318" s="175">
        <v>141</v>
      </c>
      <c r="F318" s="175">
        <v>0</v>
      </c>
      <c r="G318" s="176">
        <f>E318*F318</f>
        <v>0</v>
      </c>
      <c r="O318" s="170">
        <v>2</v>
      </c>
      <c r="AA318" s="146">
        <v>1</v>
      </c>
      <c r="AB318" s="146">
        <v>1</v>
      </c>
      <c r="AC318" s="146">
        <v>1</v>
      </c>
      <c r="AZ318" s="146">
        <v>1</v>
      </c>
      <c r="BA318" s="146">
        <f>IF(AZ318=1,G318,0)</f>
        <v>0</v>
      </c>
      <c r="BB318" s="146">
        <f>IF(AZ318=2,G318,0)</f>
        <v>0</v>
      </c>
      <c r="BC318" s="146">
        <f>IF(AZ318=3,G318,0)</f>
        <v>0</v>
      </c>
      <c r="BD318" s="146">
        <f>IF(AZ318=4,G318,0)</f>
        <v>0</v>
      </c>
      <c r="BE318" s="146">
        <f>IF(AZ318=5,G318,0)</f>
        <v>0</v>
      </c>
      <c r="CA318" s="177">
        <v>1</v>
      </c>
      <c r="CB318" s="177">
        <v>1</v>
      </c>
      <c r="CZ318" s="146">
        <v>2.2399999999999998E-3</v>
      </c>
    </row>
    <row r="319" spans="1:104" ht="22.5" x14ac:dyDescent="0.2">
      <c r="A319" s="178"/>
      <c r="B319" s="179"/>
      <c r="C319" s="228" t="s">
        <v>337</v>
      </c>
      <c r="D319" s="229"/>
      <c r="E319" s="229"/>
      <c r="F319" s="229"/>
      <c r="G319" s="230"/>
      <c r="L319" s="180" t="s">
        <v>337</v>
      </c>
      <c r="O319" s="170">
        <v>3</v>
      </c>
    </row>
    <row r="320" spans="1:104" x14ac:dyDescent="0.2">
      <c r="A320" s="178"/>
      <c r="B320" s="179"/>
      <c r="C320" s="228"/>
      <c r="D320" s="229"/>
      <c r="E320" s="229"/>
      <c r="F320" s="229"/>
      <c r="G320" s="230"/>
      <c r="L320" s="180"/>
      <c r="O320" s="170">
        <v>3</v>
      </c>
    </row>
    <row r="321" spans="1:104" x14ac:dyDescent="0.2">
      <c r="A321" s="178"/>
      <c r="B321" s="181"/>
      <c r="C321" s="226" t="s">
        <v>136</v>
      </c>
      <c r="D321" s="227"/>
      <c r="E321" s="182">
        <v>0</v>
      </c>
      <c r="F321" s="183"/>
      <c r="G321" s="184"/>
      <c r="M321" s="180" t="s">
        <v>136</v>
      </c>
      <c r="O321" s="170"/>
    </row>
    <row r="322" spans="1:104" x14ac:dyDescent="0.2">
      <c r="A322" s="178"/>
      <c r="B322" s="181"/>
      <c r="C322" s="226" t="s">
        <v>137</v>
      </c>
      <c r="D322" s="227"/>
      <c r="E322" s="182">
        <v>0</v>
      </c>
      <c r="F322" s="183"/>
      <c r="G322" s="184"/>
      <c r="M322" s="180" t="s">
        <v>137</v>
      </c>
      <c r="O322" s="170"/>
    </row>
    <row r="323" spans="1:104" x14ac:dyDescent="0.2">
      <c r="A323" s="178"/>
      <c r="B323" s="181"/>
      <c r="C323" s="226" t="s">
        <v>338</v>
      </c>
      <c r="D323" s="227"/>
      <c r="E323" s="182">
        <v>98</v>
      </c>
      <c r="F323" s="183"/>
      <c r="G323" s="184"/>
      <c r="M323" s="180" t="s">
        <v>338</v>
      </c>
      <c r="O323" s="170"/>
    </row>
    <row r="324" spans="1:104" x14ac:dyDescent="0.2">
      <c r="A324" s="178"/>
      <c r="B324" s="181"/>
      <c r="C324" s="226" t="s">
        <v>339</v>
      </c>
      <c r="D324" s="227"/>
      <c r="E324" s="182">
        <v>43</v>
      </c>
      <c r="F324" s="183"/>
      <c r="G324" s="184"/>
      <c r="M324" s="180" t="s">
        <v>339</v>
      </c>
      <c r="O324" s="170"/>
    </row>
    <row r="325" spans="1:104" x14ac:dyDescent="0.2">
      <c r="A325" s="171">
        <v>61</v>
      </c>
      <c r="B325" s="172" t="s">
        <v>340</v>
      </c>
      <c r="C325" s="173" t="s">
        <v>341</v>
      </c>
      <c r="D325" s="174" t="s">
        <v>127</v>
      </c>
      <c r="E325" s="175">
        <v>12</v>
      </c>
      <c r="F325" s="175">
        <v>0</v>
      </c>
      <c r="G325" s="176">
        <f>E325*F325</f>
        <v>0</v>
      </c>
      <c r="O325" s="170">
        <v>2</v>
      </c>
      <c r="AA325" s="146">
        <v>1</v>
      </c>
      <c r="AB325" s="146">
        <v>1</v>
      </c>
      <c r="AC325" s="146">
        <v>1</v>
      </c>
      <c r="AZ325" s="146">
        <v>1</v>
      </c>
      <c r="BA325" s="146">
        <f>IF(AZ325=1,G325,0)</f>
        <v>0</v>
      </c>
      <c r="BB325" s="146">
        <f>IF(AZ325=2,G325,0)</f>
        <v>0</v>
      </c>
      <c r="BC325" s="146">
        <f>IF(AZ325=3,G325,0)</f>
        <v>0</v>
      </c>
      <c r="BD325" s="146">
        <f>IF(AZ325=4,G325,0)</f>
        <v>0</v>
      </c>
      <c r="BE325" s="146">
        <f>IF(AZ325=5,G325,0)</f>
        <v>0</v>
      </c>
      <c r="CA325" s="177">
        <v>1</v>
      </c>
      <c r="CB325" s="177">
        <v>1</v>
      </c>
      <c r="CZ325" s="146">
        <v>0.14607000000000001</v>
      </c>
    </row>
    <row r="326" spans="1:104" x14ac:dyDescent="0.2">
      <c r="A326" s="178"/>
      <c r="B326" s="181"/>
      <c r="C326" s="226" t="s">
        <v>136</v>
      </c>
      <c r="D326" s="227"/>
      <c r="E326" s="182">
        <v>0</v>
      </c>
      <c r="F326" s="183"/>
      <c r="G326" s="184"/>
      <c r="M326" s="180" t="s">
        <v>136</v>
      </c>
      <c r="O326" s="170"/>
    </row>
    <row r="327" spans="1:104" x14ac:dyDescent="0.2">
      <c r="A327" s="178"/>
      <c r="B327" s="181"/>
      <c r="C327" s="226" t="s">
        <v>308</v>
      </c>
      <c r="D327" s="227"/>
      <c r="E327" s="182">
        <v>6</v>
      </c>
      <c r="F327" s="183"/>
      <c r="G327" s="184"/>
      <c r="M327" s="180" t="s">
        <v>308</v>
      </c>
      <c r="O327" s="170"/>
    </row>
    <row r="328" spans="1:104" x14ac:dyDescent="0.2">
      <c r="A328" s="178"/>
      <c r="B328" s="181"/>
      <c r="C328" s="226" t="s">
        <v>309</v>
      </c>
      <c r="D328" s="227"/>
      <c r="E328" s="182">
        <v>6</v>
      </c>
      <c r="F328" s="183"/>
      <c r="G328" s="184"/>
      <c r="M328" s="180" t="s">
        <v>309</v>
      </c>
      <c r="O328" s="170"/>
    </row>
    <row r="329" spans="1:104" ht="22.5" x14ac:dyDescent="0.2">
      <c r="A329" s="171">
        <v>62</v>
      </c>
      <c r="B329" s="172" t="s">
        <v>342</v>
      </c>
      <c r="C329" s="173" t="s">
        <v>343</v>
      </c>
      <c r="D329" s="174" t="s">
        <v>150</v>
      </c>
      <c r="E329" s="175">
        <v>7.5</v>
      </c>
      <c r="F329" s="175">
        <v>0</v>
      </c>
      <c r="G329" s="176">
        <f>E329*F329</f>
        <v>0</v>
      </c>
      <c r="O329" s="170">
        <v>2</v>
      </c>
      <c r="AA329" s="146">
        <v>2</v>
      </c>
      <c r="AB329" s="146">
        <v>0</v>
      </c>
      <c r="AC329" s="146">
        <v>0</v>
      </c>
      <c r="AZ329" s="146">
        <v>1</v>
      </c>
      <c r="BA329" s="146">
        <f>IF(AZ329=1,G329,0)</f>
        <v>0</v>
      </c>
      <c r="BB329" s="146">
        <f>IF(AZ329=2,G329,0)</f>
        <v>0</v>
      </c>
      <c r="BC329" s="146">
        <f>IF(AZ329=3,G329,0)</f>
        <v>0</v>
      </c>
      <c r="BD329" s="146">
        <f>IF(AZ329=4,G329,0)</f>
        <v>0</v>
      </c>
      <c r="BE329" s="146">
        <f>IF(AZ329=5,G329,0)</f>
        <v>0</v>
      </c>
      <c r="CA329" s="177">
        <v>2</v>
      </c>
      <c r="CB329" s="177">
        <v>0</v>
      </c>
      <c r="CZ329" s="146">
        <v>0.27194000000000002</v>
      </c>
    </row>
    <row r="330" spans="1:104" ht="22.5" x14ac:dyDescent="0.2">
      <c r="A330" s="178"/>
      <c r="B330" s="179"/>
      <c r="C330" s="228" t="s">
        <v>344</v>
      </c>
      <c r="D330" s="229"/>
      <c r="E330" s="229"/>
      <c r="F330" s="229"/>
      <c r="G330" s="230"/>
      <c r="L330" s="180" t="s">
        <v>344</v>
      </c>
      <c r="O330" s="170">
        <v>3</v>
      </c>
    </row>
    <row r="331" spans="1:104" x14ac:dyDescent="0.2">
      <c r="A331" s="178"/>
      <c r="B331" s="181"/>
      <c r="C331" s="226" t="s">
        <v>129</v>
      </c>
      <c r="D331" s="227"/>
      <c r="E331" s="182">
        <v>0</v>
      </c>
      <c r="F331" s="183"/>
      <c r="G331" s="184"/>
      <c r="M331" s="180" t="s">
        <v>129</v>
      </c>
      <c r="O331" s="170"/>
    </row>
    <row r="332" spans="1:104" x14ac:dyDescent="0.2">
      <c r="A332" s="178"/>
      <c r="B332" s="181"/>
      <c r="C332" s="226" t="s">
        <v>345</v>
      </c>
      <c r="D332" s="227"/>
      <c r="E332" s="182">
        <v>0</v>
      </c>
      <c r="F332" s="183"/>
      <c r="G332" s="184"/>
      <c r="M332" s="180" t="s">
        <v>345</v>
      </c>
      <c r="O332" s="170"/>
    </row>
    <row r="333" spans="1:104" x14ac:dyDescent="0.2">
      <c r="A333" s="178"/>
      <c r="B333" s="181"/>
      <c r="C333" s="226" t="s">
        <v>346</v>
      </c>
      <c r="D333" s="227"/>
      <c r="E333" s="182">
        <v>7.5</v>
      </c>
      <c r="F333" s="183"/>
      <c r="G333" s="184"/>
      <c r="M333" s="180" t="s">
        <v>346</v>
      </c>
      <c r="O333" s="170"/>
    </row>
    <row r="334" spans="1:104" ht="22.5" x14ac:dyDescent="0.2">
      <c r="A334" s="171">
        <v>63</v>
      </c>
      <c r="B334" s="172" t="s">
        <v>347</v>
      </c>
      <c r="C334" s="173" t="s">
        <v>348</v>
      </c>
      <c r="D334" s="174" t="s">
        <v>349</v>
      </c>
      <c r="E334" s="175">
        <v>2</v>
      </c>
      <c r="F334" s="175">
        <v>0</v>
      </c>
      <c r="G334" s="176">
        <f>E334*F334</f>
        <v>0</v>
      </c>
      <c r="O334" s="170">
        <v>2</v>
      </c>
      <c r="AA334" s="146">
        <v>2</v>
      </c>
      <c r="AB334" s="146">
        <v>1</v>
      </c>
      <c r="AC334" s="146">
        <v>1</v>
      </c>
      <c r="AZ334" s="146">
        <v>1</v>
      </c>
      <c r="BA334" s="146">
        <f>IF(AZ334=1,G334,0)</f>
        <v>0</v>
      </c>
      <c r="BB334" s="146">
        <f>IF(AZ334=2,G334,0)</f>
        <v>0</v>
      </c>
      <c r="BC334" s="146">
        <f>IF(AZ334=3,G334,0)</f>
        <v>0</v>
      </c>
      <c r="BD334" s="146">
        <f>IF(AZ334=4,G334,0)</f>
        <v>0</v>
      </c>
      <c r="BE334" s="146">
        <f>IF(AZ334=5,G334,0)</f>
        <v>0</v>
      </c>
      <c r="CA334" s="177">
        <v>2</v>
      </c>
      <c r="CB334" s="177">
        <v>1</v>
      </c>
      <c r="CZ334" s="146">
        <v>0.14215</v>
      </c>
    </row>
    <row r="335" spans="1:104" x14ac:dyDescent="0.2">
      <c r="A335" s="185"/>
      <c r="B335" s="186" t="s">
        <v>68</v>
      </c>
      <c r="C335" s="187" t="str">
        <f>CONCATENATE(B278," ",C278)</f>
        <v>5 Komunikace</v>
      </c>
      <c r="D335" s="188"/>
      <c r="E335" s="189"/>
      <c r="F335" s="190"/>
      <c r="G335" s="191">
        <f>SUM(G278:G334)</f>
        <v>0</v>
      </c>
      <c r="O335" s="170">
        <v>4</v>
      </c>
      <c r="BA335" s="192">
        <f>SUM(BA278:BA334)</f>
        <v>0</v>
      </c>
      <c r="BB335" s="192">
        <f>SUM(BB278:BB334)</f>
        <v>0</v>
      </c>
      <c r="BC335" s="192">
        <f>SUM(BC278:BC334)</f>
        <v>0</v>
      </c>
      <c r="BD335" s="192">
        <f>SUM(BD278:BD334)</f>
        <v>0</v>
      </c>
      <c r="BE335" s="192">
        <f>SUM(BE278:BE334)</f>
        <v>0</v>
      </c>
    </row>
    <row r="336" spans="1:104" x14ac:dyDescent="0.2">
      <c r="A336" s="163" t="s">
        <v>64</v>
      </c>
      <c r="B336" s="164" t="s">
        <v>350</v>
      </c>
      <c r="C336" s="165" t="s">
        <v>351</v>
      </c>
      <c r="D336" s="166"/>
      <c r="E336" s="167"/>
      <c r="F336" s="167"/>
      <c r="G336" s="168"/>
      <c r="H336" s="169"/>
      <c r="I336" s="169"/>
      <c r="O336" s="170">
        <v>1</v>
      </c>
    </row>
    <row r="337" spans="1:104" x14ac:dyDescent="0.2">
      <c r="A337" s="171">
        <v>64</v>
      </c>
      <c r="B337" s="172" t="s">
        <v>352</v>
      </c>
      <c r="C337" s="173" t="s">
        <v>353</v>
      </c>
      <c r="D337" s="174" t="s">
        <v>349</v>
      </c>
      <c r="E337" s="175">
        <v>5</v>
      </c>
      <c r="F337" s="175">
        <v>0</v>
      </c>
      <c r="G337" s="176">
        <f>E337*F337</f>
        <v>0</v>
      </c>
      <c r="O337" s="170">
        <v>2</v>
      </c>
      <c r="AA337" s="146">
        <v>1</v>
      </c>
      <c r="AB337" s="146">
        <v>1</v>
      </c>
      <c r="AC337" s="146">
        <v>1</v>
      </c>
      <c r="AZ337" s="146">
        <v>1</v>
      </c>
      <c r="BA337" s="146">
        <f>IF(AZ337=1,G337,0)</f>
        <v>0</v>
      </c>
      <c r="BB337" s="146">
        <f>IF(AZ337=2,G337,0)</f>
        <v>0</v>
      </c>
      <c r="BC337" s="146">
        <f>IF(AZ337=3,G337,0)</f>
        <v>0</v>
      </c>
      <c r="BD337" s="146">
        <f>IF(AZ337=4,G337,0)</f>
        <v>0</v>
      </c>
      <c r="BE337" s="146">
        <f>IF(AZ337=5,G337,0)</f>
        <v>0</v>
      </c>
      <c r="CA337" s="177">
        <v>1</v>
      </c>
      <c r="CB337" s="177">
        <v>1</v>
      </c>
      <c r="CZ337" s="146">
        <v>7.0550000000000002E-2</v>
      </c>
    </row>
    <row r="338" spans="1:104" x14ac:dyDescent="0.2">
      <c r="A338" s="171">
        <v>65</v>
      </c>
      <c r="B338" s="172" t="s">
        <v>354</v>
      </c>
      <c r="C338" s="173" t="s">
        <v>355</v>
      </c>
      <c r="D338" s="174" t="s">
        <v>349</v>
      </c>
      <c r="E338" s="175">
        <v>1</v>
      </c>
      <c r="F338" s="175">
        <v>0</v>
      </c>
      <c r="G338" s="176">
        <f>E338*F338</f>
        <v>0</v>
      </c>
      <c r="O338" s="170">
        <v>2</v>
      </c>
      <c r="AA338" s="146">
        <v>1</v>
      </c>
      <c r="AB338" s="146">
        <v>1</v>
      </c>
      <c r="AC338" s="146">
        <v>1</v>
      </c>
      <c r="AZ338" s="146">
        <v>1</v>
      </c>
      <c r="BA338" s="146">
        <f>IF(AZ338=1,G338,0)</f>
        <v>0</v>
      </c>
      <c r="BB338" s="146">
        <f>IF(AZ338=2,G338,0)</f>
        <v>0</v>
      </c>
      <c r="BC338" s="146">
        <f>IF(AZ338=3,G338,0)</f>
        <v>0</v>
      </c>
      <c r="BD338" s="146">
        <f>IF(AZ338=4,G338,0)</f>
        <v>0</v>
      </c>
      <c r="BE338" s="146">
        <f>IF(AZ338=5,G338,0)</f>
        <v>0</v>
      </c>
      <c r="CA338" s="177">
        <v>1</v>
      </c>
      <c r="CB338" s="177">
        <v>1</v>
      </c>
      <c r="CZ338" s="146">
        <v>0.42423</v>
      </c>
    </row>
    <row r="339" spans="1:104" x14ac:dyDescent="0.2">
      <c r="A339" s="178"/>
      <c r="B339" s="181"/>
      <c r="C339" s="226" t="s">
        <v>356</v>
      </c>
      <c r="D339" s="227"/>
      <c r="E339" s="182">
        <v>0</v>
      </c>
      <c r="F339" s="183"/>
      <c r="G339" s="184"/>
      <c r="M339" s="180" t="s">
        <v>356</v>
      </c>
      <c r="O339" s="170"/>
    </row>
    <row r="340" spans="1:104" x14ac:dyDescent="0.2">
      <c r="A340" s="178"/>
      <c r="B340" s="181"/>
      <c r="C340" s="226" t="s">
        <v>357</v>
      </c>
      <c r="D340" s="227"/>
      <c r="E340" s="182">
        <v>1</v>
      </c>
      <c r="F340" s="183"/>
      <c r="G340" s="184"/>
      <c r="M340" s="180" t="s">
        <v>357</v>
      </c>
      <c r="O340" s="170"/>
    </row>
    <row r="341" spans="1:104" x14ac:dyDescent="0.2">
      <c r="A341" s="171">
        <v>66</v>
      </c>
      <c r="B341" s="172" t="s">
        <v>358</v>
      </c>
      <c r="C341" s="173" t="s">
        <v>359</v>
      </c>
      <c r="D341" s="174" t="s">
        <v>150</v>
      </c>
      <c r="E341" s="175">
        <v>27</v>
      </c>
      <c r="F341" s="175">
        <v>0</v>
      </c>
      <c r="G341" s="176">
        <f>E341*F341</f>
        <v>0</v>
      </c>
      <c r="O341" s="170">
        <v>2</v>
      </c>
      <c r="AA341" s="146">
        <v>1</v>
      </c>
      <c r="AB341" s="146">
        <v>0</v>
      </c>
      <c r="AC341" s="146">
        <v>0</v>
      </c>
      <c r="AZ341" s="146">
        <v>1</v>
      </c>
      <c r="BA341" s="146">
        <f>IF(AZ341=1,G341,0)</f>
        <v>0</v>
      </c>
      <c r="BB341" s="146">
        <f>IF(AZ341=2,G341,0)</f>
        <v>0</v>
      </c>
      <c r="BC341" s="146">
        <f>IF(AZ341=3,G341,0)</f>
        <v>0</v>
      </c>
      <c r="BD341" s="146">
        <f>IF(AZ341=4,G341,0)</f>
        <v>0</v>
      </c>
      <c r="BE341" s="146">
        <f>IF(AZ341=5,G341,0)</f>
        <v>0</v>
      </c>
      <c r="CA341" s="177">
        <v>1</v>
      </c>
      <c r="CB341" s="177">
        <v>0</v>
      </c>
      <c r="CZ341" s="146">
        <v>0</v>
      </c>
    </row>
    <row r="342" spans="1:104" x14ac:dyDescent="0.2">
      <c r="A342" s="178"/>
      <c r="B342" s="181"/>
      <c r="C342" s="226" t="s">
        <v>129</v>
      </c>
      <c r="D342" s="227"/>
      <c r="E342" s="182">
        <v>0</v>
      </c>
      <c r="F342" s="183"/>
      <c r="G342" s="184"/>
      <c r="M342" s="180" t="s">
        <v>129</v>
      </c>
      <c r="O342" s="170"/>
    </row>
    <row r="343" spans="1:104" x14ac:dyDescent="0.2">
      <c r="A343" s="178"/>
      <c r="B343" s="181"/>
      <c r="C343" s="226" t="s">
        <v>130</v>
      </c>
      <c r="D343" s="227"/>
      <c r="E343" s="182">
        <v>0</v>
      </c>
      <c r="F343" s="183"/>
      <c r="G343" s="184"/>
      <c r="M343" s="180" t="s">
        <v>130</v>
      </c>
      <c r="O343" s="170"/>
    </row>
    <row r="344" spans="1:104" x14ac:dyDescent="0.2">
      <c r="A344" s="178"/>
      <c r="B344" s="181"/>
      <c r="C344" s="226" t="s">
        <v>360</v>
      </c>
      <c r="D344" s="227"/>
      <c r="E344" s="182">
        <v>27</v>
      </c>
      <c r="F344" s="183"/>
      <c r="G344" s="184"/>
      <c r="M344" s="180" t="s">
        <v>360</v>
      </c>
      <c r="O344" s="170"/>
    </row>
    <row r="345" spans="1:104" x14ac:dyDescent="0.2">
      <c r="A345" s="171">
        <v>67</v>
      </c>
      <c r="B345" s="172" t="s">
        <v>361</v>
      </c>
      <c r="C345" s="173" t="s">
        <v>362</v>
      </c>
      <c r="D345" s="174" t="s">
        <v>150</v>
      </c>
      <c r="E345" s="175">
        <v>76.5</v>
      </c>
      <c r="F345" s="175">
        <v>0</v>
      </c>
      <c r="G345" s="176">
        <f>E345*F345</f>
        <v>0</v>
      </c>
      <c r="O345" s="170">
        <v>2</v>
      </c>
      <c r="AA345" s="146">
        <v>1</v>
      </c>
      <c r="AB345" s="146">
        <v>1</v>
      </c>
      <c r="AC345" s="146">
        <v>1</v>
      </c>
      <c r="AZ345" s="146">
        <v>1</v>
      </c>
      <c r="BA345" s="146">
        <f>IF(AZ345=1,G345,0)</f>
        <v>0</v>
      </c>
      <c r="BB345" s="146">
        <f>IF(AZ345=2,G345,0)</f>
        <v>0</v>
      </c>
      <c r="BC345" s="146">
        <f>IF(AZ345=3,G345,0)</f>
        <v>0</v>
      </c>
      <c r="BD345" s="146">
        <f>IF(AZ345=4,G345,0)</f>
        <v>0</v>
      </c>
      <c r="BE345" s="146">
        <f>IF(AZ345=5,G345,0)</f>
        <v>0</v>
      </c>
      <c r="CA345" s="177">
        <v>1</v>
      </c>
      <c r="CB345" s="177">
        <v>1</v>
      </c>
      <c r="CZ345" s="146">
        <v>1.0000000000000001E-5</v>
      </c>
    </row>
    <row r="346" spans="1:104" x14ac:dyDescent="0.2">
      <c r="A346" s="178"/>
      <c r="B346" s="181"/>
      <c r="C346" s="226" t="s">
        <v>129</v>
      </c>
      <c r="D346" s="227"/>
      <c r="E346" s="182">
        <v>0</v>
      </c>
      <c r="F346" s="183"/>
      <c r="G346" s="184"/>
      <c r="M346" s="180" t="s">
        <v>129</v>
      </c>
      <c r="O346" s="170"/>
    </row>
    <row r="347" spans="1:104" x14ac:dyDescent="0.2">
      <c r="A347" s="178"/>
      <c r="B347" s="181"/>
      <c r="C347" s="226" t="s">
        <v>130</v>
      </c>
      <c r="D347" s="227"/>
      <c r="E347" s="182">
        <v>0</v>
      </c>
      <c r="F347" s="183"/>
      <c r="G347" s="184"/>
      <c r="M347" s="180" t="s">
        <v>130</v>
      </c>
      <c r="O347" s="170"/>
    </row>
    <row r="348" spans="1:104" x14ac:dyDescent="0.2">
      <c r="A348" s="178"/>
      <c r="B348" s="181"/>
      <c r="C348" s="226" t="s">
        <v>181</v>
      </c>
      <c r="D348" s="227"/>
      <c r="E348" s="182">
        <v>0</v>
      </c>
      <c r="F348" s="183"/>
      <c r="G348" s="184"/>
      <c r="M348" s="180" t="s">
        <v>181</v>
      </c>
      <c r="O348" s="170"/>
    </row>
    <row r="349" spans="1:104" x14ac:dyDescent="0.2">
      <c r="A349" s="178"/>
      <c r="B349" s="181"/>
      <c r="C349" s="226" t="s">
        <v>363</v>
      </c>
      <c r="D349" s="227"/>
      <c r="E349" s="182">
        <v>43.5</v>
      </c>
      <c r="F349" s="183"/>
      <c r="G349" s="184"/>
      <c r="M349" s="180" t="s">
        <v>363</v>
      </c>
      <c r="O349" s="170"/>
    </row>
    <row r="350" spans="1:104" x14ac:dyDescent="0.2">
      <c r="A350" s="178"/>
      <c r="B350" s="181"/>
      <c r="C350" s="226" t="s">
        <v>364</v>
      </c>
      <c r="D350" s="227"/>
      <c r="E350" s="182">
        <v>33</v>
      </c>
      <c r="F350" s="183"/>
      <c r="G350" s="184"/>
      <c r="M350" s="180" t="s">
        <v>364</v>
      </c>
      <c r="O350" s="170"/>
    </row>
    <row r="351" spans="1:104" x14ac:dyDescent="0.2">
      <c r="A351" s="171">
        <v>68</v>
      </c>
      <c r="B351" s="172" t="s">
        <v>365</v>
      </c>
      <c r="C351" s="173" t="s">
        <v>366</v>
      </c>
      <c r="D351" s="174" t="s">
        <v>349</v>
      </c>
      <c r="E351" s="175">
        <v>31</v>
      </c>
      <c r="F351" s="175">
        <v>0</v>
      </c>
      <c r="G351" s="176">
        <f>E351*F351</f>
        <v>0</v>
      </c>
      <c r="O351" s="170">
        <v>2</v>
      </c>
      <c r="AA351" s="146">
        <v>1</v>
      </c>
      <c r="AB351" s="146">
        <v>1</v>
      </c>
      <c r="AC351" s="146">
        <v>1</v>
      </c>
      <c r="AZ351" s="146">
        <v>1</v>
      </c>
      <c r="BA351" s="146">
        <f>IF(AZ351=1,G351,0)</f>
        <v>0</v>
      </c>
      <c r="BB351" s="146">
        <f>IF(AZ351=2,G351,0)</f>
        <v>0</v>
      </c>
      <c r="BC351" s="146">
        <f>IF(AZ351=3,G351,0)</f>
        <v>0</v>
      </c>
      <c r="BD351" s="146">
        <f>IF(AZ351=4,G351,0)</f>
        <v>0</v>
      </c>
      <c r="BE351" s="146">
        <f>IF(AZ351=5,G351,0)</f>
        <v>0</v>
      </c>
      <c r="CA351" s="177">
        <v>1</v>
      </c>
      <c r="CB351" s="177">
        <v>1</v>
      </c>
      <c r="CZ351" s="146">
        <v>1.0000000000000001E-5</v>
      </c>
    </row>
    <row r="352" spans="1:104" x14ac:dyDescent="0.2">
      <c r="A352" s="178"/>
      <c r="B352" s="181"/>
      <c r="C352" s="226" t="s">
        <v>129</v>
      </c>
      <c r="D352" s="227"/>
      <c r="E352" s="182">
        <v>0</v>
      </c>
      <c r="F352" s="183"/>
      <c r="G352" s="184"/>
      <c r="M352" s="180" t="s">
        <v>129</v>
      </c>
      <c r="O352" s="170"/>
    </row>
    <row r="353" spans="1:104" x14ac:dyDescent="0.2">
      <c r="A353" s="178"/>
      <c r="B353" s="181"/>
      <c r="C353" s="226" t="s">
        <v>130</v>
      </c>
      <c r="D353" s="227"/>
      <c r="E353" s="182">
        <v>0</v>
      </c>
      <c r="F353" s="183"/>
      <c r="G353" s="184"/>
      <c r="M353" s="180" t="s">
        <v>130</v>
      </c>
      <c r="O353" s="170"/>
    </row>
    <row r="354" spans="1:104" x14ac:dyDescent="0.2">
      <c r="A354" s="178"/>
      <c r="B354" s="181"/>
      <c r="C354" s="226" t="s">
        <v>234</v>
      </c>
      <c r="D354" s="227"/>
      <c r="E354" s="182">
        <v>0</v>
      </c>
      <c r="F354" s="183"/>
      <c r="G354" s="184"/>
      <c r="M354" s="180" t="s">
        <v>234</v>
      </c>
      <c r="O354" s="170"/>
    </row>
    <row r="355" spans="1:104" x14ac:dyDescent="0.2">
      <c r="A355" s="178"/>
      <c r="B355" s="181"/>
      <c r="C355" s="226" t="s">
        <v>367</v>
      </c>
      <c r="D355" s="227"/>
      <c r="E355" s="182">
        <v>26</v>
      </c>
      <c r="F355" s="183"/>
      <c r="G355" s="184"/>
      <c r="M355" s="180" t="s">
        <v>367</v>
      </c>
      <c r="O355" s="170"/>
    </row>
    <row r="356" spans="1:104" x14ac:dyDescent="0.2">
      <c r="A356" s="178"/>
      <c r="B356" s="181"/>
      <c r="C356" s="226" t="s">
        <v>368</v>
      </c>
      <c r="D356" s="227"/>
      <c r="E356" s="182">
        <v>5</v>
      </c>
      <c r="F356" s="183"/>
      <c r="G356" s="184"/>
      <c r="M356" s="180" t="s">
        <v>368</v>
      </c>
      <c r="O356" s="170"/>
    </row>
    <row r="357" spans="1:104" x14ac:dyDescent="0.2">
      <c r="A357" s="171">
        <v>69</v>
      </c>
      <c r="B357" s="172" t="s">
        <v>369</v>
      </c>
      <c r="C357" s="173" t="s">
        <v>370</v>
      </c>
      <c r="D357" s="174" t="s">
        <v>349</v>
      </c>
      <c r="E357" s="175">
        <v>6</v>
      </c>
      <c r="F357" s="175">
        <v>0</v>
      </c>
      <c r="G357" s="176">
        <f>E357*F357</f>
        <v>0</v>
      </c>
      <c r="O357" s="170">
        <v>2</v>
      </c>
      <c r="AA357" s="146">
        <v>1</v>
      </c>
      <c r="AB357" s="146">
        <v>1</v>
      </c>
      <c r="AC357" s="146">
        <v>1</v>
      </c>
      <c r="AZ357" s="146">
        <v>1</v>
      </c>
      <c r="BA357" s="146">
        <f>IF(AZ357=1,G357,0)</f>
        <v>0</v>
      </c>
      <c r="BB357" s="146">
        <f>IF(AZ357=2,G357,0)</f>
        <v>0</v>
      </c>
      <c r="BC357" s="146">
        <f>IF(AZ357=3,G357,0)</f>
        <v>0</v>
      </c>
      <c r="BD357" s="146">
        <f>IF(AZ357=4,G357,0)</f>
        <v>0</v>
      </c>
      <c r="BE357" s="146">
        <f>IF(AZ357=5,G357,0)</f>
        <v>0</v>
      </c>
      <c r="CA357" s="177">
        <v>1</v>
      </c>
      <c r="CB357" s="177">
        <v>1</v>
      </c>
      <c r="CZ357" s="146">
        <v>4.0000000000000003E-5</v>
      </c>
    </row>
    <row r="358" spans="1:104" x14ac:dyDescent="0.2">
      <c r="A358" s="178"/>
      <c r="B358" s="181"/>
      <c r="C358" s="226" t="s">
        <v>129</v>
      </c>
      <c r="D358" s="227"/>
      <c r="E358" s="182">
        <v>0</v>
      </c>
      <c r="F358" s="183"/>
      <c r="G358" s="184"/>
      <c r="M358" s="180" t="s">
        <v>129</v>
      </c>
      <c r="O358" s="170"/>
    </row>
    <row r="359" spans="1:104" x14ac:dyDescent="0.2">
      <c r="A359" s="178"/>
      <c r="B359" s="181"/>
      <c r="C359" s="226" t="s">
        <v>130</v>
      </c>
      <c r="D359" s="227"/>
      <c r="E359" s="182">
        <v>0</v>
      </c>
      <c r="F359" s="183"/>
      <c r="G359" s="184"/>
      <c r="M359" s="180" t="s">
        <v>130</v>
      </c>
      <c r="O359" s="170"/>
    </row>
    <row r="360" spans="1:104" x14ac:dyDescent="0.2">
      <c r="A360" s="178"/>
      <c r="B360" s="181"/>
      <c r="C360" s="226" t="s">
        <v>181</v>
      </c>
      <c r="D360" s="227"/>
      <c r="E360" s="182">
        <v>0</v>
      </c>
      <c r="F360" s="183"/>
      <c r="G360" s="184"/>
      <c r="M360" s="180" t="s">
        <v>181</v>
      </c>
      <c r="O360" s="170"/>
    </row>
    <row r="361" spans="1:104" x14ac:dyDescent="0.2">
      <c r="A361" s="178"/>
      <c r="B361" s="181"/>
      <c r="C361" s="226" t="s">
        <v>371</v>
      </c>
      <c r="D361" s="227"/>
      <c r="E361" s="182">
        <v>6</v>
      </c>
      <c r="F361" s="183"/>
      <c r="G361" s="184"/>
      <c r="M361" s="180" t="s">
        <v>371</v>
      </c>
      <c r="O361" s="170"/>
    </row>
    <row r="362" spans="1:104" x14ac:dyDescent="0.2">
      <c r="A362" s="171">
        <v>70</v>
      </c>
      <c r="B362" s="172" t="s">
        <v>372</v>
      </c>
      <c r="C362" s="173" t="s">
        <v>373</v>
      </c>
      <c r="D362" s="174" t="s">
        <v>349</v>
      </c>
      <c r="E362" s="175">
        <v>7</v>
      </c>
      <c r="F362" s="175">
        <v>0</v>
      </c>
      <c r="G362" s="176">
        <f>E362*F362</f>
        <v>0</v>
      </c>
      <c r="O362" s="170">
        <v>2</v>
      </c>
      <c r="AA362" s="146">
        <v>1</v>
      </c>
      <c r="AB362" s="146">
        <v>1</v>
      </c>
      <c r="AC362" s="146">
        <v>1</v>
      </c>
      <c r="AZ362" s="146">
        <v>1</v>
      </c>
      <c r="BA362" s="146">
        <f>IF(AZ362=1,G362,0)</f>
        <v>0</v>
      </c>
      <c r="BB362" s="146">
        <f>IF(AZ362=2,G362,0)</f>
        <v>0</v>
      </c>
      <c r="BC362" s="146">
        <f>IF(AZ362=3,G362,0)</f>
        <v>0</v>
      </c>
      <c r="BD362" s="146">
        <f>IF(AZ362=4,G362,0)</f>
        <v>0</v>
      </c>
      <c r="BE362" s="146">
        <f>IF(AZ362=5,G362,0)</f>
        <v>0</v>
      </c>
      <c r="CA362" s="177">
        <v>1</v>
      </c>
      <c r="CB362" s="177">
        <v>1</v>
      </c>
      <c r="CZ362" s="146">
        <v>3.0000000000000001E-5</v>
      </c>
    </row>
    <row r="363" spans="1:104" x14ac:dyDescent="0.2">
      <c r="A363" s="178"/>
      <c r="B363" s="181"/>
      <c r="C363" s="226" t="s">
        <v>129</v>
      </c>
      <c r="D363" s="227"/>
      <c r="E363" s="182">
        <v>0</v>
      </c>
      <c r="F363" s="183"/>
      <c r="G363" s="184"/>
      <c r="M363" s="180" t="s">
        <v>129</v>
      </c>
      <c r="O363" s="170"/>
    </row>
    <row r="364" spans="1:104" x14ac:dyDescent="0.2">
      <c r="A364" s="178"/>
      <c r="B364" s="181"/>
      <c r="C364" s="226" t="s">
        <v>130</v>
      </c>
      <c r="D364" s="227"/>
      <c r="E364" s="182">
        <v>0</v>
      </c>
      <c r="F364" s="183"/>
      <c r="G364" s="184"/>
      <c r="M364" s="180" t="s">
        <v>130</v>
      </c>
      <c r="O364" s="170"/>
    </row>
    <row r="365" spans="1:104" x14ac:dyDescent="0.2">
      <c r="A365" s="178"/>
      <c r="B365" s="181"/>
      <c r="C365" s="226" t="s">
        <v>181</v>
      </c>
      <c r="D365" s="227"/>
      <c r="E365" s="182">
        <v>0</v>
      </c>
      <c r="F365" s="183"/>
      <c r="G365" s="184"/>
      <c r="M365" s="180" t="s">
        <v>181</v>
      </c>
      <c r="O365" s="170"/>
    </row>
    <row r="366" spans="1:104" x14ac:dyDescent="0.2">
      <c r="A366" s="178"/>
      <c r="B366" s="181"/>
      <c r="C366" s="226" t="s">
        <v>374</v>
      </c>
      <c r="D366" s="227"/>
      <c r="E366" s="182">
        <v>6</v>
      </c>
      <c r="F366" s="183"/>
      <c r="G366" s="184"/>
      <c r="M366" s="180" t="s">
        <v>374</v>
      </c>
      <c r="O366" s="170"/>
    </row>
    <row r="367" spans="1:104" x14ac:dyDescent="0.2">
      <c r="A367" s="178"/>
      <c r="B367" s="181"/>
      <c r="C367" s="226" t="s">
        <v>375</v>
      </c>
      <c r="D367" s="227"/>
      <c r="E367" s="182">
        <v>1</v>
      </c>
      <c r="F367" s="183"/>
      <c r="G367" s="184"/>
      <c r="M367" s="180" t="s">
        <v>375</v>
      </c>
      <c r="O367" s="170"/>
    </row>
    <row r="368" spans="1:104" x14ac:dyDescent="0.2">
      <c r="A368" s="171">
        <v>71</v>
      </c>
      <c r="B368" s="172" t="s">
        <v>376</v>
      </c>
      <c r="C368" s="173" t="s">
        <v>377</v>
      </c>
      <c r="D368" s="174" t="s">
        <v>349</v>
      </c>
      <c r="E368" s="175">
        <v>2</v>
      </c>
      <c r="F368" s="175">
        <v>0</v>
      </c>
      <c r="G368" s="176">
        <f>E368*F368</f>
        <v>0</v>
      </c>
      <c r="O368" s="170">
        <v>2</v>
      </c>
      <c r="AA368" s="146">
        <v>1</v>
      </c>
      <c r="AB368" s="146">
        <v>1</v>
      </c>
      <c r="AC368" s="146">
        <v>1</v>
      </c>
      <c r="AZ368" s="146">
        <v>1</v>
      </c>
      <c r="BA368" s="146">
        <f>IF(AZ368=1,G368,0)</f>
        <v>0</v>
      </c>
      <c r="BB368" s="146">
        <f>IF(AZ368=2,G368,0)</f>
        <v>0</v>
      </c>
      <c r="BC368" s="146">
        <f>IF(AZ368=3,G368,0)</f>
        <v>0</v>
      </c>
      <c r="BD368" s="146">
        <f>IF(AZ368=4,G368,0)</f>
        <v>0</v>
      </c>
      <c r="BE368" s="146">
        <f>IF(AZ368=5,G368,0)</f>
        <v>0</v>
      </c>
      <c r="CA368" s="177">
        <v>1</v>
      </c>
      <c r="CB368" s="177">
        <v>1</v>
      </c>
      <c r="CZ368" s="146">
        <v>5.0000000000000002E-5</v>
      </c>
    </row>
    <row r="369" spans="1:104" x14ac:dyDescent="0.2">
      <c r="A369" s="178"/>
      <c r="B369" s="181"/>
      <c r="C369" s="226" t="s">
        <v>129</v>
      </c>
      <c r="D369" s="227"/>
      <c r="E369" s="182">
        <v>0</v>
      </c>
      <c r="F369" s="183"/>
      <c r="G369" s="184"/>
      <c r="M369" s="180" t="s">
        <v>129</v>
      </c>
      <c r="O369" s="170"/>
    </row>
    <row r="370" spans="1:104" x14ac:dyDescent="0.2">
      <c r="A370" s="178"/>
      <c r="B370" s="181"/>
      <c r="C370" s="226" t="s">
        <v>130</v>
      </c>
      <c r="D370" s="227"/>
      <c r="E370" s="182">
        <v>0</v>
      </c>
      <c r="F370" s="183"/>
      <c r="G370" s="184"/>
      <c r="M370" s="180" t="s">
        <v>130</v>
      </c>
      <c r="O370" s="170"/>
    </row>
    <row r="371" spans="1:104" x14ac:dyDescent="0.2">
      <c r="A371" s="178"/>
      <c r="B371" s="181"/>
      <c r="C371" s="226" t="s">
        <v>181</v>
      </c>
      <c r="D371" s="227"/>
      <c r="E371" s="182">
        <v>0</v>
      </c>
      <c r="F371" s="183"/>
      <c r="G371" s="184"/>
      <c r="M371" s="180" t="s">
        <v>181</v>
      </c>
      <c r="O371" s="170"/>
    </row>
    <row r="372" spans="1:104" x14ac:dyDescent="0.2">
      <c r="A372" s="178"/>
      <c r="B372" s="181"/>
      <c r="C372" s="226" t="s">
        <v>378</v>
      </c>
      <c r="D372" s="227"/>
      <c r="E372" s="182">
        <v>2</v>
      </c>
      <c r="F372" s="183"/>
      <c r="G372" s="184"/>
      <c r="M372" s="180" t="s">
        <v>378</v>
      </c>
      <c r="O372" s="170"/>
    </row>
    <row r="373" spans="1:104" x14ac:dyDescent="0.2">
      <c r="A373" s="171">
        <v>72</v>
      </c>
      <c r="B373" s="172" t="s">
        <v>379</v>
      </c>
      <c r="C373" s="173" t="s">
        <v>380</v>
      </c>
      <c r="D373" s="174" t="s">
        <v>349</v>
      </c>
      <c r="E373" s="175">
        <v>6</v>
      </c>
      <c r="F373" s="175">
        <v>0</v>
      </c>
      <c r="G373" s="176">
        <f>E373*F373</f>
        <v>0</v>
      </c>
      <c r="O373" s="170">
        <v>2</v>
      </c>
      <c r="AA373" s="146">
        <v>1</v>
      </c>
      <c r="AB373" s="146">
        <v>1</v>
      </c>
      <c r="AC373" s="146">
        <v>1</v>
      </c>
      <c r="AZ373" s="146">
        <v>1</v>
      </c>
      <c r="BA373" s="146">
        <f>IF(AZ373=1,G373,0)</f>
        <v>0</v>
      </c>
      <c r="BB373" s="146">
        <f>IF(AZ373=2,G373,0)</f>
        <v>0</v>
      </c>
      <c r="BC373" s="146">
        <f>IF(AZ373=3,G373,0)</f>
        <v>0</v>
      </c>
      <c r="BD373" s="146">
        <f>IF(AZ373=4,G373,0)</f>
        <v>0</v>
      </c>
      <c r="BE373" s="146">
        <f>IF(AZ373=5,G373,0)</f>
        <v>0</v>
      </c>
      <c r="CA373" s="177">
        <v>1</v>
      </c>
      <c r="CB373" s="177">
        <v>1</v>
      </c>
      <c r="CZ373" s="146">
        <v>3.0000000000000001E-5</v>
      </c>
    </row>
    <row r="374" spans="1:104" x14ac:dyDescent="0.2">
      <c r="A374" s="178"/>
      <c r="B374" s="181"/>
      <c r="C374" s="226" t="s">
        <v>129</v>
      </c>
      <c r="D374" s="227"/>
      <c r="E374" s="182">
        <v>0</v>
      </c>
      <c r="F374" s="183"/>
      <c r="G374" s="184"/>
      <c r="M374" s="180" t="s">
        <v>129</v>
      </c>
      <c r="O374" s="170"/>
    </row>
    <row r="375" spans="1:104" x14ac:dyDescent="0.2">
      <c r="A375" s="178"/>
      <c r="B375" s="181"/>
      <c r="C375" s="226" t="s">
        <v>130</v>
      </c>
      <c r="D375" s="227"/>
      <c r="E375" s="182">
        <v>0</v>
      </c>
      <c r="F375" s="183"/>
      <c r="G375" s="184"/>
      <c r="M375" s="180" t="s">
        <v>130</v>
      </c>
      <c r="O375" s="170"/>
    </row>
    <row r="376" spans="1:104" x14ac:dyDescent="0.2">
      <c r="A376" s="178"/>
      <c r="B376" s="181"/>
      <c r="C376" s="226" t="s">
        <v>181</v>
      </c>
      <c r="D376" s="227"/>
      <c r="E376" s="182">
        <v>0</v>
      </c>
      <c r="F376" s="183"/>
      <c r="G376" s="184"/>
      <c r="M376" s="180" t="s">
        <v>181</v>
      </c>
      <c r="O376" s="170"/>
    </row>
    <row r="377" spans="1:104" x14ac:dyDescent="0.2">
      <c r="A377" s="178"/>
      <c r="B377" s="181"/>
      <c r="C377" s="226" t="s">
        <v>381</v>
      </c>
      <c r="D377" s="227"/>
      <c r="E377" s="182">
        <v>5</v>
      </c>
      <c r="F377" s="183"/>
      <c r="G377" s="184"/>
      <c r="M377" s="180" t="s">
        <v>381</v>
      </c>
      <c r="O377" s="170"/>
    </row>
    <row r="378" spans="1:104" x14ac:dyDescent="0.2">
      <c r="A378" s="178"/>
      <c r="B378" s="181"/>
      <c r="C378" s="226" t="s">
        <v>375</v>
      </c>
      <c r="D378" s="227"/>
      <c r="E378" s="182">
        <v>1</v>
      </c>
      <c r="F378" s="183"/>
      <c r="G378" s="184"/>
      <c r="M378" s="180" t="s">
        <v>375</v>
      </c>
      <c r="O378" s="170"/>
    </row>
    <row r="379" spans="1:104" x14ac:dyDescent="0.2">
      <c r="A379" s="171">
        <v>73</v>
      </c>
      <c r="B379" s="172" t="s">
        <v>382</v>
      </c>
      <c r="C379" s="173" t="s">
        <v>383</v>
      </c>
      <c r="D379" s="174" t="s">
        <v>384</v>
      </c>
      <c r="E379" s="175">
        <v>2</v>
      </c>
      <c r="F379" s="175">
        <v>0</v>
      </c>
      <c r="G379" s="176">
        <f>E379*F379</f>
        <v>0</v>
      </c>
      <c r="O379" s="170">
        <v>2</v>
      </c>
      <c r="AA379" s="146">
        <v>1</v>
      </c>
      <c r="AB379" s="146">
        <v>1</v>
      </c>
      <c r="AC379" s="146">
        <v>1</v>
      </c>
      <c r="AZ379" s="146">
        <v>1</v>
      </c>
      <c r="BA379" s="146">
        <f>IF(AZ379=1,G379,0)</f>
        <v>0</v>
      </c>
      <c r="BB379" s="146">
        <f>IF(AZ379=2,G379,0)</f>
        <v>0</v>
      </c>
      <c r="BC379" s="146">
        <f>IF(AZ379=3,G379,0)</f>
        <v>0</v>
      </c>
      <c r="BD379" s="146">
        <f>IF(AZ379=4,G379,0)</f>
        <v>0</v>
      </c>
      <c r="BE379" s="146">
        <f>IF(AZ379=5,G379,0)</f>
        <v>0</v>
      </c>
      <c r="CA379" s="177">
        <v>1</v>
      </c>
      <c r="CB379" s="177">
        <v>1</v>
      </c>
      <c r="CZ379" s="146">
        <v>1.2999999999999999E-4</v>
      </c>
    </row>
    <row r="380" spans="1:104" x14ac:dyDescent="0.2">
      <c r="A380" s="178"/>
      <c r="B380" s="179"/>
      <c r="C380" s="228"/>
      <c r="D380" s="229"/>
      <c r="E380" s="229"/>
      <c r="F380" s="229"/>
      <c r="G380" s="230"/>
      <c r="L380" s="180"/>
      <c r="O380" s="170">
        <v>3</v>
      </c>
    </row>
    <row r="381" spans="1:104" x14ac:dyDescent="0.2">
      <c r="A381" s="171">
        <v>74</v>
      </c>
      <c r="B381" s="172" t="s">
        <v>385</v>
      </c>
      <c r="C381" s="173" t="s">
        <v>386</v>
      </c>
      <c r="D381" s="174" t="s">
        <v>150</v>
      </c>
      <c r="E381" s="175">
        <v>27</v>
      </c>
      <c r="F381" s="175">
        <v>0</v>
      </c>
      <c r="G381" s="176">
        <f>E381*F381</f>
        <v>0</v>
      </c>
      <c r="O381" s="170">
        <v>2</v>
      </c>
      <c r="AA381" s="146">
        <v>1</v>
      </c>
      <c r="AB381" s="146">
        <v>1</v>
      </c>
      <c r="AC381" s="146">
        <v>1</v>
      </c>
      <c r="AZ381" s="146">
        <v>1</v>
      </c>
      <c r="BA381" s="146">
        <f>IF(AZ381=1,G381,0)</f>
        <v>0</v>
      </c>
      <c r="BB381" s="146">
        <f>IF(AZ381=2,G381,0)</f>
        <v>0</v>
      </c>
      <c r="BC381" s="146">
        <f>IF(AZ381=3,G381,0)</f>
        <v>0</v>
      </c>
      <c r="BD381" s="146">
        <f>IF(AZ381=4,G381,0)</f>
        <v>0</v>
      </c>
      <c r="BE381" s="146">
        <f>IF(AZ381=5,G381,0)</f>
        <v>0</v>
      </c>
      <c r="CA381" s="177">
        <v>1</v>
      </c>
      <c r="CB381" s="177">
        <v>1</v>
      </c>
      <c r="CZ381" s="146">
        <v>0</v>
      </c>
    </row>
    <row r="382" spans="1:104" x14ac:dyDescent="0.2">
      <c r="A382" s="178"/>
      <c r="B382" s="179"/>
      <c r="C382" s="228"/>
      <c r="D382" s="229"/>
      <c r="E382" s="229"/>
      <c r="F382" s="229"/>
      <c r="G382" s="230"/>
      <c r="L382" s="180"/>
      <c r="O382" s="170">
        <v>3</v>
      </c>
    </row>
    <row r="383" spans="1:104" x14ac:dyDescent="0.2">
      <c r="A383" s="178"/>
      <c r="B383" s="181"/>
      <c r="C383" s="226" t="s">
        <v>129</v>
      </c>
      <c r="D383" s="227"/>
      <c r="E383" s="182">
        <v>0</v>
      </c>
      <c r="F383" s="183"/>
      <c r="G383" s="184"/>
      <c r="M383" s="180" t="s">
        <v>129</v>
      </c>
      <c r="O383" s="170"/>
    </row>
    <row r="384" spans="1:104" x14ac:dyDescent="0.2">
      <c r="A384" s="178"/>
      <c r="B384" s="181"/>
      <c r="C384" s="226" t="s">
        <v>130</v>
      </c>
      <c r="D384" s="227"/>
      <c r="E384" s="182">
        <v>0</v>
      </c>
      <c r="F384" s="183"/>
      <c r="G384" s="184"/>
      <c r="M384" s="180" t="s">
        <v>130</v>
      </c>
      <c r="O384" s="170"/>
    </row>
    <row r="385" spans="1:104" x14ac:dyDescent="0.2">
      <c r="A385" s="178"/>
      <c r="B385" s="181"/>
      <c r="C385" s="226" t="s">
        <v>360</v>
      </c>
      <c r="D385" s="227"/>
      <c r="E385" s="182">
        <v>27</v>
      </c>
      <c r="F385" s="183"/>
      <c r="G385" s="184"/>
      <c r="M385" s="180" t="s">
        <v>360</v>
      </c>
      <c r="O385" s="170"/>
    </row>
    <row r="386" spans="1:104" x14ac:dyDescent="0.2">
      <c r="A386" s="171">
        <v>75</v>
      </c>
      <c r="B386" s="172" t="s">
        <v>387</v>
      </c>
      <c r="C386" s="173" t="s">
        <v>388</v>
      </c>
      <c r="D386" s="174" t="s">
        <v>150</v>
      </c>
      <c r="E386" s="175">
        <v>76.5</v>
      </c>
      <c r="F386" s="175">
        <v>0</v>
      </c>
      <c r="G386" s="176">
        <f>E386*F386</f>
        <v>0</v>
      </c>
      <c r="O386" s="170">
        <v>2</v>
      </c>
      <c r="AA386" s="146">
        <v>1</v>
      </c>
      <c r="AB386" s="146">
        <v>1</v>
      </c>
      <c r="AC386" s="146">
        <v>1</v>
      </c>
      <c r="AZ386" s="146">
        <v>1</v>
      </c>
      <c r="BA386" s="146">
        <f>IF(AZ386=1,G386,0)</f>
        <v>0</v>
      </c>
      <c r="BB386" s="146">
        <f>IF(AZ386=2,G386,0)</f>
        <v>0</v>
      </c>
      <c r="BC386" s="146">
        <f>IF(AZ386=3,G386,0)</f>
        <v>0</v>
      </c>
      <c r="BD386" s="146">
        <f>IF(AZ386=4,G386,0)</f>
        <v>0</v>
      </c>
      <c r="BE386" s="146">
        <f>IF(AZ386=5,G386,0)</f>
        <v>0</v>
      </c>
      <c r="CA386" s="177">
        <v>1</v>
      </c>
      <c r="CB386" s="177">
        <v>1</v>
      </c>
      <c r="CZ386" s="146">
        <v>0</v>
      </c>
    </row>
    <row r="387" spans="1:104" x14ac:dyDescent="0.2">
      <c r="A387" s="178"/>
      <c r="B387" s="179"/>
      <c r="C387" s="228"/>
      <c r="D387" s="229"/>
      <c r="E387" s="229"/>
      <c r="F387" s="229"/>
      <c r="G387" s="230"/>
      <c r="L387" s="180"/>
      <c r="O387" s="170">
        <v>3</v>
      </c>
    </row>
    <row r="388" spans="1:104" x14ac:dyDescent="0.2">
      <c r="A388" s="178"/>
      <c r="B388" s="181"/>
      <c r="C388" s="226" t="s">
        <v>129</v>
      </c>
      <c r="D388" s="227"/>
      <c r="E388" s="182">
        <v>0</v>
      </c>
      <c r="F388" s="183"/>
      <c r="G388" s="184"/>
      <c r="M388" s="180" t="s">
        <v>129</v>
      </c>
      <c r="O388" s="170"/>
    </row>
    <row r="389" spans="1:104" x14ac:dyDescent="0.2">
      <c r="A389" s="178"/>
      <c r="B389" s="181"/>
      <c r="C389" s="226" t="s">
        <v>130</v>
      </c>
      <c r="D389" s="227"/>
      <c r="E389" s="182">
        <v>0</v>
      </c>
      <c r="F389" s="183"/>
      <c r="G389" s="184"/>
      <c r="M389" s="180" t="s">
        <v>130</v>
      </c>
      <c r="O389" s="170"/>
    </row>
    <row r="390" spans="1:104" x14ac:dyDescent="0.2">
      <c r="A390" s="178"/>
      <c r="B390" s="181"/>
      <c r="C390" s="226" t="s">
        <v>389</v>
      </c>
      <c r="D390" s="227"/>
      <c r="E390" s="182">
        <v>76.5</v>
      </c>
      <c r="F390" s="183"/>
      <c r="G390" s="184"/>
      <c r="M390" s="180" t="s">
        <v>389</v>
      </c>
      <c r="O390" s="170"/>
    </row>
    <row r="391" spans="1:104" x14ac:dyDescent="0.2">
      <c r="A391" s="171">
        <v>76</v>
      </c>
      <c r="B391" s="172" t="s">
        <v>390</v>
      </c>
      <c r="C391" s="173" t="s">
        <v>391</v>
      </c>
      <c r="D391" s="174" t="s">
        <v>150</v>
      </c>
      <c r="E391" s="175">
        <v>103.5</v>
      </c>
      <c r="F391" s="175">
        <v>0</v>
      </c>
      <c r="G391" s="176">
        <f>E391*F391</f>
        <v>0</v>
      </c>
      <c r="O391" s="170">
        <v>2</v>
      </c>
      <c r="AA391" s="146">
        <v>1</v>
      </c>
      <c r="AB391" s="146">
        <v>1</v>
      </c>
      <c r="AC391" s="146">
        <v>1</v>
      </c>
      <c r="AZ391" s="146">
        <v>1</v>
      </c>
      <c r="BA391" s="146">
        <f>IF(AZ391=1,G391,0)</f>
        <v>0</v>
      </c>
      <c r="BB391" s="146">
        <f>IF(AZ391=2,G391,0)</f>
        <v>0</v>
      </c>
      <c r="BC391" s="146">
        <f>IF(AZ391=3,G391,0)</f>
        <v>0</v>
      </c>
      <c r="BD391" s="146">
        <f>IF(AZ391=4,G391,0)</f>
        <v>0</v>
      </c>
      <c r="BE391" s="146">
        <f>IF(AZ391=5,G391,0)</f>
        <v>0</v>
      </c>
      <c r="CA391" s="177">
        <v>1</v>
      </c>
      <c r="CB391" s="177">
        <v>1</v>
      </c>
      <c r="CZ391" s="146">
        <v>0</v>
      </c>
    </row>
    <row r="392" spans="1:104" x14ac:dyDescent="0.2">
      <c r="A392" s="178"/>
      <c r="B392" s="181"/>
      <c r="C392" s="226" t="s">
        <v>129</v>
      </c>
      <c r="D392" s="227"/>
      <c r="E392" s="182">
        <v>0</v>
      </c>
      <c r="F392" s="183"/>
      <c r="G392" s="184"/>
      <c r="M392" s="180" t="s">
        <v>129</v>
      </c>
      <c r="O392" s="170"/>
    </row>
    <row r="393" spans="1:104" x14ac:dyDescent="0.2">
      <c r="A393" s="178"/>
      <c r="B393" s="181"/>
      <c r="C393" s="226" t="s">
        <v>130</v>
      </c>
      <c r="D393" s="227"/>
      <c r="E393" s="182">
        <v>0</v>
      </c>
      <c r="F393" s="183"/>
      <c r="G393" s="184"/>
      <c r="M393" s="180" t="s">
        <v>130</v>
      </c>
      <c r="O393" s="170"/>
    </row>
    <row r="394" spans="1:104" x14ac:dyDescent="0.2">
      <c r="A394" s="178"/>
      <c r="B394" s="181"/>
      <c r="C394" s="226" t="s">
        <v>389</v>
      </c>
      <c r="D394" s="227"/>
      <c r="E394" s="182">
        <v>76.5</v>
      </c>
      <c r="F394" s="183"/>
      <c r="G394" s="184"/>
      <c r="M394" s="180" t="s">
        <v>389</v>
      </c>
      <c r="O394" s="170"/>
    </row>
    <row r="395" spans="1:104" x14ac:dyDescent="0.2">
      <c r="A395" s="178"/>
      <c r="B395" s="181"/>
      <c r="C395" s="226" t="s">
        <v>360</v>
      </c>
      <c r="D395" s="227"/>
      <c r="E395" s="182">
        <v>27</v>
      </c>
      <c r="F395" s="183"/>
      <c r="G395" s="184"/>
      <c r="M395" s="180" t="s">
        <v>360</v>
      </c>
      <c r="O395" s="170"/>
    </row>
    <row r="396" spans="1:104" x14ac:dyDescent="0.2">
      <c r="A396" s="171">
        <v>77</v>
      </c>
      <c r="B396" s="172" t="s">
        <v>392</v>
      </c>
      <c r="C396" s="173" t="s">
        <v>393</v>
      </c>
      <c r="D396" s="174" t="s">
        <v>349</v>
      </c>
      <c r="E396" s="175">
        <v>2</v>
      </c>
      <c r="F396" s="175">
        <v>0</v>
      </c>
      <c r="G396" s="176">
        <f>E396*F396</f>
        <v>0</v>
      </c>
      <c r="O396" s="170">
        <v>2</v>
      </c>
      <c r="AA396" s="146">
        <v>1</v>
      </c>
      <c r="AB396" s="146">
        <v>1</v>
      </c>
      <c r="AC396" s="146">
        <v>1</v>
      </c>
      <c r="AZ396" s="146">
        <v>1</v>
      </c>
      <c r="BA396" s="146">
        <f>IF(AZ396=1,G396,0)</f>
        <v>0</v>
      </c>
      <c r="BB396" s="146">
        <f>IF(AZ396=2,G396,0)</f>
        <v>0</v>
      </c>
      <c r="BC396" s="146">
        <f>IF(AZ396=3,G396,0)</f>
        <v>0</v>
      </c>
      <c r="BD396" s="146">
        <f>IF(AZ396=4,G396,0)</f>
        <v>0</v>
      </c>
      <c r="BE396" s="146">
        <f>IF(AZ396=5,G396,0)</f>
        <v>0</v>
      </c>
      <c r="CA396" s="177">
        <v>1</v>
      </c>
      <c r="CB396" s="177">
        <v>1</v>
      </c>
      <c r="CZ396" s="146">
        <v>2.2170800000000002</v>
      </c>
    </row>
    <row r="397" spans="1:104" x14ac:dyDescent="0.2">
      <c r="A397" s="178"/>
      <c r="B397" s="181"/>
      <c r="C397" s="226" t="s">
        <v>129</v>
      </c>
      <c r="D397" s="227"/>
      <c r="E397" s="182">
        <v>0</v>
      </c>
      <c r="F397" s="183"/>
      <c r="G397" s="184"/>
      <c r="M397" s="180" t="s">
        <v>129</v>
      </c>
      <c r="O397" s="170"/>
    </row>
    <row r="398" spans="1:104" x14ac:dyDescent="0.2">
      <c r="A398" s="178"/>
      <c r="B398" s="181"/>
      <c r="C398" s="226" t="s">
        <v>394</v>
      </c>
      <c r="D398" s="227"/>
      <c r="E398" s="182">
        <v>0</v>
      </c>
      <c r="F398" s="183"/>
      <c r="G398" s="184"/>
      <c r="M398" s="180" t="s">
        <v>394</v>
      </c>
      <c r="O398" s="170"/>
    </row>
    <row r="399" spans="1:104" x14ac:dyDescent="0.2">
      <c r="A399" s="178"/>
      <c r="B399" s="181"/>
      <c r="C399" s="226" t="s">
        <v>395</v>
      </c>
      <c r="D399" s="227"/>
      <c r="E399" s="182">
        <v>2</v>
      </c>
      <c r="F399" s="183"/>
      <c r="G399" s="184"/>
      <c r="M399" s="180" t="s">
        <v>395</v>
      </c>
      <c r="O399" s="170"/>
    </row>
    <row r="400" spans="1:104" x14ac:dyDescent="0.2">
      <c r="A400" s="171">
        <v>78</v>
      </c>
      <c r="B400" s="172" t="s">
        <v>396</v>
      </c>
      <c r="C400" s="173" t="s">
        <v>397</v>
      </c>
      <c r="D400" s="174" t="s">
        <v>349</v>
      </c>
      <c r="E400" s="175">
        <v>1</v>
      </c>
      <c r="F400" s="175">
        <v>0</v>
      </c>
      <c r="G400" s="176">
        <f>E400*F400</f>
        <v>0</v>
      </c>
      <c r="O400" s="170">
        <v>2</v>
      </c>
      <c r="AA400" s="146">
        <v>1</v>
      </c>
      <c r="AB400" s="146">
        <v>1</v>
      </c>
      <c r="AC400" s="146">
        <v>1</v>
      </c>
      <c r="AZ400" s="146">
        <v>1</v>
      </c>
      <c r="BA400" s="146">
        <f>IF(AZ400=1,G400,0)</f>
        <v>0</v>
      </c>
      <c r="BB400" s="146">
        <f>IF(AZ400=2,G400,0)</f>
        <v>0</v>
      </c>
      <c r="BC400" s="146">
        <f>IF(AZ400=3,G400,0)</f>
        <v>0</v>
      </c>
      <c r="BD400" s="146">
        <f>IF(AZ400=4,G400,0)</f>
        <v>0</v>
      </c>
      <c r="BE400" s="146">
        <f>IF(AZ400=5,G400,0)</f>
        <v>0</v>
      </c>
      <c r="CA400" s="177">
        <v>1</v>
      </c>
      <c r="CB400" s="177">
        <v>1</v>
      </c>
      <c r="CZ400" s="146">
        <v>2.9215300000000002</v>
      </c>
    </row>
    <row r="401" spans="1:104" ht="67.5" x14ac:dyDescent="0.2">
      <c r="A401" s="178"/>
      <c r="B401" s="179"/>
      <c r="C401" s="228" t="s">
        <v>398</v>
      </c>
      <c r="D401" s="229"/>
      <c r="E401" s="229"/>
      <c r="F401" s="229"/>
      <c r="G401" s="230"/>
      <c r="L401" s="180" t="s">
        <v>398</v>
      </c>
      <c r="O401" s="170">
        <v>3</v>
      </c>
    </row>
    <row r="402" spans="1:104" x14ac:dyDescent="0.2">
      <c r="A402" s="178"/>
      <c r="B402" s="181"/>
      <c r="C402" s="226" t="s">
        <v>129</v>
      </c>
      <c r="D402" s="227"/>
      <c r="E402" s="182">
        <v>0</v>
      </c>
      <c r="F402" s="183"/>
      <c r="G402" s="184"/>
      <c r="M402" s="180" t="s">
        <v>129</v>
      </c>
      <c r="O402" s="170"/>
    </row>
    <row r="403" spans="1:104" x14ac:dyDescent="0.2">
      <c r="A403" s="178"/>
      <c r="B403" s="181"/>
      <c r="C403" s="226" t="s">
        <v>399</v>
      </c>
      <c r="D403" s="227"/>
      <c r="E403" s="182">
        <v>0</v>
      </c>
      <c r="F403" s="183"/>
      <c r="G403" s="184"/>
      <c r="M403" s="180" t="s">
        <v>399</v>
      </c>
      <c r="O403" s="170"/>
    </row>
    <row r="404" spans="1:104" x14ac:dyDescent="0.2">
      <c r="A404" s="178"/>
      <c r="B404" s="181"/>
      <c r="C404" s="226" t="s">
        <v>65</v>
      </c>
      <c r="D404" s="227"/>
      <c r="E404" s="182">
        <v>1</v>
      </c>
      <c r="F404" s="183"/>
      <c r="G404" s="184"/>
      <c r="M404" s="180">
        <v>1</v>
      </c>
      <c r="O404" s="170"/>
    </row>
    <row r="405" spans="1:104" x14ac:dyDescent="0.2">
      <c r="A405" s="171">
        <v>79</v>
      </c>
      <c r="B405" s="172" t="s">
        <v>400</v>
      </c>
      <c r="C405" s="173" t="s">
        <v>401</v>
      </c>
      <c r="D405" s="174" t="s">
        <v>349</v>
      </c>
      <c r="E405" s="175">
        <v>1</v>
      </c>
      <c r="F405" s="175">
        <v>0</v>
      </c>
      <c r="G405" s="176">
        <f>E405*F405</f>
        <v>0</v>
      </c>
      <c r="O405" s="170">
        <v>2</v>
      </c>
      <c r="AA405" s="146">
        <v>1</v>
      </c>
      <c r="AB405" s="146">
        <v>1</v>
      </c>
      <c r="AC405" s="146">
        <v>1</v>
      </c>
      <c r="AZ405" s="146">
        <v>1</v>
      </c>
      <c r="BA405" s="146">
        <f>IF(AZ405=1,G405,0)</f>
        <v>0</v>
      </c>
      <c r="BB405" s="146">
        <f>IF(AZ405=2,G405,0)</f>
        <v>0</v>
      </c>
      <c r="BC405" s="146">
        <f>IF(AZ405=3,G405,0)</f>
        <v>0</v>
      </c>
      <c r="BD405" s="146">
        <f>IF(AZ405=4,G405,0)</f>
        <v>0</v>
      </c>
      <c r="BE405" s="146">
        <f>IF(AZ405=5,G405,0)</f>
        <v>0</v>
      </c>
      <c r="CA405" s="177">
        <v>1</v>
      </c>
      <c r="CB405" s="177">
        <v>1</v>
      </c>
      <c r="CZ405" s="146">
        <v>2.9215300000000002</v>
      </c>
    </row>
    <row r="406" spans="1:104" ht="67.5" x14ac:dyDescent="0.2">
      <c r="A406" s="178"/>
      <c r="B406" s="179"/>
      <c r="C406" s="228" t="s">
        <v>402</v>
      </c>
      <c r="D406" s="229"/>
      <c r="E406" s="229"/>
      <c r="F406" s="229"/>
      <c r="G406" s="230"/>
      <c r="L406" s="180" t="s">
        <v>402</v>
      </c>
      <c r="O406" s="170">
        <v>3</v>
      </c>
    </row>
    <row r="407" spans="1:104" x14ac:dyDescent="0.2">
      <c r="A407" s="178"/>
      <c r="B407" s="181"/>
      <c r="C407" s="226" t="s">
        <v>129</v>
      </c>
      <c r="D407" s="227"/>
      <c r="E407" s="182">
        <v>0</v>
      </c>
      <c r="F407" s="183"/>
      <c r="G407" s="184"/>
      <c r="M407" s="180" t="s">
        <v>129</v>
      </c>
      <c r="O407" s="170"/>
    </row>
    <row r="408" spans="1:104" x14ac:dyDescent="0.2">
      <c r="A408" s="178"/>
      <c r="B408" s="181"/>
      <c r="C408" s="226" t="s">
        <v>399</v>
      </c>
      <c r="D408" s="227"/>
      <c r="E408" s="182">
        <v>0</v>
      </c>
      <c r="F408" s="183"/>
      <c r="G408" s="184"/>
      <c r="M408" s="180" t="s">
        <v>399</v>
      </c>
      <c r="O408" s="170"/>
    </row>
    <row r="409" spans="1:104" x14ac:dyDescent="0.2">
      <c r="A409" s="178"/>
      <c r="B409" s="181"/>
      <c r="C409" s="226" t="s">
        <v>65</v>
      </c>
      <c r="D409" s="227"/>
      <c r="E409" s="182">
        <v>1</v>
      </c>
      <c r="F409" s="183"/>
      <c r="G409" s="184"/>
      <c r="M409" s="180">
        <v>1</v>
      </c>
      <c r="O409" s="170"/>
    </row>
    <row r="410" spans="1:104" x14ac:dyDescent="0.2">
      <c r="A410" s="171">
        <v>80</v>
      </c>
      <c r="B410" s="172" t="s">
        <v>403</v>
      </c>
      <c r="C410" s="173" t="s">
        <v>404</v>
      </c>
      <c r="D410" s="174" t="s">
        <v>349</v>
      </c>
      <c r="E410" s="175">
        <v>2</v>
      </c>
      <c r="F410" s="175">
        <v>0</v>
      </c>
      <c r="G410" s="176">
        <f>E410*F410</f>
        <v>0</v>
      </c>
      <c r="O410" s="170">
        <v>2</v>
      </c>
      <c r="AA410" s="146">
        <v>1</v>
      </c>
      <c r="AB410" s="146">
        <v>1</v>
      </c>
      <c r="AC410" s="146">
        <v>1</v>
      </c>
      <c r="AZ410" s="146">
        <v>1</v>
      </c>
      <c r="BA410" s="146">
        <f>IF(AZ410=1,G410,0)</f>
        <v>0</v>
      </c>
      <c r="BB410" s="146">
        <f>IF(AZ410=2,G410,0)</f>
        <v>0</v>
      </c>
      <c r="BC410" s="146">
        <f>IF(AZ410=3,G410,0)</f>
        <v>0</v>
      </c>
      <c r="BD410" s="146">
        <f>IF(AZ410=4,G410,0)</f>
        <v>0</v>
      </c>
      <c r="BE410" s="146">
        <f>IF(AZ410=5,G410,0)</f>
        <v>0</v>
      </c>
      <c r="CA410" s="177">
        <v>1</v>
      </c>
      <c r="CB410" s="177">
        <v>1</v>
      </c>
      <c r="CZ410" s="146">
        <v>7.0200000000000002E-3</v>
      </c>
    </row>
    <row r="411" spans="1:104" x14ac:dyDescent="0.2">
      <c r="A411" s="178"/>
      <c r="B411" s="181"/>
      <c r="C411" s="226" t="s">
        <v>129</v>
      </c>
      <c r="D411" s="227"/>
      <c r="E411" s="182">
        <v>0</v>
      </c>
      <c r="F411" s="183"/>
      <c r="G411" s="184"/>
      <c r="M411" s="180" t="s">
        <v>129</v>
      </c>
      <c r="O411" s="170"/>
    </row>
    <row r="412" spans="1:104" x14ac:dyDescent="0.2">
      <c r="A412" s="178"/>
      <c r="B412" s="181"/>
      <c r="C412" s="226" t="s">
        <v>394</v>
      </c>
      <c r="D412" s="227"/>
      <c r="E412" s="182">
        <v>0</v>
      </c>
      <c r="F412" s="183"/>
      <c r="G412" s="184"/>
      <c r="M412" s="180" t="s">
        <v>394</v>
      </c>
      <c r="O412" s="170"/>
    </row>
    <row r="413" spans="1:104" x14ac:dyDescent="0.2">
      <c r="A413" s="178"/>
      <c r="B413" s="181"/>
      <c r="C413" s="226" t="s">
        <v>395</v>
      </c>
      <c r="D413" s="227"/>
      <c r="E413" s="182">
        <v>2</v>
      </c>
      <c r="F413" s="183"/>
      <c r="G413" s="184"/>
      <c r="M413" s="180" t="s">
        <v>395</v>
      </c>
      <c r="O413" s="170"/>
    </row>
    <row r="414" spans="1:104" x14ac:dyDescent="0.2">
      <c r="A414" s="171">
        <v>81</v>
      </c>
      <c r="B414" s="172" t="s">
        <v>405</v>
      </c>
      <c r="C414" s="173" t="s">
        <v>406</v>
      </c>
      <c r="D414" s="174" t="s">
        <v>349</v>
      </c>
      <c r="E414" s="175">
        <v>2</v>
      </c>
      <c r="F414" s="175">
        <v>0</v>
      </c>
      <c r="G414" s="176">
        <f>E414*F414</f>
        <v>0</v>
      </c>
      <c r="O414" s="170">
        <v>2</v>
      </c>
      <c r="AA414" s="146">
        <v>1</v>
      </c>
      <c r="AB414" s="146">
        <v>1</v>
      </c>
      <c r="AC414" s="146">
        <v>1</v>
      </c>
      <c r="AZ414" s="146">
        <v>1</v>
      </c>
      <c r="BA414" s="146">
        <f>IF(AZ414=1,G414,0)</f>
        <v>0</v>
      </c>
      <c r="BB414" s="146">
        <f>IF(AZ414=2,G414,0)</f>
        <v>0</v>
      </c>
      <c r="BC414" s="146">
        <f>IF(AZ414=3,G414,0)</f>
        <v>0</v>
      </c>
      <c r="BD414" s="146">
        <f>IF(AZ414=4,G414,0)</f>
        <v>0</v>
      </c>
      <c r="BE414" s="146">
        <f>IF(AZ414=5,G414,0)</f>
        <v>0</v>
      </c>
      <c r="CA414" s="177">
        <v>1</v>
      </c>
      <c r="CB414" s="177">
        <v>1</v>
      </c>
      <c r="CZ414" s="146">
        <v>0.43093999999999999</v>
      </c>
    </row>
    <row r="415" spans="1:104" x14ac:dyDescent="0.2">
      <c r="A415" s="178"/>
      <c r="B415" s="179"/>
      <c r="C415" s="228" t="s">
        <v>407</v>
      </c>
      <c r="D415" s="229"/>
      <c r="E415" s="229"/>
      <c r="F415" s="229"/>
      <c r="G415" s="230"/>
      <c r="L415" s="180" t="s">
        <v>407</v>
      </c>
      <c r="O415" s="170">
        <v>3</v>
      </c>
    </row>
    <row r="416" spans="1:104" ht="22.5" x14ac:dyDescent="0.2">
      <c r="A416" s="171">
        <v>82</v>
      </c>
      <c r="B416" s="172" t="s">
        <v>408</v>
      </c>
      <c r="C416" s="173" t="s">
        <v>409</v>
      </c>
      <c r="D416" s="174" t="s">
        <v>349</v>
      </c>
      <c r="E416" s="175">
        <v>1</v>
      </c>
      <c r="F416" s="175">
        <v>0</v>
      </c>
      <c r="G416" s="176">
        <f>E416*F416</f>
        <v>0</v>
      </c>
      <c r="O416" s="170">
        <v>2</v>
      </c>
      <c r="AA416" s="146">
        <v>2</v>
      </c>
      <c r="AB416" s="146">
        <v>0</v>
      </c>
      <c r="AC416" s="146">
        <v>0</v>
      </c>
      <c r="AZ416" s="146">
        <v>1</v>
      </c>
      <c r="BA416" s="146">
        <f>IF(AZ416=1,G416,0)</f>
        <v>0</v>
      </c>
      <c r="BB416" s="146">
        <f>IF(AZ416=2,G416,0)</f>
        <v>0</v>
      </c>
      <c r="BC416" s="146">
        <f>IF(AZ416=3,G416,0)</f>
        <v>0</v>
      </c>
      <c r="BD416" s="146">
        <f>IF(AZ416=4,G416,0)</f>
        <v>0</v>
      </c>
      <c r="BE416" s="146">
        <f>IF(AZ416=5,G416,0)</f>
        <v>0</v>
      </c>
      <c r="CA416" s="177">
        <v>2</v>
      </c>
      <c r="CB416" s="177">
        <v>0</v>
      </c>
      <c r="CZ416" s="146">
        <v>2.77197</v>
      </c>
    </row>
    <row r="417" spans="1:104" ht="22.5" x14ac:dyDescent="0.2">
      <c r="A417" s="178"/>
      <c r="B417" s="179"/>
      <c r="C417" s="228" t="s">
        <v>410</v>
      </c>
      <c r="D417" s="229"/>
      <c r="E417" s="229"/>
      <c r="F417" s="229"/>
      <c r="G417" s="230"/>
      <c r="L417" s="180" t="s">
        <v>410</v>
      </c>
      <c r="O417" s="170">
        <v>3</v>
      </c>
    </row>
    <row r="418" spans="1:104" x14ac:dyDescent="0.2">
      <c r="A418" s="178"/>
      <c r="B418" s="181"/>
      <c r="C418" s="226" t="s">
        <v>129</v>
      </c>
      <c r="D418" s="227"/>
      <c r="E418" s="182">
        <v>0</v>
      </c>
      <c r="F418" s="183"/>
      <c r="G418" s="184"/>
      <c r="M418" s="180" t="s">
        <v>129</v>
      </c>
      <c r="O418" s="170"/>
    </row>
    <row r="419" spans="1:104" x14ac:dyDescent="0.2">
      <c r="A419" s="178"/>
      <c r="B419" s="181"/>
      <c r="C419" s="226" t="s">
        <v>130</v>
      </c>
      <c r="D419" s="227"/>
      <c r="E419" s="182">
        <v>0</v>
      </c>
      <c r="F419" s="183"/>
      <c r="G419" s="184"/>
      <c r="M419" s="180" t="s">
        <v>130</v>
      </c>
      <c r="O419" s="170"/>
    </row>
    <row r="420" spans="1:104" x14ac:dyDescent="0.2">
      <c r="A420" s="178"/>
      <c r="B420" s="181"/>
      <c r="C420" s="226" t="s">
        <v>411</v>
      </c>
      <c r="D420" s="227"/>
      <c r="E420" s="182">
        <v>1</v>
      </c>
      <c r="F420" s="183"/>
      <c r="G420" s="184"/>
      <c r="M420" s="180" t="s">
        <v>411</v>
      </c>
      <c r="O420" s="170"/>
    </row>
    <row r="421" spans="1:104" x14ac:dyDescent="0.2">
      <c r="A421" s="171">
        <v>83</v>
      </c>
      <c r="B421" s="172" t="s">
        <v>412</v>
      </c>
      <c r="C421" s="173" t="s">
        <v>413</v>
      </c>
      <c r="D421" s="174" t="s">
        <v>67</v>
      </c>
      <c r="E421" s="175">
        <v>4</v>
      </c>
      <c r="F421" s="175">
        <v>0</v>
      </c>
      <c r="G421" s="176">
        <f>E421*F421</f>
        <v>0</v>
      </c>
      <c r="O421" s="170">
        <v>2</v>
      </c>
      <c r="AA421" s="146">
        <v>12</v>
      </c>
      <c r="AB421" s="146">
        <v>0</v>
      </c>
      <c r="AC421" s="146">
        <v>29</v>
      </c>
      <c r="AZ421" s="146">
        <v>1</v>
      </c>
      <c r="BA421" s="146">
        <f>IF(AZ421=1,G421,0)</f>
        <v>0</v>
      </c>
      <c r="BB421" s="146">
        <f>IF(AZ421=2,G421,0)</f>
        <v>0</v>
      </c>
      <c r="BC421" s="146">
        <f>IF(AZ421=3,G421,0)</f>
        <v>0</v>
      </c>
      <c r="BD421" s="146">
        <f>IF(AZ421=4,G421,0)</f>
        <v>0</v>
      </c>
      <c r="BE421" s="146">
        <f>IF(AZ421=5,G421,0)</f>
        <v>0</v>
      </c>
      <c r="CA421" s="177">
        <v>12</v>
      </c>
      <c r="CB421" s="177">
        <v>0</v>
      </c>
      <c r="CZ421" s="146">
        <v>5.0000000000000001E-4</v>
      </c>
    </row>
    <row r="422" spans="1:104" x14ac:dyDescent="0.2">
      <c r="A422" s="178"/>
      <c r="B422" s="181"/>
      <c r="C422" s="226" t="s">
        <v>129</v>
      </c>
      <c r="D422" s="227"/>
      <c r="E422" s="182">
        <v>0</v>
      </c>
      <c r="F422" s="183"/>
      <c r="G422" s="184"/>
      <c r="M422" s="180" t="s">
        <v>129</v>
      </c>
      <c r="O422" s="170"/>
    </row>
    <row r="423" spans="1:104" x14ac:dyDescent="0.2">
      <c r="A423" s="178"/>
      <c r="B423" s="181"/>
      <c r="C423" s="226" t="s">
        <v>130</v>
      </c>
      <c r="D423" s="227"/>
      <c r="E423" s="182">
        <v>0</v>
      </c>
      <c r="F423" s="183"/>
      <c r="G423" s="184"/>
      <c r="M423" s="180" t="s">
        <v>130</v>
      </c>
      <c r="O423" s="170"/>
    </row>
    <row r="424" spans="1:104" x14ac:dyDescent="0.2">
      <c r="A424" s="178"/>
      <c r="B424" s="181"/>
      <c r="C424" s="226" t="s">
        <v>414</v>
      </c>
      <c r="D424" s="227"/>
      <c r="E424" s="182">
        <v>4</v>
      </c>
      <c r="F424" s="183"/>
      <c r="G424" s="184"/>
      <c r="M424" s="180" t="s">
        <v>414</v>
      </c>
      <c r="O424" s="170"/>
    </row>
    <row r="425" spans="1:104" x14ac:dyDescent="0.2">
      <c r="A425" s="171">
        <v>84</v>
      </c>
      <c r="B425" s="172" t="s">
        <v>415</v>
      </c>
      <c r="C425" s="173" t="s">
        <v>416</v>
      </c>
      <c r="D425" s="174" t="s">
        <v>67</v>
      </c>
      <c r="E425" s="175">
        <v>2</v>
      </c>
      <c r="F425" s="175">
        <v>0</v>
      </c>
      <c r="G425" s="176">
        <f>E425*F425</f>
        <v>0</v>
      </c>
      <c r="O425" s="170">
        <v>2</v>
      </c>
      <c r="AA425" s="146">
        <v>12</v>
      </c>
      <c r="AB425" s="146">
        <v>0</v>
      </c>
      <c r="AC425" s="146">
        <v>48</v>
      </c>
      <c r="AZ425" s="146">
        <v>1</v>
      </c>
      <c r="BA425" s="146">
        <f>IF(AZ425=1,G425,0)</f>
        <v>0</v>
      </c>
      <c r="BB425" s="146">
        <f>IF(AZ425=2,G425,0)</f>
        <v>0</v>
      </c>
      <c r="BC425" s="146">
        <f>IF(AZ425=3,G425,0)</f>
        <v>0</v>
      </c>
      <c r="BD425" s="146">
        <f>IF(AZ425=4,G425,0)</f>
        <v>0</v>
      </c>
      <c r="BE425" s="146">
        <f>IF(AZ425=5,G425,0)</f>
        <v>0</v>
      </c>
      <c r="CA425" s="177">
        <v>12</v>
      </c>
      <c r="CB425" s="177">
        <v>0</v>
      </c>
      <c r="CZ425" s="146">
        <v>0</v>
      </c>
    </row>
    <row r="426" spans="1:104" ht="22.5" x14ac:dyDescent="0.2">
      <c r="A426" s="171">
        <v>85</v>
      </c>
      <c r="B426" s="172" t="s">
        <v>417</v>
      </c>
      <c r="C426" s="173" t="s">
        <v>418</v>
      </c>
      <c r="D426" s="174" t="s">
        <v>67</v>
      </c>
      <c r="E426" s="175">
        <v>3</v>
      </c>
      <c r="F426" s="175">
        <v>0</v>
      </c>
      <c r="G426" s="176">
        <f>E426*F426</f>
        <v>0</v>
      </c>
      <c r="O426" s="170">
        <v>2</v>
      </c>
      <c r="AA426" s="146">
        <v>12</v>
      </c>
      <c r="AB426" s="146">
        <v>0</v>
      </c>
      <c r="AC426" s="146">
        <v>49</v>
      </c>
      <c r="AZ426" s="146">
        <v>1</v>
      </c>
      <c r="BA426" s="146">
        <f>IF(AZ426=1,G426,0)</f>
        <v>0</v>
      </c>
      <c r="BB426" s="146">
        <f>IF(AZ426=2,G426,0)</f>
        <v>0</v>
      </c>
      <c r="BC426" s="146">
        <f>IF(AZ426=3,G426,0)</f>
        <v>0</v>
      </c>
      <c r="BD426" s="146">
        <f>IF(AZ426=4,G426,0)</f>
        <v>0</v>
      </c>
      <c r="BE426" s="146">
        <f>IF(AZ426=5,G426,0)</f>
        <v>0</v>
      </c>
      <c r="CA426" s="177">
        <v>12</v>
      </c>
      <c r="CB426" s="177">
        <v>0</v>
      </c>
      <c r="CZ426" s="146">
        <v>0</v>
      </c>
    </row>
    <row r="427" spans="1:104" x14ac:dyDescent="0.2">
      <c r="A427" s="178"/>
      <c r="B427" s="181"/>
      <c r="C427" s="226" t="s">
        <v>129</v>
      </c>
      <c r="D427" s="227"/>
      <c r="E427" s="182">
        <v>0</v>
      </c>
      <c r="F427" s="183"/>
      <c r="G427" s="184"/>
      <c r="M427" s="180" t="s">
        <v>129</v>
      </c>
      <c r="O427" s="170"/>
    </row>
    <row r="428" spans="1:104" x14ac:dyDescent="0.2">
      <c r="A428" s="178"/>
      <c r="B428" s="181"/>
      <c r="C428" s="226" t="s">
        <v>394</v>
      </c>
      <c r="D428" s="227"/>
      <c r="E428" s="182">
        <v>0</v>
      </c>
      <c r="F428" s="183"/>
      <c r="G428" s="184"/>
      <c r="M428" s="180" t="s">
        <v>394</v>
      </c>
      <c r="O428" s="170"/>
    </row>
    <row r="429" spans="1:104" x14ac:dyDescent="0.2">
      <c r="A429" s="178"/>
      <c r="B429" s="181"/>
      <c r="C429" s="226" t="s">
        <v>419</v>
      </c>
      <c r="D429" s="227"/>
      <c r="E429" s="182">
        <v>3</v>
      </c>
      <c r="F429" s="183"/>
      <c r="G429" s="184"/>
      <c r="M429" s="180" t="s">
        <v>419</v>
      </c>
      <c r="O429" s="170"/>
    </row>
    <row r="430" spans="1:104" ht="22.5" x14ac:dyDescent="0.2">
      <c r="A430" s="171">
        <v>86</v>
      </c>
      <c r="B430" s="172" t="s">
        <v>420</v>
      </c>
      <c r="C430" s="173" t="s">
        <v>421</v>
      </c>
      <c r="D430" s="174" t="s">
        <v>67</v>
      </c>
      <c r="E430" s="175">
        <v>2</v>
      </c>
      <c r="F430" s="175">
        <v>0</v>
      </c>
      <c r="G430" s="176">
        <f>E430*F430</f>
        <v>0</v>
      </c>
      <c r="O430" s="170">
        <v>2</v>
      </c>
      <c r="AA430" s="146">
        <v>12</v>
      </c>
      <c r="AB430" s="146">
        <v>0</v>
      </c>
      <c r="AC430" s="146">
        <v>30</v>
      </c>
      <c r="AZ430" s="146">
        <v>1</v>
      </c>
      <c r="BA430" s="146">
        <f>IF(AZ430=1,G430,0)</f>
        <v>0</v>
      </c>
      <c r="BB430" s="146">
        <f>IF(AZ430=2,G430,0)</f>
        <v>0</v>
      </c>
      <c r="BC430" s="146">
        <f>IF(AZ430=3,G430,0)</f>
        <v>0</v>
      </c>
      <c r="BD430" s="146">
        <f>IF(AZ430=4,G430,0)</f>
        <v>0</v>
      </c>
      <c r="BE430" s="146">
        <f>IF(AZ430=5,G430,0)</f>
        <v>0</v>
      </c>
      <c r="CA430" s="177">
        <v>12</v>
      </c>
      <c r="CB430" s="177">
        <v>0</v>
      </c>
      <c r="CZ430" s="146">
        <v>0.1</v>
      </c>
    </row>
    <row r="431" spans="1:104" ht="22.5" x14ac:dyDescent="0.2">
      <c r="A431" s="178"/>
      <c r="B431" s="179"/>
      <c r="C431" s="228" t="s">
        <v>422</v>
      </c>
      <c r="D431" s="229"/>
      <c r="E431" s="229"/>
      <c r="F431" s="229"/>
      <c r="G431" s="230"/>
      <c r="L431" s="180" t="s">
        <v>422</v>
      </c>
      <c r="O431" s="170">
        <v>3</v>
      </c>
    </row>
    <row r="432" spans="1:104" x14ac:dyDescent="0.2">
      <c r="A432" s="171">
        <v>87</v>
      </c>
      <c r="B432" s="172" t="s">
        <v>423</v>
      </c>
      <c r="C432" s="173" t="s">
        <v>424</v>
      </c>
      <c r="D432" s="174" t="s">
        <v>67</v>
      </c>
      <c r="E432" s="175">
        <v>2</v>
      </c>
      <c r="F432" s="175">
        <v>0</v>
      </c>
      <c r="G432" s="176">
        <f>E432*F432</f>
        <v>0</v>
      </c>
      <c r="O432" s="170">
        <v>2</v>
      </c>
      <c r="AA432" s="146">
        <v>12</v>
      </c>
      <c r="AB432" s="146">
        <v>0</v>
      </c>
      <c r="AC432" s="146">
        <v>55</v>
      </c>
      <c r="AZ432" s="146">
        <v>1</v>
      </c>
      <c r="BA432" s="146">
        <f>IF(AZ432=1,G432,0)</f>
        <v>0</v>
      </c>
      <c r="BB432" s="146">
        <f>IF(AZ432=2,G432,0)</f>
        <v>0</v>
      </c>
      <c r="BC432" s="146">
        <f>IF(AZ432=3,G432,0)</f>
        <v>0</v>
      </c>
      <c r="BD432" s="146">
        <f>IF(AZ432=4,G432,0)</f>
        <v>0</v>
      </c>
      <c r="BE432" s="146">
        <f>IF(AZ432=5,G432,0)</f>
        <v>0</v>
      </c>
      <c r="CA432" s="177">
        <v>12</v>
      </c>
      <c r="CB432" s="177">
        <v>0</v>
      </c>
      <c r="CZ432" s="146">
        <v>1.1E-4</v>
      </c>
    </row>
    <row r="433" spans="1:104" x14ac:dyDescent="0.2">
      <c r="A433" s="178"/>
      <c r="B433" s="181"/>
      <c r="C433" s="226" t="s">
        <v>129</v>
      </c>
      <c r="D433" s="227"/>
      <c r="E433" s="182">
        <v>0</v>
      </c>
      <c r="F433" s="183"/>
      <c r="G433" s="184"/>
      <c r="M433" s="180" t="s">
        <v>129</v>
      </c>
      <c r="O433" s="170"/>
    </row>
    <row r="434" spans="1:104" x14ac:dyDescent="0.2">
      <c r="A434" s="178"/>
      <c r="B434" s="181"/>
      <c r="C434" s="226" t="s">
        <v>394</v>
      </c>
      <c r="D434" s="227"/>
      <c r="E434" s="182">
        <v>0</v>
      </c>
      <c r="F434" s="183"/>
      <c r="G434" s="184"/>
      <c r="M434" s="180" t="s">
        <v>394</v>
      </c>
      <c r="O434" s="170"/>
    </row>
    <row r="435" spans="1:104" x14ac:dyDescent="0.2">
      <c r="A435" s="178"/>
      <c r="B435" s="181"/>
      <c r="C435" s="226" t="s">
        <v>395</v>
      </c>
      <c r="D435" s="227"/>
      <c r="E435" s="182">
        <v>2</v>
      </c>
      <c r="F435" s="183"/>
      <c r="G435" s="184"/>
      <c r="M435" s="180" t="s">
        <v>395</v>
      </c>
      <c r="O435" s="170"/>
    </row>
    <row r="436" spans="1:104" x14ac:dyDescent="0.2">
      <c r="A436" s="171">
        <v>88</v>
      </c>
      <c r="B436" s="172" t="s">
        <v>425</v>
      </c>
      <c r="C436" s="173" t="s">
        <v>426</v>
      </c>
      <c r="D436" s="174" t="s">
        <v>349</v>
      </c>
      <c r="E436" s="175">
        <v>9.8369999999999997</v>
      </c>
      <c r="F436" s="175">
        <v>0</v>
      </c>
      <c r="G436" s="176">
        <f>E436*F436</f>
        <v>0</v>
      </c>
      <c r="O436" s="170">
        <v>2</v>
      </c>
      <c r="AA436" s="146">
        <v>3</v>
      </c>
      <c r="AB436" s="146">
        <v>1</v>
      </c>
      <c r="AC436" s="146" t="s">
        <v>425</v>
      </c>
      <c r="AZ436" s="146">
        <v>1</v>
      </c>
      <c r="BA436" s="146">
        <f>IF(AZ436=1,G436,0)</f>
        <v>0</v>
      </c>
      <c r="BB436" s="146">
        <f>IF(AZ436=2,G436,0)</f>
        <v>0</v>
      </c>
      <c r="BC436" s="146">
        <f>IF(AZ436=3,G436,0)</f>
        <v>0</v>
      </c>
      <c r="BD436" s="146">
        <f>IF(AZ436=4,G436,0)</f>
        <v>0</v>
      </c>
      <c r="BE436" s="146">
        <f>IF(AZ436=5,G436,0)</f>
        <v>0</v>
      </c>
      <c r="CA436" s="177">
        <v>3</v>
      </c>
      <c r="CB436" s="177">
        <v>1</v>
      </c>
      <c r="CZ436" s="146">
        <v>8.6999999999999994E-3</v>
      </c>
    </row>
    <row r="437" spans="1:104" x14ac:dyDescent="0.2">
      <c r="A437" s="178"/>
      <c r="B437" s="179"/>
      <c r="C437" s="228" t="s">
        <v>427</v>
      </c>
      <c r="D437" s="229"/>
      <c r="E437" s="229"/>
      <c r="F437" s="229"/>
      <c r="G437" s="230"/>
      <c r="L437" s="180" t="s">
        <v>427</v>
      </c>
      <c r="O437" s="170">
        <v>3</v>
      </c>
    </row>
    <row r="438" spans="1:104" x14ac:dyDescent="0.2">
      <c r="A438" s="178"/>
      <c r="B438" s="181"/>
      <c r="C438" s="226" t="s">
        <v>129</v>
      </c>
      <c r="D438" s="227"/>
      <c r="E438" s="182">
        <v>0</v>
      </c>
      <c r="F438" s="183"/>
      <c r="G438" s="184"/>
      <c r="M438" s="180" t="s">
        <v>129</v>
      </c>
      <c r="O438" s="170"/>
    </row>
    <row r="439" spans="1:104" x14ac:dyDescent="0.2">
      <c r="A439" s="178"/>
      <c r="B439" s="181"/>
      <c r="C439" s="226" t="s">
        <v>130</v>
      </c>
      <c r="D439" s="227"/>
      <c r="E439" s="182">
        <v>0</v>
      </c>
      <c r="F439" s="183"/>
      <c r="G439" s="184"/>
      <c r="M439" s="180" t="s">
        <v>130</v>
      </c>
      <c r="O439" s="170"/>
    </row>
    <row r="440" spans="1:104" x14ac:dyDescent="0.2">
      <c r="A440" s="178"/>
      <c r="B440" s="181"/>
      <c r="C440" s="226" t="s">
        <v>428</v>
      </c>
      <c r="D440" s="227"/>
      <c r="E440" s="182">
        <v>9.8369999999999997</v>
      </c>
      <c r="F440" s="183"/>
      <c r="G440" s="184"/>
      <c r="M440" s="180" t="s">
        <v>428</v>
      </c>
      <c r="O440" s="170"/>
    </row>
    <row r="441" spans="1:104" x14ac:dyDescent="0.2">
      <c r="A441" s="171">
        <v>89</v>
      </c>
      <c r="B441" s="172" t="s">
        <v>429</v>
      </c>
      <c r="C441" s="173" t="s">
        <v>430</v>
      </c>
      <c r="D441" s="174" t="s">
        <v>349</v>
      </c>
      <c r="E441" s="175">
        <v>7.9241999999999999</v>
      </c>
      <c r="F441" s="175">
        <v>0</v>
      </c>
      <c r="G441" s="176">
        <f>E441*F441</f>
        <v>0</v>
      </c>
      <c r="O441" s="170">
        <v>2</v>
      </c>
      <c r="AA441" s="146">
        <v>3</v>
      </c>
      <c r="AB441" s="146">
        <v>1</v>
      </c>
      <c r="AC441" s="146" t="s">
        <v>429</v>
      </c>
      <c r="AZ441" s="146">
        <v>1</v>
      </c>
      <c r="BA441" s="146">
        <f>IF(AZ441=1,G441,0)</f>
        <v>0</v>
      </c>
      <c r="BB441" s="146">
        <f>IF(AZ441=2,G441,0)</f>
        <v>0</v>
      </c>
      <c r="BC441" s="146">
        <f>IF(AZ441=3,G441,0)</f>
        <v>0</v>
      </c>
      <c r="BD441" s="146">
        <f>IF(AZ441=4,G441,0)</f>
        <v>0</v>
      </c>
      <c r="BE441" s="146">
        <f>IF(AZ441=5,G441,0)</f>
        <v>0</v>
      </c>
      <c r="CA441" s="177">
        <v>3</v>
      </c>
      <c r="CB441" s="177">
        <v>1</v>
      </c>
      <c r="CZ441" s="146">
        <v>4.3799999999999999E-2</v>
      </c>
    </row>
    <row r="442" spans="1:104" x14ac:dyDescent="0.2">
      <c r="A442" s="178"/>
      <c r="B442" s="179"/>
      <c r="C442" s="228" t="s">
        <v>427</v>
      </c>
      <c r="D442" s="229"/>
      <c r="E442" s="229"/>
      <c r="F442" s="229"/>
      <c r="G442" s="230"/>
      <c r="L442" s="180" t="s">
        <v>427</v>
      </c>
      <c r="O442" s="170">
        <v>3</v>
      </c>
    </row>
    <row r="443" spans="1:104" x14ac:dyDescent="0.2">
      <c r="A443" s="178"/>
      <c r="B443" s="181"/>
      <c r="C443" s="226" t="s">
        <v>129</v>
      </c>
      <c r="D443" s="227"/>
      <c r="E443" s="182">
        <v>0</v>
      </c>
      <c r="F443" s="183"/>
      <c r="G443" s="184"/>
      <c r="M443" s="180" t="s">
        <v>129</v>
      </c>
      <c r="O443" s="170"/>
    </row>
    <row r="444" spans="1:104" x14ac:dyDescent="0.2">
      <c r="A444" s="178"/>
      <c r="B444" s="181"/>
      <c r="C444" s="226" t="s">
        <v>130</v>
      </c>
      <c r="D444" s="227"/>
      <c r="E444" s="182">
        <v>0</v>
      </c>
      <c r="F444" s="183"/>
      <c r="G444" s="184"/>
      <c r="M444" s="180" t="s">
        <v>130</v>
      </c>
      <c r="O444" s="170"/>
    </row>
    <row r="445" spans="1:104" x14ac:dyDescent="0.2">
      <c r="A445" s="178"/>
      <c r="B445" s="181"/>
      <c r="C445" s="226" t="s">
        <v>431</v>
      </c>
      <c r="D445" s="227"/>
      <c r="E445" s="182">
        <v>7.9241999999999999</v>
      </c>
      <c r="F445" s="183"/>
      <c r="G445" s="184"/>
      <c r="M445" s="180" t="s">
        <v>431</v>
      </c>
      <c r="O445" s="170"/>
    </row>
    <row r="446" spans="1:104" x14ac:dyDescent="0.2">
      <c r="A446" s="171">
        <v>90</v>
      </c>
      <c r="B446" s="172" t="s">
        <v>432</v>
      </c>
      <c r="C446" s="173" t="s">
        <v>433</v>
      </c>
      <c r="D446" s="174" t="s">
        <v>349</v>
      </c>
      <c r="E446" s="175">
        <v>6.0114999999999998</v>
      </c>
      <c r="F446" s="175">
        <v>0</v>
      </c>
      <c r="G446" s="176">
        <f>E446*F446</f>
        <v>0</v>
      </c>
      <c r="O446" s="170">
        <v>2</v>
      </c>
      <c r="AA446" s="146">
        <v>3</v>
      </c>
      <c r="AB446" s="146">
        <v>1</v>
      </c>
      <c r="AC446" s="146" t="s">
        <v>432</v>
      </c>
      <c r="AZ446" s="146">
        <v>1</v>
      </c>
      <c r="BA446" s="146">
        <f>IF(AZ446=1,G446,0)</f>
        <v>0</v>
      </c>
      <c r="BB446" s="146">
        <f>IF(AZ446=2,G446,0)</f>
        <v>0</v>
      </c>
      <c r="BC446" s="146">
        <f>IF(AZ446=3,G446,0)</f>
        <v>0</v>
      </c>
      <c r="BD446" s="146">
        <f>IF(AZ446=4,G446,0)</f>
        <v>0</v>
      </c>
      <c r="BE446" s="146">
        <f>IF(AZ446=5,G446,0)</f>
        <v>0</v>
      </c>
      <c r="CA446" s="177">
        <v>3</v>
      </c>
      <c r="CB446" s="177">
        <v>1</v>
      </c>
      <c r="CZ446" s="146">
        <v>6.8400000000000002E-2</v>
      </c>
    </row>
    <row r="447" spans="1:104" x14ac:dyDescent="0.2">
      <c r="A447" s="178"/>
      <c r="B447" s="179"/>
      <c r="C447" s="228" t="s">
        <v>427</v>
      </c>
      <c r="D447" s="229"/>
      <c r="E447" s="229"/>
      <c r="F447" s="229"/>
      <c r="G447" s="230"/>
      <c r="L447" s="180" t="s">
        <v>427</v>
      </c>
      <c r="O447" s="170">
        <v>3</v>
      </c>
    </row>
    <row r="448" spans="1:104" x14ac:dyDescent="0.2">
      <c r="A448" s="178"/>
      <c r="B448" s="181"/>
      <c r="C448" s="226" t="s">
        <v>129</v>
      </c>
      <c r="D448" s="227"/>
      <c r="E448" s="182">
        <v>0</v>
      </c>
      <c r="F448" s="183"/>
      <c r="G448" s="184"/>
      <c r="M448" s="180" t="s">
        <v>129</v>
      </c>
      <c r="O448" s="170"/>
    </row>
    <row r="449" spans="1:104" x14ac:dyDescent="0.2">
      <c r="A449" s="178"/>
      <c r="B449" s="181"/>
      <c r="C449" s="226" t="s">
        <v>130</v>
      </c>
      <c r="D449" s="227"/>
      <c r="E449" s="182">
        <v>0</v>
      </c>
      <c r="F449" s="183"/>
      <c r="G449" s="184"/>
      <c r="M449" s="180" t="s">
        <v>130</v>
      </c>
      <c r="O449" s="170"/>
    </row>
    <row r="450" spans="1:104" x14ac:dyDescent="0.2">
      <c r="A450" s="178"/>
      <c r="B450" s="181"/>
      <c r="C450" s="226" t="s">
        <v>434</v>
      </c>
      <c r="D450" s="227"/>
      <c r="E450" s="182">
        <v>6.0114999999999998</v>
      </c>
      <c r="F450" s="183"/>
      <c r="G450" s="184"/>
      <c r="M450" s="180" t="s">
        <v>434</v>
      </c>
      <c r="O450" s="170"/>
    </row>
    <row r="451" spans="1:104" x14ac:dyDescent="0.2">
      <c r="A451" s="171">
        <v>91</v>
      </c>
      <c r="B451" s="172" t="s">
        <v>435</v>
      </c>
      <c r="C451" s="173" t="s">
        <v>436</v>
      </c>
      <c r="D451" s="174" t="s">
        <v>349</v>
      </c>
      <c r="E451" s="175">
        <v>18.27</v>
      </c>
      <c r="F451" s="175">
        <v>0</v>
      </c>
      <c r="G451" s="176">
        <f>E451*F451</f>
        <v>0</v>
      </c>
      <c r="O451" s="170">
        <v>2</v>
      </c>
      <c r="AA451" s="146">
        <v>3</v>
      </c>
      <c r="AB451" s="146">
        <v>1</v>
      </c>
      <c r="AC451" s="146" t="s">
        <v>435</v>
      </c>
      <c r="AZ451" s="146">
        <v>1</v>
      </c>
      <c r="BA451" s="146">
        <f>IF(AZ451=1,G451,0)</f>
        <v>0</v>
      </c>
      <c r="BB451" s="146">
        <f>IF(AZ451=2,G451,0)</f>
        <v>0</v>
      </c>
      <c r="BC451" s="146">
        <f>IF(AZ451=3,G451,0)</f>
        <v>0</v>
      </c>
      <c r="BD451" s="146">
        <f>IF(AZ451=4,G451,0)</f>
        <v>0</v>
      </c>
      <c r="BE451" s="146">
        <f>IF(AZ451=5,G451,0)</f>
        <v>0</v>
      </c>
      <c r="CA451" s="177">
        <v>3</v>
      </c>
      <c r="CB451" s="177">
        <v>1</v>
      </c>
      <c r="CZ451" s="146">
        <v>0</v>
      </c>
    </row>
    <row r="452" spans="1:104" x14ac:dyDescent="0.2">
      <c r="A452" s="178"/>
      <c r="B452" s="179"/>
      <c r="C452" s="228" t="s">
        <v>427</v>
      </c>
      <c r="D452" s="229"/>
      <c r="E452" s="229"/>
      <c r="F452" s="229"/>
      <c r="G452" s="230"/>
      <c r="L452" s="180" t="s">
        <v>427</v>
      </c>
      <c r="O452" s="170">
        <v>3</v>
      </c>
    </row>
    <row r="453" spans="1:104" x14ac:dyDescent="0.2">
      <c r="A453" s="178"/>
      <c r="B453" s="181"/>
      <c r="C453" s="226" t="s">
        <v>129</v>
      </c>
      <c r="D453" s="227"/>
      <c r="E453" s="182">
        <v>0</v>
      </c>
      <c r="F453" s="183"/>
      <c r="G453" s="184"/>
      <c r="M453" s="180" t="s">
        <v>129</v>
      </c>
      <c r="O453" s="170"/>
    </row>
    <row r="454" spans="1:104" x14ac:dyDescent="0.2">
      <c r="A454" s="178"/>
      <c r="B454" s="181"/>
      <c r="C454" s="226" t="s">
        <v>130</v>
      </c>
      <c r="D454" s="227"/>
      <c r="E454" s="182">
        <v>0</v>
      </c>
      <c r="F454" s="183"/>
      <c r="G454" s="184"/>
      <c r="M454" s="180" t="s">
        <v>130</v>
      </c>
      <c r="O454" s="170"/>
    </row>
    <row r="455" spans="1:104" x14ac:dyDescent="0.2">
      <c r="A455" s="178"/>
      <c r="B455" s="181"/>
      <c r="C455" s="226" t="s">
        <v>234</v>
      </c>
      <c r="D455" s="227"/>
      <c r="E455" s="182">
        <v>0</v>
      </c>
      <c r="F455" s="183"/>
      <c r="G455" s="184"/>
      <c r="M455" s="180" t="s">
        <v>234</v>
      </c>
      <c r="O455" s="170"/>
    </row>
    <row r="456" spans="1:104" x14ac:dyDescent="0.2">
      <c r="A456" s="178"/>
      <c r="B456" s="181"/>
      <c r="C456" s="226" t="s">
        <v>437</v>
      </c>
      <c r="D456" s="227"/>
      <c r="E456" s="182">
        <v>18.27</v>
      </c>
      <c r="F456" s="183"/>
      <c r="G456" s="184"/>
      <c r="M456" s="180" t="s">
        <v>437</v>
      </c>
      <c r="O456" s="170"/>
    </row>
    <row r="457" spans="1:104" x14ac:dyDescent="0.2">
      <c r="A457" s="171">
        <v>92</v>
      </c>
      <c r="B457" s="172" t="s">
        <v>438</v>
      </c>
      <c r="C457" s="173" t="s">
        <v>439</v>
      </c>
      <c r="D457" s="174" t="s">
        <v>349</v>
      </c>
      <c r="E457" s="175">
        <v>8.1199999999999992</v>
      </c>
      <c r="F457" s="175">
        <v>0</v>
      </c>
      <c r="G457" s="176">
        <f>E457*F457</f>
        <v>0</v>
      </c>
      <c r="O457" s="170">
        <v>2</v>
      </c>
      <c r="AA457" s="146">
        <v>3</v>
      </c>
      <c r="AB457" s="146">
        <v>1</v>
      </c>
      <c r="AC457" s="146" t="s">
        <v>438</v>
      </c>
      <c r="AZ457" s="146">
        <v>1</v>
      </c>
      <c r="BA457" s="146">
        <f>IF(AZ457=1,G457,0)</f>
        <v>0</v>
      </c>
      <c r="BB457" s="146">
        <f>IF(AZ457=2,G457,0)</f>
        <v>0</v>
      </c>
      <c r="BC457" s="146">
        <f>IF(AZ457=3,G457,0)</f>
        <v>0</v>
      </c>
      <c r="BD457" s="146">
        <f>IF(AZ457=4,G457,0)</f>
        <v>0</v>
      </c>
      <c r="BE457" s="146">
        <f>IF(AZ457=5,G457,0)</f>
        <v>0</v>
      </c>
      <c r="CA457" s="177">
        <v>3</v>
      </c>
      <c r="CB457" s="177">
        <v>1</v>
      </c>
      <c r="CZ457" s="146">
        <v>0</v>
      </c>
    </row>
    <row r="458" spans="1:104" x14ac:dyDescent="0.2">
      <c r="A458" s="178"/>
      <c r="B458" s="179"/>
      <c r="C458" s="228" t="s">
        <v>427</v>
      </c>
      <c r="D458" s="229"/>
      <c r="E458" s="229"/>
      <c r="F458" s="229"/>
      <c r="G458" s="230"/>
      <c r="L458" s="180" t="s">
        <v>427</v>
      </c>
      <c r="O458" s="170">
        <v>3</v>
      </c>
    </row>
    <row r="459" spans="1:104" x14ac:dyDescent="0.2">
      <c r="A459" s="178"/>
      <c r="B459" s="181"/>
      <c r="C459" s="226" t="s">
        <v>129</v>
      </c>
      <c r="D459" s="227"/>
      <c r="E459" s="182">
        <v>0</v>
      </c>
      <c r="F459" s="183"/>
      <c r="G459" s="184"/>
      <c r="M459" s="180" t="s">
        <v>129</v>
      </c>
      <c r="O459" s="170"/>
    </row>
    <row r="460" spans="1:104" x14ac:dyDescent="0.2">
      <c r="A460" s="178"/>
      <c r="B460" s="181"/>
      <c r="C460" s="226" t="s">
        <v>130</v>
      </c>
      <c r="D460" s="227"/>
      <c r="E460" s="182">
        <v>0</v>
      </c>
      <c r="F460" s="183"/>
      <c r="G460" s="184"/>
      <c r="M460" s="180" t="s">
        <v>130</v>
      </c>
      <c r="O460" s="170"/>
    </row>
    <row r="461" spans="1:104" x14ac:dyDescent="0.2">
      <c r="A461" s="178"/>
      <c r="B461" s="181"/>
      <c r="C461" s="226" t="s">
        <v>234</v>
      </c>
      <c r="D461" s="227"/>
      <c r="E461" s="182">
        <v>0</v>
      </c>
      <c r="F461" s="183"/>
      <c r="G461" s="184"/>
      <c r="M461" s="180" t="s">
        <v>234</v>
      </c>
      <c r="O461" s="170"/>
    </row>
    <row r="462" spans="1:104" x14ac:dyDescent="0.2">
      <c r="A462" s="178"/>
      <c r="B462" s="181"/>
      <c r="C462" s="226" t="s">
        <v>440</v>
      </c>
      <c r="D462" s="227"/>
      <c r="E462" s="182">
        <v>8.1199999999999992</v>
      </c>
      <c r="F462" s="183"/>
      <c r="G462" s="184"/>
      <c r="M462" s="180" t="s">
        <v>440</v>
      </c>
      <c r="O462" s="170"/>
    </row>
    <row r="463" spans="1:104" x14ac:dyDescent="0.2">
      <c r="A463" s="171">
        <v>93</v>
      </c>
      <c r="B463" s="172" t="s">
        <v>441</v>
      </c>
      <c r="C463" s="173" t="s">
        <v>442</v>
      </c>
      <c r="D463" s="174" t="s">
        <v>349</v>
      </c>
      <c r="E463" s="175">
        <v>3.0449999999999999</v>
      </c>
      <c r="F463" s="175">
        <v>0</v>
      </c>
      <c r="G463" s="176">
        <f>E463*F463</f>
        <v>0</v>
      </c>
      <c r="O463" s="170">
        <v>2</v>
      </c>
      <c r="AA463" s="146">
        <v>3</v>
      </c>
      <c r="AB463" s="146">
        <v>1</v>
      </c>
      <c r="AC463" s="146" t="s">
        <v>441</v>
      </c>
      <c r="AZ463" s="146">
        <v>1</v>
      </c>
      <c r="BA463" s="146">
        <f>IF(AZ463=1,G463,0)</f>
        <v>0</v>
      </c>
      <c r="BB463" s="146">
        <f>IF(AZ463=2,G463,0)</f>
        <v>0</v>
      </c>
      <c r="BC463" s="146">
        <f>IF(AZ463=3,G463,0)</f>
        <v>0</v>
      </c>
      <c r="BD463" s="146">
        <f>IF(AZ463=4,G463,0)</f>
        <v>0</v>
      </c>
      <c r="BE463" s="146">
        <f>IF(AZ463=5,G463,0)</f>
        <v>0</v>
      </c>
      <c r="CA463" s="177">
        <v>3</v>
      </c>
      <c r="CB463" s="177">
        <v>1</v>
      </c>
      <c r="CZ463" s="146">
        <v>0</v>
      </c>
    </row>
    <row r="464" spans="1:104" x14ac:dyDescent="0.2">
      <c r="A464" s="178"/>
      <c r="B464" s="179"/>
      <c r="C464" s="228" t="s">
        <v>427</v>
      </c>
      <c r="D464" s="229"/>
      <c r="E464" s="229"/>
      <c r="F464" s="229"/>
      <c r="G464" s="230"/>
      <c r="L464" s="180" t="s">
        <v>427</v>
      </c>
      <c r="O464" s="170">
        <v>3</v>
      </c>
    </row>
    <row r="465" spans="1:104" x14ac:dyDescent="0.2">
      <c r="A465" s="178"/>
      <c r="B465" s="181"/>
      <c r="C465" s="226" t="s">
        <v>129</v>
      </c>
      <c r="D465" s="227"/>
      <c r="E465" s="182">
        <v>0</v>
      </c>
      <c r="F465" s="183"/>
      <c r="G465" s="184"/>
      <c r="M465" s="180" t="s">
        <v>129</v>
      </c>
      <c r="O465" s="170"/>
    </row>
    <row r="466" spans="1:104" x14ac:dyDescent="0.2">
      <c r="A466" s="178"/>
      <c r="B466" s="181"/>
      <c r="C466" s="226" t="s">
        <v>130</v>
      </c>
      <c r="D466" s="227"/>
      <c r="E466" s="182">
        <v>0</v>
      </c>
      <c r="F466" s="183"/>
      <c r="G466" s="184"/>
      <c r="M466" s="180" t="s">
        <v>130</v>
      </c>
      <c r="O466" s="170"/>
    </row>
    <row r="467" spans="1:104" x14ac:dyDescent="0.2">
      <c r="A467" s="178"/>
      <c r="B467" s="181"/>
      <c r="C467" s="226" t="s">
        <v>234</v>
      </c>
      <c r="D467" s="227"/>
      <c r="E467" s="182">
        <v>0</v>
      </c>
      <c r="F467" s="183"/>
      <c r="G467" s="184"/>
      <c r="M467" s="180" t="s">
        <v>234</v>
      </c>
      <c r="O467" s="170"/>
    </row>
    <row r="468" spans="1:104" x14ac:dyDescent="0.2">
      <c r="A468" s="178"/>
      <c r="B468" s="181"/>
      <c r="C468" s="226" t="s">
        <v>443</v>
      </c>
      <c r="D468" s="227"/>
      <c r="E468" s="182">
        <v>3.0449999999999999</v>
      </c>
      <c r="F468" s="183"/>
      <c r="G468" s="184"/>
      <c r="M468" s="180" t="s">
        <v>443</v>
      </c>
      <c r="O468" s="170"/>
    </row>
    <row r="469" spans="1:104" x14ac:dyDescent="0.2">
      <c r="A469" s="171">
        <v>94</v>
      </c>
      <c r="B469" s="172" t="s">
        <v>444</v>
      </c>
      <c r="C469" s="173" t="s">
        <v>445</v>
      </c>
      <c r="D469" s="174" t="s">
        <v>349</v>
      </c>
      <c r="E469" s="175">
        <v>1.0149999999999999</v>
      </c>
      <c r="F469" s="175">
        <v>0</v>
      </c>
      <c r="G469" s="176">
        <f>E469*F469</f>
        <v>0</v>
      </c>
      <c r="O469" s="170">
        <v>2</v>
      </c>
      <c r="AA469" s="146">
        <v>3</v>
      </c>
      <c r="AB469" s="146">
        <v>1</v>
      </c>
      <c r="AC469" s="146" t="s">
        <v>444</v>
      </c>
      <c r="AZ469" s="146">
        <v>1</v>
      </c>
      <c r="BA469" s="146">
        <f>IF(AZ469=1,G469,0)</f>
        <v>0</v>
      </c>
      <c r="BB469" s="146">
        <f>IF(AZ469=2,G469,0)</f>
        <v>0</v>
      </c>
      <c r="BC469" s="146">
        <f>IF(AZ469=3,G469,0)</f>
        <v>0</v>
      </c>
      <c r="BD469" s="146">
        <f>IF(AZ469=4,G469,0)</f>
        <v>0</v>
      </c>
      <c r="BE469" s="146">
        <f>IF(AZ469=5,G469,0)</f>
        <v>0</v>
      </c>
      <c r="CA469" s="177">
        <v>3</v>
      </c>
      <c r="CB469" s="177">
        <v>1</v>
      </c>
      <c r="CZ469" s="146">
        <v>0</v>
      </c>
    </row>
    <row r="470" spans="1:104" x14ac:dyDescent="0.2">
      <c r="A470" s="178"/>
      <c r="B470" s="179"/>
      <c r="C470" s="228" t="s">
        <v>427</v>
      </c>
      <c r="D470" s="229"/>
      <c r="E470" s="229"/>
      <c r="F470" s="229"/>
      <c r="G470" s="230"/>
      <c r="L470" s="180" t="s">
        <v>427</v>
      </c>
      <c r="O470" s="170">
        <v>3</v>
      </c>
    </row>
    <row r="471" spans="1:104" x14ac:dyDescent="0.2">
      <c r="A471" s="178"/>
      <c r="B471" s="181"/>
      <c r="C471" s="226" t="s">
        <v>129</v>
      </c>
      <c r="D471" s="227"/>
      <c r="E471" s="182">
        <v>0</v>
      </c>
      <c r="F471" s="183"/>
      <c r="G471" s="184"/>
      <c r="M471" s="180" t="s">
        <v>129</v>
      </c>
      <c r="O471" s="170"/>
    </row>
    <row r="472" spans="1:104" x14ac:dyDescent="0.2">
      <c r="A472" s="178"/>
      <c r="B472" s="181"/>
      <c r="C472" s="226" t="s">
        <v>130</v>
      </c>
      <c r="D472" s="227"/>
      <c r="E472" s="182">
        <v>0</v>
      </c>
      <c r="F472" s="183"/>
      <c r="G472" s="184"/>
      <c r="M472" s="180" t="s">
        <v>130</v>
      </c>
      <c r="O472" s="170"/>
    </row>
    <row r="473" spans="1:104" x14ac:dyDescent="0.2">
      <c r="A473" s="178"/>
      <c r="B473" s="181"/>
      <c r="C473" s="226" t="s">
        <v>234</v>
      </c>
      <c r="D473" s="227"/>
      <c r="E473" s="182">
        <v>0</v>
      </c>
      <c r="F473" s="183"/>
      <c r="G473" s="184"/>
      <c r="M473" s="180" t="s">
        <v>234</v>
      </c>
      <c r="O473" s="170"/>
    </row>
    <row r="474" spans="1:104" x14ac:dyDescent="0.2">
      <c r="A474" s="178"/>
      <c r="B474" s="181"/>
      <c r="C474" s="226" t="s">
        <v>446</v>
      </c>
      <c r="D474" s="227"/>
      <c r="E474" s="182">
        <v>1.0149999999999999</v>
      </c>
      <c r="F474" s="183"/>
      <c r="G474" s="184"/>
      <c r="M474" s="180" t="s">
        <v>446</v>
      </c>
      <c r="O474" s="170"/>
    </row>
    <row r="475" spans="1:104" x14ac:dyDescent="0.2">
      <c r="A475" s="171">
        <v>95</v>
      </c>
      <c r="B475" s="172" t="s">
        <v>447</v>
      </c>
      <c r="C475" s="173" t="s">
        <v>448</v>
      </c>
      <c r="D475" s="174" t="s">
        <v>349</v>
      </c>
      <c r="E475" s="175">
        <v>2.0299999999999998</v>
      </c>
      <c r="F475" s="175">
        <v>0</v>
      </c>
      <c r="G475" s="176">
        <f>E475*F475</f>
        <v>0</v>
      </c>
      <c r="O475" s="170">
        <v>2</v>
      </c>
      <c r="AA475" s="146">
        <v>3</v>
      </c>
      <c r="AB475" s="146">
        <v>1</v>
      </c>
      <c r="AC475" s="146" t="s">
        <v>447</v>
      </c>
      <c r="AZ475" s="146">
        <v>1</v>
      </c>
      <c r="BA475" s="146">
        <f>IF(AZ475=1,G475,0)</f>
        <v>0</v>
      </c>
      <c r="BB475" s="146">
        <f>IF(AZ475=2,G475,0)</f>
        <v>0</v>
      </c>
      <c r="BC475" s="146">
        <f>IF(AZ475=3,G475,0)</f>
        <v>0</v>
      </c>
      <c r="BD475" s="146">
        <f>IF(AZ475=4,G475,0)</f>
        <v>0</v>
      </c>
      <c r="BE475" s="146">
        <f>IF(AZ475=5,G475,0)</f>
        <v>0</v>
      </c>
      <c r="CA475" s="177">
        <v>3</v>
      </c>
      <c r="CB475" s="177">
        <v>1</v>
      </c>
      <c r="CZ475" s="146">
        <v>0</v>
      </c>
    </row>
    <row r="476" spans="1:104" x14ac:dyDescent="0.2">
      <c r="A476" s="178"/>
      <c r="B476" s="179"/>
      <c r="C476" s="228" t="s">
        <v>427</v>
      </c>
      <c r="D476" s="229"/>
      <c r="E476" s="229"/>
      <c r="F476" s="229"/>
      <c r="G476" s="230"/>
      <c r="L476" s="180" t="s">
        <v>427</v>
      </c>
      <c r="O476" s="170">
        <v>3</v>
      </c>
    </row>
    <row r="477" spans="1:104" x14ac:dyDescent="0.2">
      <c r="A477" s="178"/>
      <c r="B477" s="181"/>
      <c r="C477" s="226" t="s">
        <v>129</v>
      </c>
      <c r="D477" s="227"/>
      <c r="E477" s="182">
        <v>0</v>
      </c>
      <c r="F477" s="183"/>
      <c r="G477" s="184"/>
      <c r="M477" s="180" t="s">
        <v>129</v>
      </c>
      <c r="O477" s="170"/>
    </row>
    <row r="478" spans="1:104" x14ac:dyDescent="0.2">
      <c r="A478" s="178"/>
      <c r="B478" s="181"/>
      <c r="C478" s="226" t="s">
        <v>130</v>
      </c>
      <c r="D478" s="227"/>
      <c r="E478" s="182">
        <v>0</v>
      </c>
      <c r="F478" s="183"/>
      <c r="G478" s="184"/>
      <c r="M478" s="180" t="s">
        <v>130</v>
      </c>
      <c r="O478" s="170"/>
    </row>
    <row r="479" spans="1:104" x14ac:dyDescent="0.2">
      <c r="A479" s="178"/>
      <c r="B479" s="181"/>
      <c r="C479" s="226" t="s">
        <v>234</v>
      </c>
      <c r="D479" s="227"/>
      <c r="E479" s="182">
        <v>0</v>
      </c>
      <c r="F479" s="183"/>
      <c r="G479" s="184"/>
      <c r="M479" s="180" t="s">
        <v>234</v>
      </c>
      <c r="O479" s="170"/>
    </row>
    <row r="480" spans="1:104" x14ac:dyDescent="0.2">
      <c r="A480" s="178"/>
      <c r="B480" s="181"/>
      <c r="C480" s="226" t="s">
        <v>449</v>
      </c>
      <c r="D480" s="227"/>
      <c r="E480" s="182">
        <v>2.0299999999999998</v>
      </c>
      <c r="F480" s="183"/>
      <c r="G480" s="184"/>
      <c r="M480" s="180" t="s">
        <v>449</v>
      </c>
      <c r="O480" s="170"/>
    </row>
    <row r="481" spans="1:104" x14ac:dyDescent="0.2">
      <c r="A481" s="171">
        <v>96</v>
      </c>
      <c r="B481" s="172" t="s">
        <v>450</v>
      </c>
      <c r="C481" s="173" t="s">
        <v>451</v>
      </c>
      <c r="D481" s="174" t="s">
        <v>349</v>
      </c>
      <c r="E481" s="175">
        <v>1.0149999999999999</v>
      </c>
      <c r="F481" s="175">
        <v>0</v>
      </c>
      <c r="G481" s="176">
        <f>E481*F481</f>
        <v>0</v>
      </c>
      <c r="O481" s="170">
        <v>2</v>
      </c>
      <c r="AA481" s="146">
        <v>3</v>
      </c>
      <c r="AB481" s="146">
        <v>1</v>
      </c>
      <c r="AC481" s="146" t="s">
        <v>450</v>
      </c>
      <c r="AZ481" s="146">
        <v>1</v>
      </c>
      <c r="BA481" s="146">
        <f>IF(AZ481=1,G481,0)</f>
        <v>0</v>
      </c>
      <c r="BB481" s="146">
        <f>IF(AZ481=2,G481,0)</f>
        <v>0</v>
      </c>
      <c r="BC481" s="146">
        <f>IF(AZ481=3,G481,0)</f>
        <v>0</v>
      </c>
      <c r="BD481" s="146">
        <f>IF(AZ481=4,G481,0)</f>
        <v>0</v>
      </c>
      <c r="BE481" s="146">
        <f>IF(AZ481=5,G481,0)</f>
        <v>0</v>
      </c>
      <c r="CA481" s="177">
        <v>3</v>
      </c>
      <c r="CB481" s="177">
        <v>1</v>
      </c>
      <c r="CZ481" s="146">
        <v>0</v>
      </c>
    </row>
    <row r="482" spans="1:104" x14ac:dyDescent="0.2">
      <c r="A482" s="178"/>
      <c r="B482" s="179"/>
      <c r="C482" s="228" t="s">
        <v>427</v>
      </c>
      <c r="D482" s="229"/>
      <c r="E482" s="229"/>
      <c r="F482" s="229"/>
      <c r="G482" s="230"/>
      <c r="L482" s="180" t="s">
        <v>427</v>
      </c>
      <c r="O482" s="170">
        <v>3</v>
      </c>
    </row>
    <row r="483" spans="1:104" x14ac:dyDescent="0.2">
      <c r="A483" s="178"/>
      <c r="B483" s="181"/>
      <c r="C483" s="226" t="s">
        <v>129</v>
      </c>
      <c r="D483" s="227"/>
      <c r="E483" s="182">
        <v>0</v>
      </c>
      <c r="F483" s="183"/>
      <c r="G483" s="184"/>
      <c r="M483" s="180" t="s">
        <v>129</v>
      </c>
      <c r="O483" s="170"/>
    </row>
    <row r="484" spans="1:104" x14ac:dyDescent="0.2">
      <c r="A484" s="178"/>
      <c r="B484" s="181"/>
      <c r="C484" s="226" t="s">
        <v>130</v>
      </c>
      <c r="D484" s="227"/>
      <c r="E484" s="182">
        <v>0</v>
      </c>
      <c r="F484" s="183"/>
      <c r="G484" s="184"/>
      <c r="M484" s="180" t="s">
        <v>130</v>
      </c>
      <c r="O484" s="170"/>
    </row>
    <row r="485" spans="1:104" x14ac:dyDescent="0.2">
      <c r="A485" s="178"/>
      <c r="B485" s="181"/>
      <c r="C485" s="226" t="s">
        <v>234</v>
      </c>
      <c r="D485" s="227"/>
      <c r="E485" s="182">
        <v>0</v>
      </c>
      <c r="F485" s="183"/>
      <c r="G485" s="184"/>
      <c r="M485" s="180" t="s">
        <v>234</v>
      </c>
      <c r="O485" s="170"/>
    </row>
    <row r="486" spans="1:104" x14ac:dyDescent="0.2">
      <c r="A486" s="178"/>
      <c r="B486" s="181"/>
      <c r="C486" s="226" t="s">
        <v>452</v>
      </c>
      <c r="D486" s="227"/>
      <c r="E486" s="182">
        <v>1.0149999999999999</v>
      </c>
      <c r="F486" s="183"/>
      <c r="G486" s="184"/>
      <c r="M486" s="180" t="s">
        <v>452</v>
      </c>
      <c r="O486" s="170"/>
    </row>
    <row r="487" spans="1:104" x14ac:dyDescent="0.2">
      <c r="A487" s="171">
        <v>97</v>
      </c>
      <c r="B487" s="172" t="s">
        <v>453</v>
      </c>
      <c r="C487" s="173" t="s">
        <v>454</v>
      </c>
      <c r="D487" s="174" t="s">
        <v>349</v>
      </c>
      <c r="E487" s="175">
        <v>4.0599999999999996</v>
      </c>
      <c r="F487" s="175">
        <v>0</v>
      </c>
      <c r="G487" s="176">
        <f>E487*F487</f>
        <v>0</v>
      </c>
      <c r="O487" s="170">
        <v>2</v>
      </c>
      <c r="AA487" s="146">
        <v>3</v>
      </c>
      <c r="AB487" s="146">
        <v>1</v>
      </c>
      <c r="AC487" s="146" t="s">
        <v>453</v>
      </c>
      <c r="AZ487" s="146">
        <v>1</v>
      </c>
      <c r="BA487" s="146">
        <f>IF(AZ487=1,G487,0)</f>
        <v>0</v>
      </c>
      <c r="BB487" s="146">
        <f>IF(AZ487=2,G487,0)</f>
        <v>0</v>
      </c>
      <c r="BC487" s="146">
        <f>IF(AZ487=3,G487,0)</f>
        <v>0</v>
      </c>
      <c r="BD487" s="146">
        <f>IF(AZ487=4,G487,0)</f>
        <v>0</v>
      </c>
      <c r="BE487" s="146">
        <f>IF(AZ487=5,G487,0)</f>
        <v>0</v>
      </c>
      <c r="CA487" s="177">
        <v>3</v>
      </c>
      <c r="CB487" s="177">
        <v>1</v>
      </c>
      <c r="CZ487" s="146">
        <v>0</v>
      </c>
    </row>
    <row r="488" spans="1:104" x14ac:dyDescent="0.2">
      <c r="A488" s="178"/>
      <c r="B488" s="179"/>
      <c r="C488" s="228" t="s">
        <v>427</v>
      </c>
      <c r="D488" s="229"/>
      <c r="E488" s="229"/>
      <c r="F488" s="229"/>
      <c r="G488" s="230"/>
      <c r="L488" s="180" t="s">
        <v>427</v>
      </c>
      <c r="O488" s="170">
        <v>3</v>
      </c>
    </row>
    <row r="489" spans="1:104" x14ac:dyDescent="0.2">
      <c r="A489" s="178"/>
      <c r="B489" s="181"/>
      <c r="C489" s="226" t="s">
        <v>129</v>
      </c>
      <c r="D489" s="227"/>
      <c r="E489" s="182">
        <v>0</v>
      </c>
      <c r="F489" s="183"/>
      <c r="G489" s="184"/>
      <c r="M489" s="180" t="s">
        <v>129</v>
      </c>
      <c r="O489" s="170"/>
    </row>
    <row r="490" spans="1:104" x14ac:dyDescent="0.2">
      <c r="A490" s="178"/>
      <c r="B490" s="181"/>
      <c r="C490" s="226" t="s">
        <v>130</v>
      </c>
      <c r="D490" s="227"/>
      <c r="E490" s="182">
        <v>0</v>
      </c>
      <c r="F490" s="183"/>
      <c r="G490" s="184"/>
      <c r="M490" s="180" t="s">
        <v>130</v>
      </c>
      <c r="O490" s="170"/>
    </row>
    <row r="491" spans="1:104" x14ac:dyDescent="0.2">
      <c r="A491" s="178"/>
      <c r="B491" s="181"/>
      <c r="C491" s="226" t="s">
        <v>234</v>
      </c>
      <c r="D491" s="227"/>
      <c r="E491" s="182">
        <v>0</v>
      </c>
      <c r="F491" s="183"/>
      <c r="G491" s="184"/>
      <c r="M491" s="180" t="s">
        <v>234</v>
      </c>
      <c r="O491" s="170"/>
    </row>
    <row r="492" spans="1:104" x14ac:dyDescent="0.2">
      <c r="A492" s="178"/>
      <c r="B492" s="181"/>
      <c r="C492" s="226" t="s">
        <v>455</v>
      </c>
      <c r="D492" s="227"/>
      <c r="E492" s="182">
        <v>4.0599999999999996</v>
      </c>
      <c r="F492" s="183"/>
      <c r="G492" s="184"/>
      <c r="M492" s="180" t="s">
        <v>455</v>
      </c>
      <c r="O492" s="170"/>
    </row>
    <row r="493" spans="1:104" x14ac:dyDescent="0.2">
      <c r="A493" s="171">
        <v>98</v>
      </c>
      <c r="B493" s="172" t="s">
        <v>456</v>
      </c>
      <c r="C493" s="173" t="s">
        <v>457</v>
      </c>
      <c r="D493" s="174" t="s">
        <v>349</v>
      </c>
      <c r="E493" s="175">
        <v>6.09</v>
      </c>
      <c r="F493" s="175">
        <v>0</v>
      </c>
      <c r="G493" s="176">
        <f>E493*F493</f>
        <v>0</v>
      </c>
      <c r="O493" s="170">
        <v>2</v>
      </c>
      <c r="AA493" s="146">
        <v>3</v>
      </c>
      <c r="AB493" s="146">
        <v>1</v>
      </c>
      <c r="AC493" s="146" t="s">
        <v>456</v>
      </c>
      <c r="AZ493" s="146">
        <v>1</v>
      </c>
      <c r="BA493" s="146">
        <f>IF(AZ493=1,G493,0)</f>
        <v>0</v>
      </c>
      <c r="BB493" s="146">
        <f>IF(AZ493=2,G493,0)</f>
        <v>0</v>
      </c>
      <c r="BC493" s="146">
        <f>IF(AZ493=3,G493,0)</f>
        <v>0</v>
      </c>
      <c r="BD493" s="146">
        <f>IF(AZ493=4,G493,0)</f>
        <v>0</v>
      </c>
      <c r="BE493" s="146">
        <f>IF(AZ493=5,G493,0)</f>
        <v>0</v>
      </c>
      <c r="CA493" s="177">
        <v>3</v>
      </c>
      <c r="CB493" s="177">
        <v>1</v>
      </c>
      <c r="CZ493" s="146">
        <v>5.1000000000000004E-3</v>
      </c>
    </row>
    <row r="494" spans="1:104" x14ac:dyDescent="0.2">
      <c r="A494" s="178"/>
      <c r="B494" s="179"/>
      <c r="C494" s="228" t="s">
        <v>427</v>
      </c>
      <c r="D494" s="229"/>
      <c r="E494" s="229"/>
      <c r="F494" s="229"/>
      <c r="G494" s="230"/>
      <c r="L494" s="180" t="s">
        <v>427</v>
      </c>
      <c r="O494" s="170">
        <v>3</v>
      </c>
    </row>
    <row r="495" spans="1:104" x14ac:dyDescent="0.2">
      <c r="A495" s="178"/>
      <c r="B495" s="181"/>
      <c r="C495" s="226" t="s">
        <v>129</v>
      </c>
      <c r="D495" s="227"/>
      <c r="E495" s="182">
        <v>0</v>
      </c>
      <c r="F495" s="183"/>
      <c r="G495" s="184"/>
      <c r="M495" s="180" t="s">
        <v>129</v>
      </c>
      <c r="O495" s="170"/>
    </row>
    <row r="496" spans="1:104" x14ac:dyDescent="0.2">
      <c r="A496" s="178"/>
      <c r="B496" s="181"/>
      <c r="C496" s="226" t="s">
        <v>130</v>
      </c>
      <c r="D496" s="227"/>
      <c r="E496" s="182">
        <v>0</v>
      </c>
      <c r="F496" s="183"/>
      <c r="G496" s="184"/>
      <c r="M496" s="180" t="s">
        <v>130</v>
      </c>
      <c r="O496" s="170"/>
    </row>
    <row r="497" spans="1:104" x14ac:dyDescent="0.2">
      <c r="A497" s="178"/>
      <c r="B497" s="181"/>
      <c r="C497" s="226" t="s">
        <v>458</v>
      </c>
      <c r="D497" s="227"/>
      <c r="E497" s="182">
        <v>6.09</v>
      </c>
      <c r="F497" s="183"/>
      <c r="G497" s="184"/>
      <c r="M497" s="180" t="s">
        <v>458</v>
      </c>
      <c r="O497" s="170"/>
    </row>
    <row r="498" spans="1:104" x14ac:dyDescent="0.2">
      <c r="A498" s="171">
        <v>99</v>
      </c>
      <c r="B498" s="172" t="s">
        <v>459</v>
      </c>
      <c r="C498" s="173" t="s">
        <v>460</v>
      </c>
      <c r="D498" s="174" t="s">
        <v>349</v>
      </c>
      <c r="E498" s="175">
        <v>2.0299999999999998</v>
      </c>
      <c r="F498" s="175">
        <v>0</v>
      </c>
      <c r="G498" s="176">
        <f>E498*F498</f>
        <v>0</v>
      </c>
      <c r="O498" s="170">
        <v>2</v>
      </c>
      <c r="AA498" s="146">
        <v>3</v>
      </c>
      <c r="AB498" s="146">
        <v>1</v>
      </c>
      <c r="AC498" s="146" t="s">
        <v>459</v>
      </c>
      <c r="AZ498" s="146">
        <v>1</v>
      </c>
      <c r="BA498" s="146">
        <f>IF(AZ498=1,G498,0)</f>
        <v>0</v>
      </c>
      <c r="BB498" s="146">
        <f>IF(AZ498=2,G498,0)</f>
        <v>0</v>
      </c>
      <c r="BC498" s="146">
        <f>IF(AZ498=3,G498,0)</f>
        <v>0</v>
      </c>
      <c r="BD498" s="146">
        <f>IF(AZ498=4,G498,0)</f>
        <v>0</v>
      </c>
      <c r="BE498" s="146">
        <f>IF(AZ498=5,G498,0)</f>
        <v>0</v>
      </c>
      <c r="CA498" s="177">
        <v>3</v>
      </c>
      <c r="CB498" s="177">
        <v>1</v>
      </c>
      <c r="CZ498" s="146">
        <v>8.7399999999999995E-3</v>
      </c>
    </row>
    <row r="499" spans="1:104" x14ac:dyDescent="0.2">
      <c r="A499" s="178"/>
      <c r="B499" s="179"/>
      <c r="C499" s="228" t="s">
        <v>427</v>
      </c>
      <c r="D499" s="229"/>
      <c r="E499" s="229"/>
      <c r="F499" s="229"/>
      <c r="G499" s="230"/>
      <c r="L499" s="180" t="s">
        <v>427</v>
      </c>
      <c r="O499" s="170">
        <v>3</v>
      </c>
    </row>
    <row r="500" spans="1:104" x14ac:dyDescent="0.2">
      <c r="A500" s="178"/>
      <c r="B500" s="181"/>
      <c r="C500" s="226" t="s">
        <v>129</v>
      </c>
      <c r="D500" s="227"/>
      <c r="E500" s="182">
        <v>0</v>
      </c>
      <c r="F500" s="183"/>
      <c r="G500" s="184"/>
      <c r="M500" s="180" t="s">
        <v>129</v>
      </c>
      <c r="O500" s="170"/>
    </row>
    <row r="501" spans="1:104" x14ac:dyDescent="0.2">
      <c r="A501" s="178"/>
      <c r="B501" s="181"/>
      <c r="C501" s="226" t="s">
        <v>130</v>
      </c>
      <c r="D501" s="227"/>
      <c r="E501" s="182">
        <v>0</v>
      </c>
      <c r="F501" s="183"/>
      <c r="G501" s="184"/>
      <c r="M501" s="180" t="s">
        <v>130</v>
      </c>
      <c r="O501" s="170"/>
    </row>
    <row r="502" spans="1:104" x14ac:dyDescent="0.2">
      <c r="A502" s="178"/>
      <c r="B502" s="181"/>
      <c r="C502" s="226" t="s">
        <v>461</v>
      </c>
      <c r="D502" s="227"/>
      <c r="E502" s="182">
        <v>2.0299999999999998</v>
      </c>
      <c r="F502" s="183"/>
      <c r="G502" s="184"/>
      <c r="M502" s="180" t="s">
        <v>461</v>
      </c>
      <c r="O502" s="170"/>
    </row>
    <row r="503" spans="1:104" x14ac:dyDescent="0.2">
      <c r="A503" s="171">
        <v>100</v>
      </c>
      <c r="B503" s="172" t="s">
        <v>462</v>
      </c>
      <c r="C503" s="173" t="s">
        <v>463</v>
      </c>
      <c r="D503" s="174" t="s">
        <v>349</v>
      </c>
      <c r="E503" s="175">
        <v>5.0750000000000002</v>
      </c>
      <c r="F503" s="175">
        <v>0</v>
      </c>
      <c r="G503" s="176">
        <f>E503*F503</f>
        <v>0</v>
      </c>
      <c r="O503" s="170">
        <v>2</v>
      </c>
      <c r="AA503" s="146">
        <v>3</v>
      </c>
      <c r="AB503" s="146">
        <v>1</v>
      </c>
      <c r="AC503" s="146" t="s">
        <v>462</v>
      </c>
      <c r="AZ503" s="146">
        <v>1</v>
      </c>
      <c r="BA503" s="146">
        <f>IF(AZ503=1,G503,0)</f>
        <v>0</v>
      </c>
      <c r="BB503" s="146">
        <f>IF(AZ503=2,G503,0)</f>
        <v>0</v>
      </c>
      <c r="BC503" s="146">
        <f>IF(AZ503=3,G503,0)</f>
        <v>0</v>
      </c>
      <c r="BD503" s="146">
        <f>IF(AZ503=4,G503,0)</f>
        <v>0</v>
      </c>
      <c r="BE503" s="146">
        <f>IF(AZ503=5,G503,0)</f>
        <v>0</v>
      </c>
      <c r="CA503" s="177">
        <v>3</v>
      </c>
      <c r="CB503" s="177">
        <v>1</v>
      </c>
      <c r="CZ503" s="146">
        <v>7.2999999999999996E-4</v>
      </c>
    </row>
    <row r="504" spans="1:104" x14ac:dyDescent="0.2">
      <c r="A504" s="178"/>
      <c r="B504" s="179"/>
      <c r="C504" s="228" t="s">
        <v>427</v>
      </c>
      <c r="D504" s="229"/>
      <c r="E504" s="229"/>
      <c r="F504" s="229"/>
      <c r="G504" s="230"/>
      <c r="L504" s="180" t="s">
        <v>427</v>
      </c>
      <c r="O504" s="170">
        <v>3</v>
      </c>
    </row>
    <row r="505" spans="1:104" x14ac:dyDescent="0.2">
      <c r="A505" s="178"/>
      <c r="B505" s="181"/>
      <c r="C505" s="226" t="s">
        <v>129</v>
      </c>
      <c r="D505" s="227"/>
      <c r="E505" s="182">
        <v>0</v>
      </c>
      <c r="F505" s="183"/>
      <c r="G505" s="184"/>
      <c r="M505" s="180" t="s">
        <v>129</v>
      </c>
      <c r="O505" s="170"/>
    </row>
    <row r="506" spans="1:104" x14ac:dyDescent="0.2">
      <c r="A506" s="178"/>
      <c r="B506" s="181"/>
      <c r="C506" s="226" t="s">
        <v>130</v>
      </c>
      <c r="D506" s="227"/>
      <c r="E506" s="182">
        <v>0</v>
      </c>
      <c r="F506" s="183"/>
      <c r="G506" s="184"/>
      <c r="M506" s="180" t="s">
        <v>130</v>
      </c>
      <c r="O506" s="170"/>
    </row>
    <row r="507" spans="1:104" x14ac:dyDescent="0.2">
      <c r="A507" s="178"/>
      <c r="B507" s="181"/>
      <c r="C507" s="226" t="s">
        <v>234</v>
      </c>
      <c r="D507" s="227"/>
      <c r="E507" s="182">
        <v>0</v>
      </c>
      <c r="F507" s="183"/>
      <c r="G507" s="184"/>
      <c r="M507" s="180" t="s">
        <v>234</v>
      </c>
      <c r="O507" s="170"/>
    </row>
    <row r="508" spans="1:104" x14ac:dyDescent="0.2">
      <c r="A508" s="178"/>
      <c r="B508" s="181"/>
      <c r="C508" s="226" t="s">
        <v>464</v>
      </c>
      <c r="D508" s="227"/>
      <c r="E508" s="182">
        <v>5.0750000000000002</v>
      </c>
      <c r="F508" s="183"/>
      <c r="G508" s="184"/>
      <c r="M508" s="180" t="s">
        <v>464</v>
      </c>
      <c r="O508" s="170"/>
    </row>
    <row r="509" spans="1:104" x14ac:dyDescent="0.2">
      <c r="A509" s="171">
        <v>101</v>
      </c>
      <c r="B509" s="172" t="s">
        <v>465</v>
      </c>
      <c r="C509" s="173" t="s">
        <v>466</v>
      </c>
      <c r="D509" s="174" t="s">
        <v>349</v>
      </c>
      <c r="E509" s="175">
        <v>1.0149999999999999</v>
      </c>
      <c r="F509" s="175">
        <v>0</v>
      </c>
      <c r="G509" s="176">
        <f>E509*F509</f>
        <v>0</v>
      </c>
      <c r="O509" s="170">
        <v>2</v>
      </c>
      <c r="AA509" s="146">
        <v>3</v>
      </c>
      <c r="AB509" s="146">
        <v>1</v>
      </c>
      <c r="AC509" s="146" t="s">
        <v>465</v>
      </c>
      <c r="AZ509" s="146">
        <v>1</v>
      </c>
      <c r="BA509" s="146">
        <f>IF(AZ509=1,G509,0)</f>
        <v>0</v>
      </c>
      <c r="BB509" s="146">
        <f>IF(AZ509=2,G509,0)</f>
        <v>0</v>
      </c>
      <c r="BC509" s="146">
        <f>IF(AZ509=3,G509,0)</f>
        <v>0</v>
      </c>
      <c r="BD509" s="146">
        <f>IF(AZ509=4,G509,0)</f>
        <v>0</v>
      </c>
      <c r="BE509" s="146">
        <f>IF(AZ509=5,G509,0)</f>
        <v>0</v>
      </c>
      <c r="CA509" s="177">
        <v>3</v>
      </c>
      <c r="CB509" s="177">
        <v>1</v>
      </c>
      <c r="CZ509" s="146">
        <v>1.6299999999999999E-3</v>
      </c>
    </row>
    <row r="510" spans="1:104" x14ac:dyDescent="0.2">
      <c r="A510" s="178"/>
      <c r="B510" s="179"/>
      <c r="C510" s="228" t="s">
        <v>427</v>
      </c>
      <c r="D510" s="229"/>
      <c r="E510" s="229"/>
      <c r="F510" s="229"/>
      <c r="G510" s="230"/>
      <c r="L510" s="180" t="s">
        <v>427</v>
      </c>
      <c r="O510" s="170">
        <v>3</v>
      </c>
    </row>
    <row r="511" spans="1:104" x14ac:dyDescent="0.2">
      <c r="A511" s="178"/>
      <c r="B511" s="181"/>
      <c r="C511" s="226" t="s">
        <v>129</v>
      </c>
      <c r="D511" s="227"/>
      <c r="E511" s="182">
        <v>0</v>
      </c>
      <c r="F511" s="183"/>
      <c r="G511" s="184"/>
      <c r="M511" s="180" t="s">
        <v>129</v>
      </c>
      <c r="O511" s="170"/>
    </row>
    <row r="512" spans="1:104" x14ac:dyDescent="0.2">
      <c r="A512" s="178"/>
      <c r="B512" s="181"/>
      <c r="C512" s="226" t="s">
        <v>130</v>
      </c>
      <c r="D512" s="227"/>
      <c r="E512" s="182">
        <v>0</v>
      </c>
      <c r="F512" s="183"/>
      <c r="G512" s="184"/>
      <c r="M512" s="180" t="s">
        <v>130</v>
      </c>
      <c r="O512" s="170"/>
    </row>
    <row r="513" spans="1:104" x14ac:dyDescent="0.2">
      <c r="A513" s="178"/>
      <c r="B513" s="181"/>
      <c r="C513" s="226" t="s">
        <v>234</v>
      </c>
      <c r="D513" s="227"/>
      <c r="E513" s="182">
        <v>0</v>
      </c>
      <c r="F513" s="183"/>
      <c r="G513" s="184"/>
      <c r="M513" s="180" t="s">
        <v>234</v>
      </c>
      <c r="O513" s="170"/>
    </row>
    <row r="514" spans="1:104" x14ac:dyDescent="0.2">
      <c r="A514" s="178"/>
      <c r="B514" s="181"/>
      <c r="C514" s="226" t="s">
        <v>467</v>
      </c>
      <c r="D514" s="227"/>
      <c r="E514" s="182">
        <v>1.0149999999999999</v>
      </c>
      <c r="F514" s="183"/>
      <c r="G514" s="184"/>
      <c r="M514" s="180" t="s">
        <v>467</v>
      </c>
      <c r="O514" s="170"/>
    </row>
    <row r="515" spans="1:104" x14ac:dyDescent="0.2">
      <c r="A515" s="171">
        <v>102</v>
      </c>
      <c r="B515" s="172" t="s">
        <v>468</v>
      </c>
      <c r="C515" s="173" t="s">
        <v>469</v>
      </c>
      <c r="D515" s="174" t="s">
        <v>349</v>
      </c>
      <c r="E515" s="175">
        <v>1.01</v>
      </c>
      <c r="F515" s="175">
        <v>0</v>
      </c>
      <c r="G515" s="176">
        <f>E515*F515</f>
        <v>0</v>
      </c>
      <c r="O515" s="170">
        <v>2</v>
      </c>
      <c r="AA515" s="146">
        <v>3</v>
      </c>
      <c r="AB515" s="146">
        <v>1</v>
      </c>
      <c r="AC515" s="146" t="s">
        <v>468</v>
      </c>
      <c r="AZ515" s="146">
        <v>1</v>
      </c>
      <c r="BA515" s="146">
        <f>IF(AZ515=1,G515,0)</f>
        <v>0</v>
      </c>
      <c r="BB515" s="146">
        <f>IF(AZ515=2,G515,0)</f>
        <v>0</v>
      </c>
      <c r="BC515" s="146">
        <f>IF(AZ515=3,G515,0)</f>
        <v>0</v>
      </c>
      <c r="BD515" s="146">
        <f>IF(AZ515=4,G515,0)</f>
        <v>0</v>
      </c>
      <c r="BE515" s="146">
        <f>IF(AZ515=5,G515,0)</f>
        <v>0</v>
      </c>
      <c r="CA515" s="177">
        <v>3</v>
      </c>
      <c r="CB515" s="177">
        <v>1</v>
      </c>
      <c r="CZ515" s="146">
        <v>1.4E-3</v>
      </c>
    </row>
    <row r="516" spans="1:104" x14ac:dyDescent="0.2">
      <c r="A516" s="178"/>
      <c r="B516" s="179"/>
      <c r="C516" s="228" t="s">
        <v>427</v>
      </c>
      <c r="D516" s="229"/>
      <c r="E516" s="229"/>
      <c r="F516" s="229"/>
      <c r="G516" s="230"/>
      <c r="L516" s="180" t="s">
        <v>427</v>
      </c>
      <c r="O516" s="170">
        <v>3</v>
      </c>
    </row>
    <row r="517" spans="1:104" x14ac:dyDescent="0.2">
      <c r="A517" s="178"/>
      <c r="B517" s="181"/>
      <c r="C517" s="226" t="s">
        <v>129</v>
      </c>
      <c r="D517" s="227"/>
      <c r="E517" s="182">
        <v>0</v>
      </c>
      <c r="F517" s="183"/>
      <c r="G517" s="184"/>
      <c r="M517" s="180" t="s">
        <v>129</v>
      </c>
      <c r="O517" s="170"/>
    </row>
    <row r="518" spans="1:104" x14ac:dyDescent="0.2">
      <c r="A518" s="178"/>
      <c r="B518" s="181"/>
      <c r="C518" s="226" t="s">
        <v>130</v>
      </c>
      <c r="D518" s="227"/>
      <c r="E518" s="182">
        <v>0</v>
      </c>
      <c r="F518" s="183"/>
      <c r="G518" s="184"/>
      <c r="M518" s="180" t="s">
        <v>130</v>
      </c>
      <c r="O518" s="170"/>
    </row>
    <row r="519" spans="1:104" x14ac:dyDescent="0.2">
      <c r="A519" s="178"/>
      <c r="B519" s="181"/>
      <c r="C519" s="226" t="s">
        <v>470</v>
      </c>
      <c r="D519" s="227"/>
      <c r="E519" s="182">
        <v>1.01</v>
      </c>
      <c r="F519" s="183"/>
      <c r="G519" s="184"/>
      <c r="M519" s="180" t="s">
        <v>470</v>
      </c>
      <c r="O519" s="170"/>
    </row>
    <row r="520" spans="1:104" x14ac:dyDescent="0.2">
      <c r="A520" s="171">
        <v>103</v>
      </c>
      <c r="B520" s="172" t="s">
        <v>471</v>
      </c>
      <c r="C520" s="173" t="s">
        <v>472</v>
      </c>
      <c r="D520" s="174" t="s">
        <v>349</v>
      </c>
      <c r="E520" s="175">
        <v>1.01</v>
      </c>
      <c r="F520" s="175">
        <v>0</v>
      </c>
      <c r="G520" s="176">
        <f>E520*F520</f>
        <v>0</v>
      </c>
      <c r="O520" s="170">
        <v>2</v>
      </c>
      <c r="AA520" s="146">
        <v>3</v>
      </c>
      <c r="AB520" s="146">
        <v>1</v>
      </c>
      <c r="AC520" s="146" t="s">
        <v>471</v>
      </c>
      <c r="AZ520" s="146">
        <v>1</v>
      </c>
      <c r="BA520" s="146">
        <f>IF(AZ520=1,G520,0)</f>
        <v>0</v>
      </c>
      <c r="BB520" s="146">
        <f>IF(AZ520=2,G520,0)</f>
        <v>0</v>
      </c>
      <c r="BC520" s="146">
        <f>IF(AZ520=3,G520,0)</f>
        <v>0</v>
      </c>
      <c r="BD520" s="146">
        <f>IF(AZ520=4,G520,0)</f>
        <v>0</v>
      </c>
      <c r="BE520" s="146">
        <f>IF(AZ520=5,G520,0)</f>
        <v>0</v>
      </c>
      <c r="CA520" s="177">
        <v>3</v>
      </c>
      <c r="CB520" s="177">
        <v>1</v>
      </c>
      <c r="CZ520" s="146">
        <v>1.5E-3</v>
      </c>
    </row>
    <row r="521" spans="1:104" x14ac:dyDescent="0.2">
      <c r="A521" s="178"/>
      <c r="B521" s="179"/>
      <c r="C521" s="228" t="s">
        <v>427</v>
      </c>
      <c r="D521" s="229"/>
      <c r="E521" s="229"/>
      <c r="F521" s="229"/>
      <c r="G521" s="230"/>
      <c r="L521" s="180" t="s">
        <v>427</v>
      </c>
      <c r="O521" s="170">
        <v>3</v>
      </c>
    </row>
    <row r="522" spans="1:104" x14ac:dyDescent="0.2">
      <c r="A522" s="178"/>
      <c r="B522" s="181"/>
      <c r="C522" s="226" t="s">
        <v>129</v>
      </c>
      <c r="D522" s="227"/>
      <c r="E522" s="182">
        <v>0</v>
      </c>
      <c r="F522" s="183"/>
      <c r="G522" s="184"/>
      <c r="M522" s="180" t="s">
        <v>129</v>
      </c>
      <c r="O522" s="170"/>
    </row>
    <row r="523" spans="1:104" x14ac:dyDescent="0.2">
      <c r="A523" s="178"/>
      <c r="B523" s="181"/>
      <c r="C523" s="226" t="s">
        <v>130</v>
      </c>
      <c r="D523" s="227"/>
      <c r="E523" s="182">
        <v>0</v>
      </c>
      <c r="F523" s="183"/>
      <c r="G523" s="184"/>
      <c r="M523" s="180" t="s">
        <v>130</v>
      </c>
      <c r="O523" s="170"/>
    </row>
    <row r="524" spans="1:104" x14ac:dyDescent="0.2">
      <c r="A524" s="178"/>
      <c r="B524" s="181"/>
      <c r="C524" s="226" t="s">
        <v>470</v>
      </c>
      <c r="D524" s="227"/>
      <c r="E524" s="182">
        <v>1.01</v>
      </c>
      <c r="F524" s="183"/>
      <c r="G524" s="184"/>
      <c r="M524" s="180" t="s">
        <v>470</v>
      </c>
      <c r="O524" s="170"/>
    </row>
    <row r="525" spans="1:104" x14ac:dyDescent="0.2">
      <c r="A525" s="171">
        <v>104</v>
      </c>
      <c r="B525" s="172" t="s">
        <v>473</v>
      </c>
      <c r="C525" s="173" t="s">
        <v>474</v>
      </c>
      <c r="D525" s="174" t="s">
        <v>349</v>
      </c>
      <c r="E525" s="175">
        <v>1.01</v>
      </c>
      <c r="F525" s="175">
        <v>0</v>
      </c>
      <c r="G525" s="176">
        <f>E525*F525</f>
        <v>0</v>
      </c>
      <c r="O525" s="170">
        <v>2</v>
      </c>
      <c r="AA525" s="146">
        <v>3</v>
      </c>
      <c r="AB525" s="146">
        <v>1</v>
      </c>
      <c r="AC525" s="146" t="s">
        <v>473</v>
      </c>
      <c r="AZ525" s="146">
        <v>1</v>
      </c>
      <c r="BA525" s="146">
        <f>IF(AZ525=1,G525,0)</f>
        <v>0</v>
      </c>
      <c r="BB525" s="146">
        <f>IF(AZ525=2,G525,0)</f>
        <v>0</v>
      </c>
      <c r="BC525" s="146">
        <f>IF(AZ525=3,G525,0)</f>
        <v>0</v>
      </c>
      <c r="BD525" s="146">
        <f>IF(AZ525=4,G525,0)</f>
        <v>0</v>
      </c>
      <c r="BE525" s="146">
        <f>IF(AZ525=5,G525,0)</f>
        <v>0</v>
      </c>
      <c r="CA525" s="177">
        <v>3</v>
      </c>
      <c r="CB525" s="177">
        <v>1</v>
      </c>
      <c r="CZ525" s="146">
        <v>3.7000000000000002E-3</v>
      </c>
    </row>
    <row r="526" spans="1:104" x14ac:dyDescent="0.2">
      <c r="A526" s="178"/>
      <c r="B526" s="179"/>
      <c r="C526" s="228" t="s">
        <v>427</v>
      </c>
      <c r="D526" s="229"/>
      <c r="E526" s="229"/>
      <c r="F526" s="229"/>
      <c r="G526" s="230"/>
      <c r="L526" s="180" t="s">
        <v>427</v>
      </c>
      <c r="O526" s="170">
        <v>3</v>
      </c>
    </row>
    <row r="527" spans="1:104" x14ac:dyDescent="0.2">
      <c r="A527" s="178"/>
      <c r="B527" s="181"/>
      <c r="C527" s="226" t="s">
        <v>129</v>
      </c>
      <c r="D527" s="227"/>
      <c r="E527" s="182">
        <v>0</v>
      </c>
      <c r="F527" s="183"/>
      <c r="G527" s="184"/>
      <c r="M527" s="180" t="s">
        <v>129</v>
      </c>
      <c r="O527" s="170"/>
    </row>
    <row r="528" spans="1:104" x14ac:dyDescent="0.2">
      <c r="A528" s="178"/>
      <c r="B528" s="181"/>
      <c r="C528" s="226" t="s">
        <v>130</v>
      </c>
      <c r="D528" s="227"/>
      <c r="E528" s="182">
        <v>0</v>
      </c>
      <c r="F528" s="183"/>
      <c r="G528" s="184"/>
      <c r="M528" s="180" t="s">
        <v>130</v>
      </c>
      <c r="O528" s="170"/>
    </row>
    <row r="529" spans="1:104" x14ac:dyDescent="0.2">
      <c r="A529" s="178"/>
      <c r="B529" s="181"/>
      <c r="C529" s="226" t="s">
        <v>470</v>
      </c>
      <c r="D529" s="227"/>
      <c r="E529" s="182">
        <v>1.01</v>
      </c>
      <c r="F529" s="183"/>
      <c r="G529" s="184"/>
      <c r="M529" s="180" t="s">
        <v>470</v>
      </c>
      <c r="O529" s="170"/>
    </row>
    <row r="530" spans="1:104" x14ac:dyDescent="0.2">
      <c r="A530" s="171">
        <v>105</v>
      </c>
      <c r="B530" s="172" t="s">
        <v>475</v>
      </c>
      <c r="C530" s="173" t="s">
        <v>476</v>
      </c>
      <c r="D530" s="174" t="s">
        <v>349</v>
      </c>
      <c r="E530" s="175">
        <v>1.01</v>
      </c>
      <c r="F530" s="175">
        <v>0</v>
      </c>
      <c r="G530" s="176">
        <f>E530*F530</f>
        <v>0</v>
      </c>
      <c r="O530" s="170">
        <v>2</v>
      </c>
      <c r="AA530" s="146">
        <v>3</v>
      </c>
      <c r="AB530" s="146">
        <v>1</v>
      </c>
      <c r="AC530" s="146" t="s">
        <v>475</v>
      </c>
      <c r="AZ530" s="146">
        <v>1</v>
      </c>
      <c r="BA530" s="146">
        <f>IF(AZ530=1,G530,0)</f>
        <v>0</v>
      </c>
      <c r="BB530" s="146">
        <f>IF(AZ530=2,G530,0)</f>
        <v>0</v>
      </c>
      <c r="BC530" s="146">
        <f>IF(AZ530=3,G530,0)</f>
        <v>0</v>
      </c>
      <c r="BD530" s="146">
        <f>IF(AZ530=4,G530,0)</f>
        <v>0</v>
      </c>
      <c r="BE530" s="146">
        <f>IF(AZ530=5,G530,0)</f>
        <v>0</v>
      </c>
      <c r="CA530" s="177">
        <v>3</v>
      </c>
      <c r="CB530" s="177">
        <v>1</v>
      </c>
      <c r="CZ530" s="146">
        <v>3.9E-2</v>
      </c>
    </row>
    <row r="531" spans="1:104" x14ac:dyDescent="0.2">
      <c r="A531" s="178"/>
      <c r="B531" s="179"/>
      <c r="C531" s="228" t="s">
        <v>427</v>
      </c>
      <c r="D531" s="229"/>
      <c r="E531" s="229"/>
      <c r="F531" s="229"/>
      <c r="G531" s="230"/>
      <c r="L531" s="180" t="s">
        <v>427</v>
      </c>
      <c r="O531" s="170">
        <v>3</v>
      </c>
    </row>
    <row r="532" spans="1:104" x14ac:dyDescent="0.2">
      <c r="A532" s="178"/>
      <c r="B532" s="181"/>
      <c r="C532" s="226" t="s">
        <v>129</v>
      </c>
      <c r="D532" s="227"/>
      <c r="E532" s="182">
        <v>0</v>
      </c>
      <c r="F532" s="183"/>
      <c r="G532" s="184"/>
      <c r="M532" s="180" t="s">
        <v>129</v>
      </c>
      <c r="O532" s="170"/>
    </row>
    <row r="533" spans="1:104" x14ac:dyDescent="0.2">
      <c r="A533" s="178"/>
      <c r="B533" s="181"/>
      <c r="C533" s="226" t="s">
        <v>394</v>
      </c>
      <c r="D533" s="227"/>
      <c r="E533" s="182">
        <v>0</v>
      </c>
      <c r="F533" s="183"/>
      <c r="G533" s="184"/>
      <c r="M533" s="180" t="s">
        <v>394</v>
      </c>
      <c r="O533" s="170"/>
    </row>
    <row r="534" spans="1:104" x14ac:dyDescent="0.2">
      <c r="A534" s="178"/>
      <c r="B534" s="181"/>
      <c r="C534" s="226" t="s">
        <v>477</v>
      </c>
      <c r="D534" s="227"/>
      <c r="E534" s="182">
        <v>1.01</v>
      </c>
      <c r="F534" s="183"/>
      <c r="G534" s="184"/>
      <c r="M534" s="180" t="s">
        <v>477</v>
      </c>
      <c r="O534" s="170"/>
    </row>
    <row r="535" spans="1:104" x14ac:dyDescent="0.2">
      <c r="A535" s="171">
        <v>106</v>
      </c>
      <c r="B535" s="172" t="s">
        <v>478</v>
      </c>
      <c r="C535" s="173" t="s">
        <v>479</v>
      </c>
      <c r="D535" s="174" t="s">
        <v>349</v>
      </c>
      <c r="E535" s="175">
        <v>1.01</v>
      </c>
      <c r="F535" s="175">
        <v>0</v>
      </c>
      <c r="G535" s="176">
        <f>E535*F535</f>
        <v>0</v>
      </c>
      <c r="O535" s="170">
        <v>2</v>
      </c>
      <c r="AA535" s="146">
        <v>3</v>
      </c>
      <c r="AB535" s="146">
        <v>1</v>
      </c>
      <c r="AC535" s="146" t="s">
        <v>478</v>
      </c>
      <c r="AZ535" s="146">
        <v>1</v>
      </c>
      <c r="BA535" s="146">
        <f>IF(AZ535=1,G535,0)</f>
        <v>0</v>
      </c>
      <c r="BB535" s="146">
        <f>IF(AZ535=2,G535,0)</f>
        <v>0</v>
      </c>
      <c r="BC535" s="146">
        <f>IF(AZ535=3,G535,0)</f>
        <v>0</v>
      </c>
      <c r="BD535" s="146">
        <f>IF(AZ535=4,G535,0)</f>
        <v>0</v>
      </c>
      <c r="BE535" s="146">
        <f>IF(AZ535=5,G535,0)</f>
        <v>0</v>
      </c>
      <c r="CA535" s="177">
        <v>3</v>
      </c>
      <c r="CB535" s="177">
        <v>1</v>
      </c>
      <c r="CZ535" s="146">
        <v>5.0999999999999997E-2</v>
      </c>
    </row>
    <row r="536" spans="1:104" x14ac:dyDescent="0.2">
      <c r="A536" s="178"/>
      <c r="B536" s="179"/>
      <c r="C536" s="228" t="s">
        <v>427</v>
      </c>
      <c r="D536" s="229"/>
      <c r="E536" s="229"/>
      <c r="F536" s="229"/>
      <c r="G536" s="230"/>
      <c r="L536" s="180" t="s">
        <v>427</v>
      </c>
      <c r="O536" s="170">
        <v>3</v>
      </c>
    </row>
    <row r="537" spans="1:104" x14ac:dyDescent="0.2">
      <c r="A537" s="178"/>
      <c r="B537" s="181"/>
      <c r="C537" s="226" t="s">
        <v>129</v>
      </c>
      <c r="D537" s="227"/>
      <c r="E537" s="182">
        <v>0</v>
      </c>
      <c r="F537" s="183"/>
      <c r="G537" s="184"/>
      <c r="M537" s="180" t="s">
        <v>129</v>
      </c>
      <c r="O537" s="170"/>
    </row>
    <row r="538" spans="1:104" x14ac:dyDescent="0.2">
      <c r="A538" s="178"/>
      <c r="B538" s="181"/>
      <c r="C538" s="226" t="s">
        <v>394</v>
      </c>
      <c r="D538" s="227"/>
      <c r="E538" s="182">
        <v>0</v>
      </c>
      <c r="F538" s="183"/>
      <c r="G538" s="184"/>
      <c r="M538" s="180" t="s">
        <v>394</v>
      </c>
      <c r="O538" s="170"/>
    </row>
    <row r="539" spans="1:104" x14ac:dyDescent="0.2">
      <c r="A539" s="178"/>
      <c r="B539" s="181"/>
      <c r="C539" s="226" t="s">
        <v>477</v>
      </c>
      <c r="D539" s="227"/>
      <c r="E539" s="182">
        <v>1.01</v>
      </c>
      <c r="F539" s="183"/>
      <c r="G539" s="184"/>
      <c r="M539" s="180" t="s">
        <v>477</v>
      </c>
      <c r="O539" s="170"/>
    </row>
    <row r="540" spans="1:104" x14ac:dyDescent="0.2">
      <c r="A540" s="171">
        <v>107</v>
      </c>
      <c r="B540" s="172" t="s">
        <v>480</v>
      </c>
      <c r="C540" s="173" t="s">
        <v>481</v>
      </c>
      <c r="D540" s="174" t="s">
        <v>349</v>
      </c>
      <c r="E540" s="175">
        <v>1.01</v>
      </c>
      <c r="F540" s="175">
        <v>0</v>
      </c>
      <c r="G540" s="176">
        <f>E540*F540</f>
        <v>0</v>
      </c>
      <c r="O540" s="170">
        <v>2</v>
      </c>
      <c r="AA540" s="146">
        <v>3</v>
      </c>
      <c r="AB540" s="146">
        <v>1</v>
      </c>
      <c r="AC540" s="146" t="s">
        <v>480</v>
      </c>
      <c r="AZ540" s="146">
        <v>1</v>
      </c>
      <c r="BA540" s="146">
        <f>IF(AZ540=1,G540,0)</f>
        <v>0</v>
      </c>
      <c r="BB540" s="146">
        <f>IF(AZ540=2,G540,0)</f>
        <v>0</v>
      </c>
      <c r="BC540" s="146">
        <f>IF(AZ540=3,G540,0)</f>
        <v>0</v>
      </c>
      <c r="BD540" s="146">
        <f>IF(AZ540=4,G540,0)</f>
        <v>0</v>
      </c>
      <c r="BE540" s="146">
        <f>IF(AZ540=5,G540,0)</f>
        <v>0</v>
      </c>
      <c r="CA540" s="177">
        <v>3</v>
      </c>
      <c r="CB540" s="177">
        <v>1</v>
      </c>
      <c r="CZ540" s="146">
        <v>6.8000000000000005E-2</v>
      </c>
    </row>
    <row r="541" spans="1:104" x14ac:dyDescent="0.2">
      <c r="A541" s="178"/>
      <c r="B541" s="179"/>
      <c r="C541" s="228" t="s">
        <v>427</v>
      </c>
      <c r="D541" s="229"/>
      <c r="E541" s="229"/>
      <c r="F541" s="229"/>
      <c r="G541" s="230"/>
      <c r="L541" s="180" t="s">
        <v>427</v>
      </c>
      <c r="O541" s="170">
        <v>3</v>
      </c>
    </row>
    <row r="542" spans="1:104" x14ac:dyDescent="0.2">
      <c r="A542" s="178"/>
      <c r="B542" s="181"/>
      <c r="C542" s="226" t="s">
        <v>129</v>
      </c>
      <c r="D542" s="227"/>
      <c r="E542" s="182">
        <v>0</v>
      </c>
      <c r="F542" s="183"/>
      <c r="G542" s="184"/>
      <c r="M542" s="180" t="s">
        <v>129</v>
      </c>
      <c r="O542" s="170"/>
    </row>
    <row r="543" spans="1:104" x14ac:dyDescent="0.2">
      <c r="A543" s="178"/>
      <c r="B543" s="181"/>
      <c r="C543" s="226" t="s">
        <v>394</v>
      </c>
      <c r="D543" s="227"/>
      <c r="E543" s="182">
        <v>0</v>
      </c>
      <c r="F543" s="183"/>
      <c r="G543" s="184"/>
      <c r="M543" s="180" t="s">
        <v>394</v>
      </c>
      <c r="O543" s="170"/>
    </row>
    <row r="544" spans="1:104" x14ac:dyDescent="0.2">
      <c r="A544" s="178"/>
      <c r="B544" s="181"/>
      <c r="C544" s="226" t="s">
        <v>477</v>
      </c>
      <c r="D544" s="227"/>
      <c r="E544" s="182">
        <v>1.01</v>
      </c>
      <c r="F544" s="183"/>
      <c r="G544" s="184"/>
      <c r="M544" s="180" t="s">
        <v>477</v>
      </c>
      <c r="O544" s="170"/>
    </row>
    <row r="545" spans="1:104" ht="22.5" x14ac:dyDescent="0.2">
      <c r="A545" s="171">
        <v>108</v>
      </c>
      <c r="B545" s="172" t="s">
        <v>482</v>
      </c>
      <c r="C545" s="173" t="s">
        <v>483</v>
      </c>
      <c r="D545" s="174" t="s">
        <v>349</v>
      </c>
      <c r="E545" s="175">
        <v>1.01</v>
      </c>
      <c r="F545" s="175">
        <v>0</v>
      </c>
      <c r="G545" s="176">
        <f>E545*F545</f>
        <v>0</v>
      </c>
      <c r="O545" s="170">
        <v>2</v>
      </c>
      <c r="AA545" s="146">
        <v>3</v>
      </c>
      <c r="AB545" s="146">
        <v>1</v>
      </c>
      <c r="AC545" s="146" t="s">
        <v>482</v>
      </c>
      <c r="AZ545" s="146">
        <v>1</v>
      </c>
      <c r="BA545" s="146">
        <f>IF(AZ545=1,G545,0)</f>
        <v>0</v>
      </c>
      <c r="BB545" s="146">
        <f>IF(AZ545=2,G545,0)</f>
        <v>0</v>
      </c>
      <c r="BC545" s="146">
        <f>IF(AZ545=3,G545,0)</f>
        <v>0</v>
      </c>
      <c r="BD545" s="146">
        <f>IF(AZ545=4,G545,0)</f>
        <v>0</v>
      </c>
      <c r="BE545" s="146">
        <f>IF(AZ545=5,G545,0)</f>
        <v>0</v>
      </c>
      <c r="CA545" s="177">
        <v>3</v>
      </c>
      <c r="CB545" s="177">
        <v>1</v>
      </c>
      <c r="CZ545" s="146">
        <v>0.58499999999999996</v>
      </c>
    </row>
    <row r="546" spans="1:104" x14ac:dyDescent="0.2">
      <c r="A546" s="178"/>
      <c r="B546" s="179"/>
      <c r="C546" s="228" t="s">
        <v>427</v>
      </c>
      <c r="D546" s="229"/>
      <c r="E546" s="229"/>
      <c r="F546" s="229"/>
      <c r="G546" s="230"/>
      <c r="L546" s="180" t="s">
        <v>427</v>
      </c>
      <c r="O546" s="170">
        <v>3</v>
      </c>
    </row>
    <row r="547" spans="1:104" x14ac:dyDescent="0.2">
      <c r="A547" s="178"/>
      <c r="B547" s="181"/>
      <c r="C547" s="226" t="s">
        <v>129</v>
      </c>
      <c r="D547" s="227"/>
      <c r="E547" s="182">
        <v>0</v>
      </c>
      <c r="F547" s="183"/>
      <c r="G547" s="184"/>
      <c r="M547" s="180" t="s">
        <v>129</v>
      </c>
      <c r="O547" s="170"/>
    </row>
    <row r="548" spans="1:104" x14ac:dyDescent="0.2">
      <c r="A548" s="178"/>
      <c r="B548" s="181"/>
      <c r="C548" s="226" t="s">
        <v>394</v>
      </c>
      <c r="D548" s="227"/>
      <c r="E548" s="182">
        <v>0</v>
      </c>
      <c r="F548" s="183"/>
      <c r="G548" s="184"/>
      <c r="M548" s="180" t="s">
        <v>394</v>
      </c>
      <c r="O548" s="170"/>
    </row>
    <row r="549" spans="1:104" x14ac:dyDescent="0.2">
      <c r="A549" s="178"/>
      <c r="B549" s="181"/>
      <c r="C549" s="226" t="s">
        <v>477</v>
      </c>
      <c r="D549" s="227"/>
      <c r="E549" s="182">
        <v>1.01</v>
      </c>
      <c r="F549" s="183"/>
      <c r="G549" s="184"/>
      <c r="M549" s="180" t="s">
        <v>477</v>
      </c>
      <c r="O549" s="170"/>
    </row>
    <row r="550" spans="1:104" x14ac:dyDescent="0.2">
      <c r="A550" s="171">
        <v>109</v>
      </c>
      <c r="B550" s="172" t="s">
        <v>484</v>
      </c>
      <c r="C550" s="173" t="s">
        <v>485</v>
      </c>
      <c r="D550" s="174" t="s">
        <v>349</v>
      </c>
      <c r="E550" s="175">
        <v>1.01</v>
      </c>
      <c r="F550" s="175">
        <v>0</v>
      </c>
      <c r="G550" s="176">
        <f>E550*F550</f>
        <v>0</v>
      </c>
      <c r="O550" s="170">
        <v>2</v>
      </c>
      <c r="AA550" s="146">
        <v>3</v>
      </c>
      <c r="AB550" s="146">
        <v>0</v>
      </c>
      <c r="AC550" s="146" t="s">
        <v>484</v>
      </c>
      <c r="AZ550" s="146">
        <v>1</v>
      </c>
      <c r="BA550" s="146">
        <f>IF(AZ550=1,G550,0)</f>
        <v>0</v>
      </c>
      <c r="BB550" s="146">
        <f>IF(AZ550=2,G550,0)</f>
        <v>0</v>
      </c>
      <c r="BC550" s="146">
        <f>IF(AZ550=3,G550,0)</f>
        <v>0</v>
      </c>
      <c r="BD550" s="146">
        <f>IF(AZ550=4,G550,0)</f>
        <v>0</v>
      </c>
      <c r="BE550" s="146">
        <f>IF(AZ550=5,G550,0)</f>
        <v>0</v>
      </c>
      <c r="CA550" s="177">
        <v>3</v>
      </c>
      <c r="CB550" s="177">
        <v>0</v>
      </c>
      <c r="CZ550" s="146">
        <v>0.69699999999999995</v>
      </c>
    </row>
    <row r="551" spans="1:104" x14ac:dyDescent="0.2">
      <c r="A551" s="178"/>
      <c r="B551" s="179"/>
      <c r="C551" s="228" t="s">
        <v>427</v>
      </c>
      <c r="D551" s="229"/>
      <c r="E551" s="229"/>
      <c r="F551" s="229"/>
      <c r="G551" s="230"/>
      <c r="L551" s="180" t="s">
        <v>427</v>
      </c>
      <c r="O551" s="170">
        <v>3</v>
      </c>
    </row>
    <row r="552" spans="1:104" x14ac:dyDescent="0.2">
      <c r="A552" s="178"/>
      <c r="B552" s="181"/>
      <c r="C552" s="226" t="s">
        <v>129</v>
      </c>
      <c r="D552" s="227"/>
      <c r="E552" s="182">
        <v>0</v>
      </c>
      <c r="F552" s="183"/>
      <c r="G552" s="184"/>
      <c r="M552" s="180" t="s">
        <v>129</v>
      </c>
      <c r="O552" s="170"/>
    </row>
    <row r="553" spans="1:104" x14ac:dyDescent="0.2">
      <c r="A553" s="178"/>
      <c r="B553" s="181"/>
      <c r="C553" s="226" t="s">
        <v>394</v>
      </c>
      <c r="D553" s="227"/>
      <c r="E553" s="182">
        <v>0</v>
      </c>
      <c r="F553" s="183"/>
      <c r="G553" s="184"/>
      <c r="M553" s="180" t="s">
        <v>394</v>
      </c>
      <c r="O553" s="170"/>
    </row>
    <row r="554" spans="1:104" x14ac:dyDescent="0.2">
      <c r="A554" s="178"/>
      <c r="B554" s="181"/>
      <c r="C554" s="226" t="s">
        <v>477</v>
      </c>
      <c r="D554" s="227"/>
      <c r="E554" s="182">
        <v>1.01</v>
      </c>
      <c r="F554" s="183"/>
      <c r="G554" s="184"/>
      <c r="M554" s="180" t="s">
        <v>477</v>
      </c>
      <c r="O554" s="170"/>
    </row>
    <row r="555" spans="1:104" x14ac:dyDescent="0.2">
      <c r="A555" s="171">
        <v>110</v>
      </c>
      <c r="B555" s="172" t="s">
        <v>486</v>
      </c>
      <c r="C555" s="173" t="s">
        <v>487</v>
      </c>
      <c r="D555" s="174" t="s">
        <v>349</v>
      </c>
      <c r="E555" s="175">
        <v>1.01</v>
      </c>
      <c r="F555" s="175">
        <v>0</v>
      </c>
      <c r="G555" s="176">
        <f>E555*F555</f>
        <v>0</v>
      </c>
      <c r="O555" s="170">
        <v>2</v>
      </c>
      <c r="AA555" s="146">
        <v>3</v>
      </c>
      <c r="AB555" s="146">
        <v>1</v>
      </c>
      <c r="AC555" s="146" t="s">
        <v>486</v>
      </c>
      <c r="AZ555" s="146">
        <v>1</v>
      </c>
      <c r="BA555" s="146">
        <f>IF(AZ555=1,G555,0)</f>
        <v>0</v>
      </c>
      <c r="BB555" s="146">
        <f>IF(AZ555=2,G555,0)</f>
        <v>0</v>
      </c>
      <c r="BC555" s="146">
        <f>IF(AZ555=3,G555,0)</f>
        <v>0</v>
      </c>
      <c r="BD555" s="146">
        <f>IF(AZ555=4,G555,0)</f>
        <v>0</v>
      </c>
      <c r="BE555" s="146">
        <f>IF(AZ555=5,G555,0)</f>
        <v>0</v>
      </c>
      <c r="CA555" s="177">
        <v>3</v>
      </c>
      <c r="CB555" s="177">
        <v>1</v>
      </c>
      <c r="CZ555" s="146">
        <v>0.5</v>
      </c>
    </row>
    <row r="556" spans="1:104" x14ac:dyDescent="0.2">
      <c r="A556" s="178"/>
      <c r="B556" s="179"/>
      <c r="C556" s="228" t="s">
        <v>427</v>
      </c>
      <c r="D556" s="229"/>
      <c r="E556" s="229"/>
      <c r="F556" s="229"/>
      <c r="G556" s="230"/>
      <c r="L556" s="180" t="s">
        <v>427</v>
      </c>
      <c r="O556" s="170">
        <v>3</v>
      </c>
    </row>
    <row r="557" spans="1:104" x14ac:dyDescent="0.2">
      <c r="A557" s="178"/>
      <c r="B557" s="181"/>
      <c r="C557" s="226" t="s">
        <v>129</v>
      </c>
      <c r="D557" s="227"/>
      <c r="E557" s="182">
        <v>0</v>
      </c>
      <c r="F557" s="183"/>
      <c r="G557" s="184"/>
      <c r="M557" s="180" t="s">
        <v>129</v>
      </c>
      <c r="O557" s="170"/>
    </row>
    <row r="558" spans="1:104" x14ac:dyDescent="0.2">
      <c r="A558" s="178"/>
      <c r="B558" s="181"/>
      <c r="C558" s="226" t="s">
        <v>394</v>
      </c>
      <c r="D558" s="227"/>
      <c r="E558" s="182">
        <v>0</v>
      </c>
      <c r="F558" s="183"/>
      <c r="G558" s="184"/>
      <c r="M558" s="180" t="s">
        <v>394</v>
      </c>
      <c r="O558" s="170"/>
    </row>
    <row r="559" spans="1:104" x14ac:dyDescent="0.2">
      <c r="A559" s="178"/>
      <c r="B559" s="181"/>
      <c r="C559" s="226" t="s">
        <v>477</v>
      </c>
      <c r="D559" s="227"/>
      <c r="E559" s="182">
        <v>1.01</v>
      </c>
      <c r="F559" s="183"/>
      <c r="G559" s="184"/>
      <c r="M559" s="180" t="s">
        <v>477</v>
      </c>
      <c r="O559" s="170"/>
    </row>
    <row r="560" spans="1:104" x14ac:dyDescent="0.2">
      <c r="A560" s="171">
        <v>111</v>
      </c>
      <c r="B560" s="172" t="s">
        <v>488</v>
      </c>
      <c r="C560" s="173" t="s">
        <v>489</v>
      </c>
      <c r="D560" s="174" t="s">
        <v>349</v>
      </c>
      <c r="E560" s="175">
        <v>1.01</v>
      </c>
      <c r="F560" s="175">
        <v>0</v>
      </c>
      <c r="G560" s="176">
        <f>E560*F560</f>
        <v>0</v>
      </c>
      <c r="O560" s="170">
        <v>2</v>
      </c>
      <c r="AA560" s="146">
        <v>3</v>
      </c>
      <c r="AB560" s="146">
        <v>1</v>
      </c>
      <c r="AC560" s="146" t="s">
        <v>488</v>
      </c>
      <c r="AZ560" s="146">
        <v>1</v>
      </c>
      <c r="BA560" s="146">
        <f>IF(AZ560=1,G560,0)</f>
        <v>0</v>
      </c>
      <c r="BB560" s="146">
        <f>IF(AZ560=2,G560,0)</f>
        <v>0</v>
      </c>
      <c r="BC560" s="146">
        <f>IF(AZ560=3,G560,0)</f>
        <v>0</v>
      </c>
      <c r="BD560" s="146">
        <f>IF(AZ560=4,G560,0)</f>
        <v>0</v>
      </c>
      <c r="BE560" s="146">
        <f>IF(AZ560=5,G560,0)</f>
        <v>0</v>
      </c>
      <c r="CA560" s="177">
        <v>3</v>
      </c>
      <c r="CB560" s="177">
        <v>1</v>
      </c>
      <c r="CZ560" s="146">
        <v>0.66500000000000004</v>
      </c>
    </row>
    <row r="561" spans="1:104" x14ac:dyDescent="0.2">
      <c r="A561" s="178"/>
      <c r="B561" s="179"/>
      <c r="C561" s="228" t="s">
        <v>427</v>
      </c>
      <c r="D561" s="229"/>
      <c r="E561" s="229"/>
      <c r="F561" s="229"/>
      <c r="G561" s="230"/>
      <c r="L561" s="180" t="s">
        <v>427</v>
      </c>
      <c r="O561" s="170">
        <v>3</v>
      </c>
    </row>
    <row r="562" spans="1:104" x14ac:dyDescent="0.2">
      <c r="A562" s="178"/>
      <c r="B562" s="181"/>
      <c r="C562" s="226" t="s">
        <v>129</v>
      </c>
      <c r="D562" s="227"/>
      <c r="E562" s="182">
        <v>0</v>
      </c>
      <c r="F562" s="183"/>
      <c r="G562" s="184"/>
      <c r="M562" s="180" t="s">
        <v>129</v>
      </c>
      <c r="O562" s="170"/>
    </row>
    <row r="563" spans="1:104" x14ac:dyDescent="0.2">
      <c r="A563" s="178"/>
      <c r="B563" s="181"/>
      <c r="C563" s="226" t="s">
        <v>394</v>
      </c>
      <c r="D563" s="227"/>
      <c r="E563" s="182">
        <v>0</v>
      </c>
      <c r="F563" s="183"/>
      <c r="G563" s="184"/>
      <c r="M563" s="180" t="s">
        <v>394</v>
      </c>
      <c r="O563" s="170"/>
    </row>
    <row r="564" spans="1:104" x14ac:dyDescent="0.2">
      <c r="A564" s="178"/>
      <c r="B564" s="181"/>
      <c r="C564" s="226" t="s">
        <v>477</v>
      </c>
      <c r="D564" s="227"/>
      <c r="E564" s="182">
        <v>1.01</v>
      </c>
      <c r="F564" s="183"/>
      <c r="G564" s="184"/>
      <c r="M564" s="180" t="s">
        <v>477</v>
      </c>
      <c r="O564" s="170"/>
    </row>
    <row r="565" spans="1:104" x14ac:dyDescent="0.2">
      <c r="A565" s="171">
        <v>112</v>
      </c>
      <c r="B565" s="172" t="s">
        <v>490</v>
      </c>
      <c r="C565" s="173" t="s">
        <v>491</v>
      </c>
      <c r="D565" s="174" t="s">
        <v>349</v>
      </c>
      <c r="E565" s="175">
        <v>1.01</v>
      </c>
      <c r="F565" s="175">
        <v>0</v>
      </c>
      <c r="G565" s="176">
        <f>E565*F565</f>
        <v>0</v>
      </c>
      <c r="O565" s="170">
        <v>2</v>
      </c>
      <c r="AA565" s="146">
        <v>3</v>
      </c>
      <c r="AB565" s="146">
        <v>1</v>
      </c>
      <c r="AC565" s="146" t="s">
        <v>490</v>
      </c>
      <c r="AZ565" s="146">
        <v>1</v>
      </c>
      <c r="BA565" s="146">
        <f>IF(AZ565=1,G565,0)</f>
        <v>0</v>
      </c>
      <c r="BB565" s="146">
        <f>IF(AZ565=2,G565,0)</f>
        <v>0</v>
      </c>
      <c r="BC565" s="146">
        <f>IF(AZ565=3,G565,0)</f>
        <v>0</v>
      </c>
      <c r="BD565" s="146">
        <f>IF(AZ565=4,G565,0)</f>
        <v>0</v>
      </c>
      <c r="BE565" s="146">
        <f>IF(AZ565=5,G565,0)</f>
        <v>0</v>
      </c>
      <c r="CA565" s="177">
        <v>3</v>
      </c>
      <c r="CB565" s="177">
        <v>1</v>
      </c>
      <c r="CZ565" s="146">
        <v>1.6</v>
      </c>
    </row>
    <row r="566" spans="1:104" x14ac:dyDescent="0.2">
      <c r="A566" s="178"/>
      <c r="B566" s="179"/>
      <c r="C566" s="228" t="s">
        <v>427</v>
      </c>
      <c r="D566" s="229"/>
      <c r="E566" s="229"/>
      <c r="F566" s="229"/>
      <c r="G566" s="230"/>
      <c r="L566" s="180" t="s">
        <v>427</v>
      </c>
      <c r="O566" s="170">
        <v>3</v>
      </c>
    </row>
    <row r="567" spans="1:104" x14ac:dyDescent="0.2">
      <c r="A567" s="178"/>
      <c r="B567" s="181"/>
      <c r="C567" s="226" t="s">
        <v>129</v>
      </c>
      <c r="D567" s="227"/>
      <c r="E567" s="182">
        <v>0</v>
      </c>
      <c r="F567" s="183"/>
      <c r="G567" s="184"/>
      <c r="M567" s="180" t="s">
        <v>129</v>
      </c>
      <c r="O567" s="170"/>
    </row>
    <row r="568" spans="1:104" x14ac:dyDescent="0.2">
      <c r="A568" s="178"/>
      <c r="B568" s="181"/>
      <c r="C568" s="226" t="s">
        <v>394</v>
      </c>
      <c r="D568" s="227"/>
      <c r="E568" s="182">
        <v>0</v>
      </c>
      <c r="F568" s="183"/>
      <c r="G568" s="184"/>
      <c r="M568" s="180" t="s">
        <v>394</v>
      </c>
      <c r="O568" s="170"/>
    </row>
    <row r="569" spans="1:104" x14ac:dyDescent="0.2">
      <c r="A569" s="178"/>
      <c r="B569" s="181"/>
      <c r="C569" s="226" t="s">
        <v>477</v>
      </c>
      <c r="D569" s="227"/>
      <c r="E569" s="182">
        <v>1.01</v>
      </c>
      <c r="F569" s="183"/>
      <c r="G569" s="184"/>
      <c r="M569" s="180" t="s">
        <v>477</v>
      </c>
      <c r="O569" s="170"/>
    </row>
    <row r="570" spans="1:104" x14ac:dyDescent="0.2">
      <c r="A570" s="171">
        <v>113</v>
      </c>
      <c r="B570" s="172" t="s">
        <v>492</v>
      </c>
      <c r="C570" s="173" t="s">
        <v>493</v>
      </c>
      <c r="D570" s="174" t="s">
        <v>349</v>
      </c>
      <c r="E570" s="175">
        <v>1</v>
      </c>
      <c r="F570" s="175">
        <v>0</v>
      </c>
      <c r="G570" s="176">
        <f>E570*F570</f>
        <v>0</v>
      </c>
      <c r="O570" s="170">
        <v>2</v>
      </c>
      <c r="AA570" s="146">
        <v>3</v>
      </c>
      <c r="AB570" s="146">
        <v>0</v>
      </c>
      <c r="AC570" s="146" t="s">
        <v>492</v>
      </c>
      <c r="AZ570" s="146">
        <v>1</v>
      </c>
      <c r="BA570" s="146">
        <f>IF(AZ570=1,G570,0)</f>
        <v>0</v>
      </c>
      <c r="BB570" s="146">
        <f>IF(AZ570=2,G570,0)</f>
        <v>0</v>
      </c>
      <c r="BC570" s="146">
        <f>IF(AZ570=3,G570,0)</f>
        <v>0</v>
      </c>
      <c r="BD570" s="146">
        <f>IF(AZ570=4,G570,0)</f>
        <v>0</v>
      </c>
      <c r="BE570" s="146">
        <f>IF(AZ570=5,G570,0)</f>
        <v>0</v>
      </c>
      <c r="CA570" s="177">
        <v>3</v>
      </c>
      <c r="CB570" s="177">
        <v>0</v>
      </c>
      <c r="CZ570" s="146">
        <v>1.6</v>
      </c>
    </row>
    <row r="571" spans="1:104" x14ac:dyDescent="0.2">
      <c r="A571" s="171">
        <v>114</v>
      </c>
      <c r="B571" s="172" t="s">
        <v>494</v>
      </c>
      <c r="C571" s="173" t="s">
        <v>495</v>
      </c>
      <c r="D571" s="174" t="s">
        <v>349</v>
      </c>
      <c r="E571" s="175">
        <v>1.01</v>
      </c>
      <c r="F571" s="175">
        <v>0</v>
      </c>
      <c r="G571" s="176">
        <f>E571*F571</f>
        <v>0</v>
      </c>
      <c r="O571" s="170">
        <v>2</v>
      </c>
      <c r="AA571" s="146">
        <v>3</v>
      </c>
      <c r="AB571" s="146">
        <v>0</v>
      </c>
      <c r="AC571" s="146" t="s">
        <v>494</v>
      </c>
      <c r="AZ571" s="146">
        <v>1</v>
      </c>
      <c r="BA571" s="146">
        <f>IF(AZ571=1,G571,0)</f>
        <v>0</v>
      </c>
      <c r="BB571" s="146">
        <f>IF(AZ571=2,G571,0)</f>
        <v>0</v>
      </c>
      <c r="BC571" s="146">
        <f>IF(AZ571=3,G571,0)</f>
        <v>0</v>
      </c>
      <c r="BD571" s="146">
        <f>IF(AZ571=4,G571,0)</f>
        <v>0</v>
      </c>
      <c r="BE571" s="146">
        <f>IF(AZ571=5,G571,0)</f>
        <v>0</v>
      </c>
      <c r="CA571" s="177">
        <v>3</v>
      </c>
      <c r="CB571" s="177">
        <v>0</v>
      </c>
      <c r="CZ571" s="146">
        <v>3.3849999999999998</v>
      </c>
    </row>
    <row r="572" spans="1:104" x14ac:dyDescent="0.2">
      <c r="A572" s="178"/>
      <c r="B572" s="179"/>
      <c r="C572" s="228" t="s">
        <v>427</v>
      </c>
      <c r="D572" s="229"/>
      <c r="E572" s="229"/>
      <c r="F572" s="229"/>
      <c r="G572" s="230"/>
      <c r="L572" s="180" t="s">
        <v>427</v>
      </c>
      <c r="O572" s="170">
        <v>3</v>
      </c>
    </row>
    <row r="573" spans="1:104" x14ac:dyDescent="0.2">
      <c r="A573" s="178"/>
      <c r="B573" s="179"/>
      <c r="C573" s="228"/>
      <c r="D573" s="229"/>
      <c r="E573" s="229"/>
      <c r="F573" s="229"/>
      <c r="G573" s="230"/>
      <c r="L573" s="180"/>
      <c r="O573" s="170">
        <v>3</v>
      </c>
    </row>
    <row r="574" spans="1:104" x14ac:dyDescent="0.2">
      <c r="A574" s="178"/>
      <c r="B574" s="181"/>
      <c r="C574" s="226" t="s">
        <v>129</v>
      </c>
      <c r="D574" s="227"/>
      <c r="E574" s="182">
        <v>0</v>
      </c>
      <c r="F574" s="183"/>
      <c r="G574" s="184"/>
      <c r="M574" s="180" t="s">
        <v>129</v>
      </c>
      <c r="O574" s="170"/>
    </row>
    <row r="575" spans="1:104" x14ac:dyDescent="0.2">
      <c r="A575" s="178"/>
      <c r="B575" s="181"/>
      <c r="C575" s="226" t="s">
        <v>394</v>
      </c>
      <c r="D575" s="227"/>
      <c r="E575" s="182">
        <v>0</v>
      </c>
      <c r="F575" s="183"/>
      <c r="G575" s="184"/>
      <c r="M575" s="180" t="s">
        <v>394</v>
      </c>
      <c r="O575" s="170"/>
    </row>
    <row r="576" spans="1:104" x14ac:dyDescent="0.2">
      <c r="A576" s="178"/>
      <c r="B576" s="181"/>
      <c r="C576" s="226" t="s">
        <v>477</v>
      </c>
      <c r="D576" s="227"/>
      <c r="E576" s="182">
        <v>1.01</v>
      </c>
      <c r="F576" s="183"/>
      <c r="G576" s="184"/>
      <c r="M576" s="180" t="s">
        <v>477</v>
      </c>
      <c r="O576" s="170"/>
    </row>
    <row r="577" spans="1:104" x14ac:dyDescent="0.2">
      <c r="A577" s="171">
        <v>115</v>
      </c>
      <c r="B577" s="172" t="s">
        <v>496</v>
      </c>
      <c r="C577" s="173" t="s">
        <v>497</v>
      </c>
      <c r="D577" s="174" t="s">
        <v>349</v>
      </c>
      <c r="E577" s="175">
        <v>2.0299999999999998</v>
      </c>
      <c r="F577" s="175">
        <v>0</v>
      </c>
      <c r="G577" s="176">
        <f>E577*F577</f>
        <v>0</v>
      </c>
      <c r="O577" s="170">
        <v>2</v>
      </c>
      <c r="AA577" s="146">
        <v>3</v>
      </c>
      <c r="AB577" s="146">
        <v>1</v>
      </c>
      <c r="AC577" s="146" t="s">
        <v>496</v>
      </c>
      <c r="AZ577" s="146">
        <v>1</v>
      </c>
      <c r="BA577" s="146">
        <f>IF(AZ577=1,G577,0)</f>
        <v>0</v>
      </c>
      <c r="BB577" s="146">
        <f>IF(AZ577=2,G577,0)</f>
        <v>0</v>
      </c>
      <c r="BC577" s="146">
        <f>IF(AZ577=3,G577,0)</f>
        <v>0</v>
      </c>
      <c r="BD577" s="146">
        <f>IF(AZ577=4,G577,0)</f>
        <v>0</v>
      </c>
      <c r="BE577" s="146">
        <f>IF(AZ577=5,G577,0)</f>
        <v>0</v>
      </c>
      <c r="CA577" s="177">
        <v>3</v>
      </c>
      <c r="CB577" s="177">
        <v>1</v>
      </c>
      <c r="CZ577" s="146">
        <v>2E-3</v>
      </c>
    </row>
    <row r="578" spans="1:104" x14ac:dyDescent="0.2">
      <c r="A578" s="178"/>
      <c r="B578" s="179"/>
      <c r="C578" s="228" t="s">
        <v>427</v>
      </c>
      <c r="D578" s="229"/>
      <c r="E578" s="229"/>
      <c r="F578" s="229"/>
      <c r="G578" s="230"/>
      <c r="L578" s="180" t="s">
        <v>427</v>
      </c>
      <c r="O578" s="170">
        <v>3</v>
      </c>
    </row>
    <row r="579" spans="1:104" x14ac:dyDescent="0.2">
      <c r="A579" s="178"/>
      <c r="B579" s="181"/>
      <c r="C579" s="226" t="s">
        <v>129</v>
      </c>
      <c r="D579" s="227"/>
      <c r="E579" s="182">
        <v>0</v>
      </c>
      <c r="F579" s="183"/>
      <c r="G579" s="184"/>
      <c r="M579" s="180" t="s">
        <v>129</v>
      </c>
      <c r="O579" s="170"/>
    </row>
    <row r="580" spans="1:104" x14ac:dyDescent="0.2">
      <c r="A580" s="178"/>
      <c r="B580" s="181"/>
      <c r="C580" s="226" t="s">
        <v>394</v>
      </c>
      <c r="D580" s="227"/>
      <c r="E580" s="182">
        <v>0</v>
      </c>
      <c r="F580" s="183"/>
      <c r="G580" s="184"/>
      <c r="M580" s="180" t="s">
        <v>394</v>
      </c>
      <c r="O580" s="170"/>
    </row>
    <row r="581" spans="1:104" x14ac:dyDescent="0.2">
      <c r="A581" s="178"/>
      <c r="B581" s="181"/>
      <c r="C581" s="226" t="s">
        <v>461</v>
      </c>
      <c r="D581" s="227"/>
      <c r="E581" s="182">
        <v>2.0299999999999998</v>
      </c>
      <c r="F581" s="183"/>
      <c r="G581" s="184"/>
      <c r="M581" s="180" t="s">
        <v>461</v>
      </c>
      <c r="O581" s="170"/>
    </row>
    <row r="582" spans="1:104" x14ac:dyDescent="0.2">
      <c r="A582" s="171">
        <v>116</v>
      </c>
      <c r="B582" s="172" t="s">
        <v>498</v>
      </c>
      <c r="C582" s="173" t="s">
        <v>499</v>
      </c>
      <c r="D582" s="174" t="s">
        <v>349</v>
      </c>
      <c r="E582" s="175">
        <v>2.0299999999999998</v>
      </c>
      <c r="F582" s="175">
        <v>0</v>
      </c>
      <c r="G582" s="176">
        <f>E582*F582</f>
        <v>0</v>
      </c>
      <c r="O582" s="170">
        <v>2</v>
      </c>
      <c r="AA582" s="146">
        <v>3</v>
      </c>
      <c r="AB582" s="146">
        <v>0</v>
      </c>
      <c r="AC582" s="146" t="s">
        <v>498</v>
      </c>
      <c r="AZ582" s="146">
        <v>1</v>
      </c>
      <c r="BA582" s="146">
        <f>IF(AZ582=1,G582,0)</f>
        <v>0</v>
      </c>
      <c r="BB582" s="146">
        <f>IF(AZ582=2,G582,0)</f>
        <v>0</v>
      </c>
      <c r="BC582" s="146">
        <f>IF(AZ582=3,G582,0)</f>
        <v>0</v>
      </c>
      <c r="BD582" s="146">
        <f>IF(AZ582=4,G582,0)</f>
        <v>0</v>
      </c>
      <c r="BE582" s="146">
        <f>IF(AZ582=5,G582,0)</f>
        <v>0</v>
      </c>
      <c r="CA582" s="177">
        <v>3</v>
      </c>
      <c r="CB582" s="177">
        <v>0</v>
      </c>
      <c r="CZ582" s="146">
        <v>3.0000000000000001E-3</v>
      </c>
    </row>
    <row r="583" spans="1:104" x14ac:dyDescent="0.2">
      <c r="A583" s="178"/>
      <c r="B583" s="179"/>
      <c r="C583" s="228" t="s">
        <v>427</v>
      </c>
      <c r="D583" s="229"/>
      <c r="E583" s="229"/>
      <c r="F583" s="229"/>
      <c r="G583" s="230"/>
      <c r="L583" s="180" t="s">
        <v>427</v>
      </c>
      <c r="O583" s="170">
        <v>3</v>
      </c>
    </row>
    <row r="584" spans="1:104" x14ac:dyDescent="0.2">
      <c r="A584" s="178"/>
      <c r="B584" s="181"/>
      <c r="C584" s="226" t="s">
        <v>129</v>
      </c>
      <c r="D584" s="227"/>
      <c r="E584" s="182">
        <v>0</v>
      </c>
      <c r="F584" s="183"/>
      <c r="G584" s="184"/>
      <c r="M584" s="180" t="s">
        <v>129</v>
      </c>
      <c r="O584" s="170"/>
    </row>
    <row r="585" spans="1:104" x14ac:dyDescent="0.2">
      <c r="A585" s="178"/>
      <c r="B585" s="181"/>
      <c r="C585" s="226" t="s">
        <v>394</v>
      </c>
      <c r="D585" s="227"/>
      <c r="E585" s="182">
        <v>0</v>
      </c>
      <c r="F585" s="183"/>
      <c r="G585" s="184"/>
      <c r="M585" s="180" t="s">
        <v>394</v>
      </c>
      <c r="O585" s="170"/>
    </row>
    <row r="586" spans="1:104" x14ac:dyDescent="0.2">
      <c r="A586" s="178"/>
      <c r="B586" s="181"/>
      <c r="C586" s="226" t="s">
        <v>461</v>
      </c>
      <c r="D586" s="227"/>
      <c r="E586" s="182">
        <v>2.0299999999999998</v>
      </c>
      <c r="F586" s="183"/>
      <c r="G586" s="184"/>
      <c r="M586" s="180" t="s">
        <v>461</v>
      </c>
      <c r="O586" s="170"/>
    </row>
    <row r="587" spans="1:104" ht="22.5" x14ac:dyDescent="0.2">
      <c r="A587" s="171">
        <v>117</v>
      </c>
      <c r="B587" s="172" t="s">
        <v>500</v>
      </c>
      <c r="C587" s="173" t="s">
        <v>501</v>
      </c>
      <c r="D587" s="174" t="s">
        <v>349</v>
      </c>
      <c r="E587" s="175">
        <v>2</v>
      </c>
      <c r="F587" s="175">
        <v>0</v>
      </c>
      <c r="G587" s="176">
        <f>E587*F587</f>
        <v>0</v>
      </c>
      <c r="O587" s="170">
        <v>2</v>
      </c>
      <c r="AA587" s="146">
        <v>12</v>
      </c>
      <c r="AB587" s="146">
        <v>1</v>
      </c>
      <c r="AC587" s="146">
        <v>39</v>
      </c>
      <c r="AZ587" s="146">
        <v>1</v>
      </c>
      <c r="BA587" s="146">
        <f>IF(AZ587=1,G587,0)</f>
        <v>0</v>
      </c>
      <c r="BB587" s="146">
        <f>IF(AZ587=2,G587,0)</f>
        <v>0</v>
      </c>
      <c r="BC587" s="146">
        <f>IF(AZ587=3,G587,0)</f>
        <v>0</v>
      </c>
      <c r="BD587" s="146">
        <f>IF(AZ587=4,G587,0)</f>
        <v>0</v>
      </c>
      <c r="BE587" s="146">
        <f>IF(AZ587=5,G587,0)</f>
        <v>0</v>
      </c>
      <c r="CA587" s="177">
        <v>12</v>
      </c>
      <c r="CB587" s="177">
        <v>1</v>
      </c>
      <c r="CZ587" s="146">
        <v>0.17</v>
      </c>
    </row>
    <row r="588" spans="1:104" x14ac:dyDescent="0.2">
      <c r="A588" s="178"/>
      <c r="B588" s="179"/>
      <c r="C588" s="228" t="s">
        <v>427</v>
      </c>
      <c r="D588" s="229"/>
      <c r="E588" s="229"/>
      <c r="F588" s="229"/>
      <c r="G588" s="230"/>
      <c r="L588" s="180" t="s">
        <v>427</v>
      </c>
      <c r="O588" s="170">
        <v>3</v>
      </c>
    </row>
    <row r="589" spans="1:104" x14ac:dyDescent="0.2">
      <c r="A589" s="178"/>
      <c r="B589" s="181"/>
      <c r="C589" s="226" t="s">
        <v>129</v>
      </c>
      <c r="D589" s="227"/>
      <c r="E589" s="182">
        <v>0</v>
      </c>
      <c r="F589" s="183"/>
      <c r="G589" s="184"/>
      <c r="M589" s="180" t="s">
        <v>129</v>
      </c>
      <c r="O589" s="170"/>
    </row>
    <row r="590" spans="1:104" x14ac:dyDescent="0.2">
      <c r="A590" s="178"/>
      <c r="B590" s="181"/>
      <c r="C590" s="226" t="s">
        <v>394</v>
      </c>
      <c r="D590" s="227"/>
      <c r="E590" s="182">
        <v>0</v>
      </c>
      <c r="F590" s="183"/>
      <c r="G590" s="184"/>
      <c r="M590" s="180" t="s">
        <v>394</v>
      </c>
      <c r="O590" s="170"/>
    </row>
    <row r="591" spans="1:104" x14ac:dyDescent="0.2">
      <c r="A591" s="178"/>
      <c r="B591" s="181"/>
      <c r="C591" s="226" t="s">
        <v>395</v>
      </c>
      <c r="D591" s="227"/>
      <c r="E591" s="182">
        <v>2</v>
      </c>
      <c r="F591" s="183"/>
      <c r="G591" s="184"/>
      <c r="M591" s="180" t="s">
        <v>395</v>
      </c>
      <c r="O591" s="170"/>
    </row>
    <row r="592" spans="1:104" x14ac:dyDescent="0.2">
      <c r="A592" s="171">
        <v>118</v>
      </c>
      <c r="B592" s="172" t="s">
        <v>502</v>
      </c>
      <c r="C592" s="173" t="s">
        <v>503</v>
      </c>
      <c r="D592" s="174" t="s">
        <v>67</v>
      </c>
      <c r="E592" s="175">
        <v>1.01</v>
      </c>
      <c r="F592" s="175">
        <v>0</v>
      </c>
      <c r="G592" s="176">
        <f>E592*F592</f>
        <v>0</v>
      </c>
      <c r="O592" s="170">
        <v>2</v>
      </c>
      <c r="AA592" s="146">
        <v>12</v>
      </c>
      <c r="AB592" s="146">
        <v>1</v>
      </c>
      <c r="AC592" s="146">
        <v>59</v>
      </c>
      <c r="AZ592" s="146">
        <v>1</v>
      </c>
      <c r="BA592" s="146">
        <f>IF(AZ592=1,G592,0)</f>
        <v>0</v>
      </c>
      <c r="BB592" s="146">
        <f>IF(AZ592=2,G592,0)</f>
        <v>0</v>
      </c>
      <c r="BC592" s="146">
        <f>IF(AZ592=3,G592,0)</f>
        <v>0</v>
      </c>
      <c r="BD592" s="146">
        <f>IF(AZ592=4,G592,0)</f>
        <v>0</v>
      </c>
      <c r="BE592" s="146">
        <f>IF(AZ592=5,G592,0)</f>
        <v>0</v>
      </c>
      <c r="CA592" s="177">
        <v>12</v>
      </c>
      <c r="CB592" s="177">
        <v>1</v>
      </c>
      <c r="CZ592" s="146">
        <v>5.0000000000000001E-3</v>
      </c>
    </row>
    <row r="593" spans="1:104" x14ac:dyDescent="0.2">
      <c r="A593" s="178"/>
      <c r="B593" s="179"/>
      <c r="C593" s="228" t="s">
        <v>427</v>
      </c>
      <c r="D593" s="229"/>
      <c r="E593" s="229"/>
      <c r="F593" s="229"/>
      <c r="G593" s="230"/>
      <c r="L593" s="180" t="s">
        <v>427</v>
      </c>
      <c r="O593" s="170">
        <v>3</v>
      </c>
    </row>
    <row r="594" spans="1:104" x14ac:dyDescent="0.2">
      <c r="A594" s="178"/>
      <c r="B594" s="181"/>
      <c r="C594" s="226" t="s">
        <v>129</v>
      </c>
      <c r="D594" s="227"/>
      <c r="E594" s="182">
        <v>0</v>
      </c>
      <c r="F594" s="183"/>
      <c r="G594" s="184"/>
      <c r="M594" s="180" t="s">
        <v>129</v>
      </c>
      <c r="O594" s="170"/>
    </row>
    <row r="595" spans="1:104" x14ac:dyDescent="0.2">
      <c r="A595" s="178"/>
      <c r="B595" s="181"/>
      <c r="C595" s="226" t="s">
        <v>130</v>
      </c>
      <c r="D595" s="227"/>
      <c r="E595" s="182">
        <v>0</v>
      </c>
      <c r="F595" s="183"/>
      <c r="G595" s="184"/>
      <c r="M595" s="180" t="s">
        <v>130</v>
      </c>
      <c r="O595" s="170"/>
    </row>
    <row r="596" spans="1:104" x14ac:dyDescent="0.2">
      <c r="A596" s="178"/>
      <c r="B596" s="181"/>
      <c r="C596" s="226" t="s">
        <v>470</v>
      </c>
      <c r="D596" s="227"/>
      <c r="E596" s="182">
        <v>1.01</v>
      </c>
      <c r="F596" s="183"/>
      <c r="G596" s="184"/>
      <c r="M596" s="180" t="s">
        <v>470</v>
      </c>
      <c r="O596" s="170"/>
    </row>
    <row r="597" spans="1:104" x14ac:dyDescent="0.2">
      <c r="A597" s="171">
        <v>119</v>
      </c>
      <c r="B597" s="172" t="s">
        <v>504</v>
      </c>
      <c r="C597" s="173" t="s">
        <v>505</v>
      </c>
      <c r="D597" s="174" t="s">
        <v>67</v>
      </c>
      <c r="E597" s="175">
        <v>1.0149999999999999</v>
      </c>
      <c r="F597" s="175">
        <v>0</v>
      </c>
      <c r="G597" s="176">
        <f>E597*F597</f>
        <v>0</v>
      </c>
      <c r="O597" s="170">
        <v>2</v>
      </c>
      <c r="AA597" s="146">
        <v>12</v>
      </c>
      <c r="AB597" s="146">
        <v>1</v>
      </c>
      <c r="AC597" s="146">
        <v>135</v>
      </c>
      <c r="AZ597" s="146">
        <v>1</v>
      </c>
      <c r="BA597" s="146">
        <f>IF(AZ597=1,G597,0)</f>
        <v>0</v>
      </c>
      <c r="BB597" s="146">
        <f>IF(AZ597=2,G597,0)</f>
        <v>0</v>
      </c>
      <c r="BC597" s="146">
        <f>IF(AZ597=3,G597,0)</f>
        <v>0</v>
      </c>
      <c r="BD597" s="146">
        <f>IF(AZ597=4,G597,0)</f>
        <v>0</v>
      </c>
      <c r="BE597" s="146">
        <f>IF(AZ597=5,G597,0)</f>
        <v>0</v>
      </c>
      <c r="CA597" s="177">
        <v>12</v>
      </c>
      <c r="CB597" s="177">
        <v>1</v>
      </c>
      <c r="CZ597" s="146">
        <v>5.0000000000000001E-3</v>
      </c>
    </row>
    <row r="598" spans="1:104" x14ac:dyDescent="0.2">
      <c r="A598" s="178"/>
      <c r="B598" s="179"/>
      <c r="C598" s="228" t="s">
        <v>506</v>
      </c>
      <c r="D598" s="229"/>
      <c r="E598" s="229"/>
      <c r="F598" s="229"/>
      <c r="G598" s="230"/>
      <c r="L598" s="180" t="s">
        <v>506</v>
      </c>
      <c r="O598" s="170">
        <v>3</v>
      </c>
    </row>
    <row r="599" spans="1:104" x14ac:dyDescent="0.2">
      <c r="A599" s="178"/>
      <c r="B599" s="179"/>
      <c r="C599" s="228" t="s">
        <v>427</v>
      </c>
      <c r="D599" s="229"/>
      <c r="E599" s="229"/>
      <c r="F599" s="229"/>
      <c r="G599" s="230"/>
      <c r="L599" s="180" t="s">
        <v>427</v>
      </c>
      <c r="O599" s="170">
        <v>3</v>
      </c>
    </row>
    <row r="600" spans="1:104" x14ac:dyDescent="0.2">
      <c r="A600" s="178"/>
      <c r="B600" s="181"/>
      <c r="C600" s="226" t="s">
        <v>129</v>
      </c>
      <c r="D600" s="227"/>
      <c r="E600" s="182">
        <v>0</v>
      </c>
      <c r="F600" s="183"/>
      <c r="G600" s="184"/>
      <c r="M600" s="180" t="s">
        <v>129</v>
      </c>
      <c r="O600" s="170"/>
    </row>
    <row r="601" spans="1:104" x14ac:dyDescent="0.2">
      <c r="A601" s="178"/>
      <c r="B601" s="181"/>
      <c r="C601" s="226" t="s">
        <v>130</v>
      </c>
      <c r="D601" s="227"/>
      <c r="E601" s="182">
        <v>0</v>
      </c>
      <c r="F601" s="183"/>
      <c r="G601" s="184"/>
      <c r="M601" s="180" t="s">
        <v>130</v>
      </c>
      <c r="O601" s="170"/>
    </row>
    <row r="602" spans="1:104" x14ac:dyDescent="0.2">
      <c r="A602" s="178"/>
      <c r="B602" s="181"/>
      <c r="C602" s="226" t="s">
        <v>467</v>
      </c>
      <c r="D602" s="227"/>
      <c r="E602" s="182">
        <v>1.0149999999999999</v>
      </c>
      <c r="F602" s="183"/>
      <c r="G602" s="184"/>
      <c r="M602" s="180" t="s">
        <v>467</v>
      </c>
      <c r="O602" s="170"/>
    </row>
    <row r="603" spans="1:104" x14ac:dyDescent="0.2">
      <c r="A603" s="171">
        <v>120</v>
      </c>
      <c r="B603" s="172" t="s">
        <v>507</v>
      </c>
      <c r="C603" s="173" t="s">
        <v>508</v>
      </c>
      <c r="D603" s="174" t="s">
        <v>67</v>
      </c>
      <c r="E603" s="175">
        <v>1.0149999999999999</v>
      </c>
      <c r="F603" s="175">
        <v>0</v>
      </c>
      <c r="G603" s="176">
        <f>E603*F603</f>
        <v>0</v>
      </c>
      <c r="O603" s="170">
        <v>2</v>
      </c>
      <c r="AA603" s="146">
        <v>12</v>
      </c>
      <c r="AB603" s="146">
        <v>1</v>
      </c>
      <c r="AC603" s="146">
        <v>136</v>
      </c>
      <c r="AZ603" s="146">
        <v>1</v>
      </c>
      <c r="BA603" s="146">
        <f>IF(AZ603=1,G603,0)</f>
        <v>0</v>
      </c>
      <c r="BB603" s="146">
        <f>IF(AZ603=2,G603,0)</f>
        <v>0</v>
      </c>
      <c r="BC603" s="146">
        <f>IF(AZ603=3,G603,0)</f>
        <v>0</v>
      </c>
      <c r="BD603" s="146">
        <f>IF(AZ603=4,G603,0)</f>
        <v>0</v>
      </c>
      <c r="BE603" s="146">
        <f>IF(AZ603=5,G603,0)</f>
        <v>0</v>
      </c>
      <c r="CA603" s="177">
        <v>12</v>
      </c>
      <c r="CB603" s="177">
        <v>1</v>
      </c>
      <c r="CZ603" s="146">
        <v>5.0000000000000001E-3</v>
      </c>
    </row>
    <row r="604" spans="1:104" x14ac:dyDescent="0.2">
      <c r="A604" s="178"/>
      <c r="B604" s="179"/>
      <c r="C604" s="228" t="s">
        <v>506</v>
      </c>
      <c r="D604" s="229"/>
      <c r="E604" s="229"/>
      <c r="F604" s="229"/>
      <c r="G604" s="230"/>
      <c r="L604" s="180" t="s">
        <v>506</v>
      </c>
      <c r="O604" s="170">
        <v>3</v>
      </c>
    </row>
    <row r="605" spans="1:104" x14ac:dyDescent="0.2">
      <c r="A605" s="178"/>
      <c r="B605" s="179"/>
      <c r="C605" s="228" t="s">
        <v>427</v>
      </c>
      <c r="D605" s="229"/>
      <c r="E605" s="229"/>
      <c r="F605" s="229"/>
      <c r="G605" s="230"/>
      <c r="L605" s="180" t="s">
        <v>427</v>
      </c>
      <c r="O605" s="170">
        <v>3</v>
      </c>
    </row>
    <row r="606" spans="1:104" x14ac:dyDescent="0.2">
      <c r="A606" s="178"/>
      <c r="B606" s="181"/>
      <c r="C606" s="226" t="s">
        <v>129</v>
      </c>
      <c r="D606" s="227"/>
      <c r="E606" s="182">
        <v>0</v>
      </c>
      <c r="F606" s="183"/>
      <c r="G606" s="184"/>
      <c r="M606" s="180" t="s">
        <v>129</v>
      </c>
      <c r="O606" s="170"/>
    </row>
    <row r="607" spans="1:104" x14ac:dyDescent="0.2">
      <c r="A607" s="178"/>
      <c r="B607" s="181"/>
      <c r="C607" s="226" t="s">
        <v>130</v>
      </c>
      <c r="D607" s="227"/>
      <c r="E607" s="182">
        <v>0</v>
      </c>
      <c r="F607" s="183"/>
      <c r="G607" s="184"/>
      <c r="M607" s="180" t="s">
        <v>130</v>
      </c>
      <c r="O607" s="170"/>
    </row>
    <row r="608" spans="1:104" x14ac:dyDescent="0.2">
      <c r="A608" s="178"/>
      <c r="B608" s="181"/>
      <c r="C608" s="226" t="s">
        <v>467</v>
      </c>
      <c r="D608" s="227"/>
      <c r="E608" s="182">
        <v>1.0149999999999999</v>
      </c>
      <c r="F608" s="183"/>
      <c r="G608" s="184"/>
      <c r="M608" s="180" t="s">
        <v>467</v>
      </c>
      <c r="O608" s="170"/>
    </row>
    <row r="609" spans="1:104" x14ac:dyDescent="0.2">
      <c r="A609" s="185"/>
      <c r="B609" s="186" t="s">
        <v>68</v>
      </c>
      <c r="C609" s="187" t="str">
        <f>CONCATENATE(B336," ",C336)</f>
        <v>8 Trubní vedení</v>
      </c>
      <c r="D609" s="188"/>
      <c r="E609" s="189"/>
      <c r="F609" s="190"/>
      <c r="G609" s="191">
        <f>SUM(G336:G608)</f>
        <v>0</v>
      </c>
      <c r="O609" s="170">
        <v>4</v>
      </c>
      <c r="BA609" s="192">
        <f>SUM(BA336:BA608)</f>
        <v>0</v>
      </c>
      <c r="BB609" s="192">
        <f>SUM(BB336:BB608)</f>
        <v>0</v>
      </c>
      <c r="BC609" s="192">
        <f>SUM(BC336:BC608)</f>
        <v>0</v>
      </c>
      <c r="BD609" s="192">
        <f>SUM(BD336:BD608)</f>
        <v>0</v>
      </c>
      <c r="BE609" s="192">
        <f>SUM(BE336:BE608)</f>
        <v>0</v>
      </c>
    </row>
    <row r="610" spans="1:104" x14ac:dyDescent="0.2">
      <c r="A610" s="163" t="s">
        <v>64</v>
      </c>
      <c r="B610" s="164" t="s">
        <v>509</v>
      </c>
      <c r="C610" s="165" t="s">
        <v>510</v>
      </c>
      <c r="D610" s="166"/>
      <c r="E610" s="167"/>
      <c r="F610" s="167"/>
      <c r="G610" s="168"/>
      <c r="H610" s="169"/>
      <c r="I610" s="169"/>
      <c r="O610" s="170">
        <v>1</v>
      </c>
    </row>
    <row r="611" spans="1:104" x14ac:dyDescent="0.2">
      <c r="A611" s="171">
        <v>121</v>
      </c>
      <c r="B611" s="172" t="s">
        <v>511</v>
      </c>
      <c r="C611" s="173" t="s">
        <v>512</v>
      </c>
      <c r="D611" s="174" t="s">
        <v>150</v>
      </c>
      <c r="E611" s="175">
        <v>141</v>
      </c>
      <c r="F611" s="175">
        <v>0</v>
      </c>
      <c r="G611" s="176">
        <f>E611*F611</f>
        <v>0</v>
      </c>
      <c r="O611" s="170">
        <v>2</v>
      </c>
      <c r="AA611" s="146">
        <v>1</v>
      </c>
      <c r="AB611" s="146">
        <v>1</v>
      </c>
      <c r="AC611" s="146">
        <v>1</v>
      </c>
      <c r="AZ611" s="146">
        <v>1</v>
      </c>
      <c r="BA611" s="146">
        <f>IF(AZ611=1,G611,0)</f>
        <v>0</v>
      </c>
      <c r="BB611" s="146">
        <f>IF(AZ611=2,G611,0)</f>
        <v>0</v>
      </c>
      <c r="BC611" s="146">
        <f>IF(AZ611=3,G611,0)</f>
        <v>0</v>
      </c>
      <c r="BD611" s="146">
        <f>IF(AZ611=4,G611,0)</f>
        <v>0</v>
      </c>
      <c r="BE611" s="146">
        <f>IF(AZ611=5,G611,0)</f>
        <v>0</v>
      </c>
      <c r="CA611" s="177">
        <v>1</v>
      </c>
      <c r="CB611" s="177">
        <v>1</v>
      </c>
      <c r="CZ611" s="146">
        <v>1.0000000000000001E-5</v>
      </c>
    </row>
    <row r="612" spans="1:104" x14ac:dyDescent="0.2">
      <c r="A612" s="178"/>
      <c r="B612" s="181"/>
      <c r="C612" s="226" t="s">
        <v>136</v>
      </c>
      <c r="D612" s="227"/>
      <c r="E612" s="182">
        <v>0</v>
      </c>
      <c r="F612" s="183"/>
      <c r="G612" s="184"/>
      <c r="M612" s="180" t="s">
        <v>136</v>
      </c>
      <c r="O612" s="170"/>
    </row>
    <row r="613" spans="1:104" x14ac:dyDescent="0.2">
      <c r="A613" s="178"/>
      <c r="B613" s="181"/>
      <c r="C613" s="226" t="s">
        <v>137</v>
      </c>
      <c r="D613" s="227"/>
      <c r="E613" s="182">
        <v>0</v>
      </c>
      <c r="F613" s="183"/>
      <c r="G613" s="184"/>
      <c r="M613" s="180" t="s">
        <v>137</v>
      </c>
      <c r="O613" s="170"/>
    </row>
    <row r="614" spans="1:104" x14ac:dyDescent="0.2">
      <c r="A614" s="178"/>
      <c r="B614" s="181"/>
      <c r="C614" s="226" t="s">
        <v>338</v>
      </c>
      <c r="D614" s="227"/>
      <c r="E614" s="182">
        <v>98</v>
      </c>
      <c r="F614" s="183"/>
      <c r="G614" s="184"/>
      <c r="M614" s="180" t="s">
        <v>338</v>
      </c>
      <c r="O614" s="170"/>
    </row>
    <row r="615" spans="1:104" x14ac:dyDescent="0.2">
      <c r="A615" s="178"/>
      <c r="B615" s="181"/>
      <c r="C615" s="226" t="s">
        <v>339</v>
      </c>
      <c r="D615" s="227"/>
      <c r="E615" s="182">
        <v>43</v>
      </c>
      <c r="F615" s="183"/>
      <c r="G615" s="184"/>
      <c r="M615" s="180" t="s">
        <v>339</v>
      </c>
      <c r="O615" s="170"/>
    </row>
    <row r="616" spans="1:104" x14ac:dyDescent="0.2">
      <c r="A616" s="171">
        <v>122</v>
      </c>
      <c r="B616" s="172" t="s">
        <v>513</v>
      </c>
      <c r="C616" s="173" t="s">
        <v>514</v>
      </c>
      <c r="D616" s="174" t="s">
        <v>150</v>
      </c>
      <c r="E616" s="175">
        <v>141</v>
      </c>
      <c r="F616" s="175">
        <v>0</v>
      </c>
      <c r="G616" s="176">
        <f>E616*F616</f>
        <v>0</v>
      </c>
      <c r="O616" s="170">
        <v>2</v>
      </c>
      <c r="AA616" s="146">
        <v>1</v>
      </c>
      <c r="AB616" s="146">
        <v>1</v>
      </c>
      <c r="AC616" s="146">
        <v>1</v>
      </c>
      <c r="AZ616" s="146">
        <v>1</v>
      </c>
      <c r="BA616" s="146">
        <f>IF(AZ616=1,G616,0)</f>
        <v>0</v>
      </c>
      <c r="BB616" s="146">
        <f>IF(AZ616=2,G616,0)</f>
        <v>0</v>
      </c>
      <c r="BC616" s="146">
        <f>IF(AZ616=3,G616,0)</f>
        <v>0</v>
      </c>
      <c r="BD616" s="146">
        <f>IF(AZ616=4,G616,0)</f>
        <v>0</v>
      </c>
      <c r="BE616" s="146">
        <f>IF(AZ616=5,G616,0)</f>
        <v>0</v>
      </c>
      <c r="CA616" s="177">
        <v>1</v>
      </c>
      <c r="CB616" s="177">
        <v>1</v>
      </c>
      <c r="CZ616" s="146">
        <v>0</v>
      </c>
    </row>
    <row r="617" spans="1:104" x14ac:dyDescent="0.2">
      <c r="A617" s="178"/>
      <c r="B617" s="181"/>
      <c r="C617" s="226" t="s">
        <v>136</v>
      </c>
      <c r="D617" s="227"/>
      <c r="E617" s="182">
        <v>0</v>
      </c>
      <c r="F617" s="183"/>
      <c r="G617" s="184"/>
      <c r="M617" s="180" t="s">
        <v>136</v>
      </c>
      <c r="O617" s="170"/>
    </row>
    <row r="618" spans="1:104" x14ac:dyDescent="0.2">
      <c r="A618" s="178"/>
      <c r="B618" s="181"/>
      <c r="C618" s="226" t="s">
        <v>137</v>
      </c>
      <c r="D618" s="227"/>
      <c r="E618" s="182">
        <v>0</v>
      </c>
      <c r="F618" s="183"/>
      <c r="G618" s="184"/>
      <c r="M618" s="180" t="s">
        <v>137</v>
      </c>
      <c r="O618" s="170"/>
    </row>
    <row r="619" spans="1:104" x14ac:dyDescent="0.2">
      <c r="A619" s="178"/>
      <c r="B619" s="181"/>
      <c r="C619" s="226" t="s">
        <v>338</v>
      </c>
      <c r="D619" s="227"/>
      <c r="E619" s="182">
        <v>98</v>
      </c>
      <c r="F619" s="183"/>
      <c r="G619" s="184"/>
      <c r="M619" s="180" t="s">
        <v>338</v>
      </c>
      <c r="O619" s="170"/>
    </row>
    <row r="620" spans="1:104" x14ac:dyDescent="0.2">
      <c r="A620" s="178"/>
      <c r="B620" s="181"/>
      <c r="C620" s="226" t="s">
        <v>339</v>
      </c>
      <c r="D620" s="227"/>
      <c r="E620" s="182">
        <v>43</v>
      </c>
      <c r="F620" s="183"/>
      <c r="G620" s="184"/>
      <c r="M620" s="180" t="s">
        <v>339</v>
      </c>
      <c r="O620" s="170"/>
    </row>
    <row r="621" spans="1:104" x14ac:dyDescent="0.2">
      <c r="A621" s="185"/>
      <c r="B621" s="186" t="s">
        <v>68</v>
      </c>
      <c r="C621" s="187" t="str">
        <f>CONCATENATE(B610," ",C610)</f>
        <v>91 Doplňující práce na komunikaci</v>
      </c>
      <c r="D621" s="188"/>
      <c r="E621" s="189"/>
      <c r="F621" s="190"/>
      <c r="G621" s="191">
        <f>SUM(G610:G620)</f>
        <v>0</v>
      </c>
      <c r="O621" s="170">
        <v>4</v>
      </c>
      <c r="BA621" s="192">
        <f>SUM(BA610:BA620)</f>
        <v>0</v>
      </c>
      <c r="BB621" s="192">
        <f>SUM(BB610:BB620)</f>
        <v>0</v>
      </c>
      <c r="BC621" s="192">
        <f>SUM(BC610:BC620)</f>
        <v>0</v>
      </c>
      <c r="BD621" s="192">
        <f>SUM(BD610:BD620)</f>
        <v>0</v>
      </c>
      <c r="BE621" s="192">
        <f>SUM(BE610:BE620)</f>
        <v>0</v>
      </c>
    </row>
    <row r="622" spans="1:104" x14ac:dyDescent="0.2">
      <c r="A622" s="163" t="s">
        <v>64</v>
      </c>
      <c r="B622" s="164" t="s">
        <v>515</v>
      </c>
      <c r="C622" s="165" t="s">
        <v>516</v>
      </c>
      <c r="D622" s="166"/>
      <c r="E622" s="167"/>
      <c r="F622" s="167"/>
      <c r="G622" s="168"/>
      <c r="H622" s="169"/>
      <c r="I622" s="169"/>
      <c r="O622" s="170">
        <v>1</v>
      </c>
    </row>
    <row r="623" spans="1:104" x14ac:dyDescent="0.2">
      <c r="A623" s="171">
        <v>123</v>
      </c>
      <c r="B623" s="172" t="s">
        <v>517</v>
      </c>
      <c r="C623" s="173" t="s">
        <v>518</v>
      </c>
      <c r="D623" s="174" t="s">
        <v>519</v>
      </c>
      <c r="E623" s="175">
        <v>293.94318082400002</v>
      </c>
      <c r="F623" s="175">
        <v>0</v>
      </c>
      <c r="G623" s="176">
        <f>E623*F623</f>
        <v>0</v>
      </c>
      <c r="O623" s="170">
        <v>2</v>
      </c>
      <c r="AA623" s="146">
        <v>7</v>
      </c>
      <c r="AB623" s="146">
        <v>1</v>
      </c>
      <c r="AC623" s="146">
        <v>2</v>
      </c>
      <c r="AZ623" s="146">
        <v>1</v>
      </c>
      <c r="BA623" s="146">
        <f>IF(AZ623=1,G623,0)</f>
        <v>0</v>
      </c>
      <c r="BB623" s="146">
        <f>IF(AZ623=2,G623,0)</f>
        <v>0</v>
      </c>
      <c r="BC623" s="146">
        <f>IF(AZ623=3,G623,0)</f>
        <v>0</v>
      </c>
      <c r="BD623" s="146">
        <f>IF(AZ623=4,G623,0)</f>
        <v>0</v>
      </c>
      <c r="BE623" s="146">
        <f>IF(AZ623=5,G623,0)</f>
        <v>0</v>
      </c>
      <c r="CA623" s="177">
        <v>7</v>
      </c>
      <c r="CB623" s="177">
        <v>1</v>
      </c>
      <c r="CZ623" s="146">
        <v>0</v>
      </c>
    </row>
    <row r="624" spans="1:104" x14ac:dyDescent="0.2">
      <c r="A624" s="185"/>
      <c r="B624" s="186" t="s">
        <v>68</v>
      </c>
      <c r="C624" s="187" t="str">
        <f>CONCATENATE(B622," ",C622)</f>
        <v>99 Přesun hmot</v>
      </c>
      <c r="D624" s="188"/>
      <c r="E624" s="189"/>
      <c r="F624" s="190"/>
      <c r="G624" s="191">
        <f>SUM(G622:G623)</f>
        <v>0</v>
      </c>
      <c r="O624" s="170">
        <v>4</v>
      </c>
      <c r="BA624" s="192">
        <f>SUM(BA622:BA623)</f>
        <v>0</v>
      </c>
      <c r="BB624" s="192">
        <f>SUM(BB622:BB623)</f>
        <v>0</v>
      </c>
      <c r="BC624" s="192">
        <f>SUM(BC622:BC623)</f>
        <v>0</v>
      </c>
      <c r="BD624" s="192">
        <f>SUM(BD622:BD623)</f>
        <v>0</v>
      </c>
      <c r="BE624" s="192">
        <f>SUM(BE622:BE623)</f>
        <v>0</v>
      </c>
    </row>
    <row r="625" spans="1:104" x14ac:dyDescent="0.2">
      <c r="A625" s="163" t="s">
        <v>64</v>
      </c>
      <c r="B625" s="164" t="s">
        <v>520</v>
      </c>
      <c r="C625" s="165" t="s">
        <v>521</v>
      </c>
      <c r="D625" s="166"/>
      <c r="E625" s="167"/>
      <c r="F625" s="167"/>
      <c r="G625" s="168"/>
      <c r="H625" s="169"/>
      <c r="I625" s="169"/>
      <c r="O625" s="170">
        <v>1</v>
      </c>
    </row>
    <row r="626" spans="1:104" x14ac:dyDescent="0.2">
      <c r="A626" s="171">
        <v>124</v>
      </c>
      <c r="B626" s="172" t="s">
        <v>522</v>
      </c>
      <c r="C626" s="173" t="s">
        <v>523</v>
      </c>
      <c r="D626" s="174" t="s">
        <v>349</v>
      </c>
      <c r="E626" s="175">
        <v>5</v>
      </c>
      <c r="F626" s="175">
        <v>0</v>
      </c>
      <c r="G626" s="176">
        <f>E626*F626</f>
        <v>0</v>
      </c>
      <c r="O626" s="170">
        <v>2</v>
      </c>
      <c r="AA626" s="146">
        <v>1</v>
      </c>
      <c r="AB626" s="146">
        <v>0</v>
      </c>
      <c r="AC626" s="146">
        <v>0</v>
      </c>
      <c r="AZ626" s="146">
        <v>2</v>
      </c>
      <c r="BA626" s="146">
        <f>IF(AZ626=1,G626,0)</f>
        <v>0</v>
      </c>
      <c r="BB626" s="146">
        <f>IF(AZ626=2,G626,0)</f>
        <v>0</v>
      </c>
      <c r="BC626" s="146">
        <f>IF(AZ626=3,G626,0)</f>
        <v>0</v>
      </c>
      <c r="BD626" s="146">
        <f>IF(AZ626=4,G626,0)</f>
        <v>0</v>
      </c>
      <c r="BE626" s="146">
        <f>IF(AZ626=5,G626,0)</f>
        <v>0</v>
      </c>
      <c r="CA626" s="177">
        <v>1</v>
      </c>
      <c r="CB626" s="177">
        <v>0</v>
      </c>
      <c r="CZ626" s="146">
        <v>2.52E-2</v>
      </c>
    </row>
    <row r="627" spans="1:104" x14ac:dyDescent="0.2">
      <c r="A627" s="171">
        <v>125</v>
      </c>
      <c r="B627" s="172" t="s">
        <v>524</v>
      </c>
      <c r="C627" s="173" t="s">
        <v>525</v>
      </c>
      <c r="D627" s="174" t="s">
        <v>55</v>
      </c>
      <c r="E627" s="175"/>
      <c r="F627" s="175">
        <v>0</v>
      </c>
      <c r="G627" s="176">
        <f>E627*F627</f>
        <v>0</v>
      </c>
      <c r="O627" s="170">
        <v>2</v>
      </c>
      <c r="AA627" s="146">
        <v>7</v>
      </c>
      <c r="AB627" s="146">
        <v>1002</v>
      </c>
      <c r="AC627" s="146">
        <v>5</v>
      </c>
      <c r="AZ627" s="146">
        <v>2</v>
      </c>
      <c r="BA627" s="146">
        <f>IF(AZ627=1,G627,0)</f>
        <v>0</v>
      </c>
      <c r="BB627" s="146">
        <f>IF(AZ627=2,G627,0)</f>
        <v>0</v>
      </c>
      <c r="BC627" s="146">
        <f>IF(AZ627=3,G627,0)</f>
        <v>0</v>
      </c>
      <c r="BD627" s="146">
        <f>IF(AZ627=4,G627,0)</f>
        <v>0</v>
      </c>
      <c r="BE627" s="146">
        <f>IF(AZ627=5,G627,0)</f>
        <v>0</v>
      </c>
      <c r="CA627" s="177">
        <v>7</v>
      </c>
      <c r="CB627" s="177">
        <v>1002</v>
      </c>
      <c r="CZ627" s="146">
        <v>0</v>
      </c>
    </row>
    <row r="628" spans="1:104" x14ac:dyDescent="0.2">
      <c r="A628" s="185"/>
      <c r="B628" s="186" t="s">
        <v>68</v>
      </c>
      <c r="C628" s="187" t="str">
        <f>CONCATENATE(B625," ",C625)</f>
        <v>721 Vnitřní kanalizace</v>
      </c>
      <c r="D628" s="188"/>
      <c r="E628" s="189"/>
      <c r="F628" s="190"/>
      <c r="G628" s="191">
        <f>SUM(G625:G627)</f>
        <v>0</v>
      </c>
      <c r="O628" s="170">
        <v>4</v>
      </c>
      <c r="BA628" s="192">
        <f>SUM(BA625:BA627)</f>
        <v>0</v>
      </c>
      <c r="BB628" s="192">
        <f>SUM(BB625:BB627)</f>
        <v>0</v>
      </c>
      <c r="BC628" s="192">
        <f>SUM(BC625:BC627)</f>
        <v>0</v>
      </c>
      <c r="BD628" s="192">
        <f>SUM(BD625:BD627)</f>
        <v>0</v>
      </c>
      <c r="BE628" s="192">
        <f>SUM(BE625:BE627)</f>
        <v>0</v>
      </c>
    </row>
    <row r="629" spans="1:104" x14ac:dyDescent="0.2">
      <c r="A629" s="163" t="s">
        <v>64</v>
      </c>
      <c r="B629" s="164" t="s">
        <v>526</v>
      </c>
      <c r="C629" s="165" t="s">
        <v>527</v>
      </c>
      <c r="D629" s="166"/>
      <c r="E629" s="167"/>
      <c r="F629" s="167"/>
      <c r="G629" s="168"/>
      <c r="H629" s="169"/>
      <c r="I629" s="169"/>
      <c r="O629" s="170">
        <v>1</v>
      </c>
    </row>
    <row r="630" spans="1:104" x14ac:dyDescent="0.2">
      <c r="A630" s="171">
        <v>126</v>
      </c>
      <c r="B630" s="172" t="s">
        <v>528</v>
      </c>
      <c r="C630" s="173" t="s">
        <v>529</v>
      </c>
      <c r="D630" s="174" t="s">
        <v>519</v>
      </c>
      <c r="E630" s="175">
        <v>77.941500000000005</v>
      </c>
      <c r="F630" s="175">
        <v>0</v>
      </c>
      <c r="G630" s="176">
        <f>E630*F630</f>
        <v>0</v>
      </c>
      <c r="O630" s="170">
        <v>2</v>
      </c>
      <c r="AA630" s="146">
        <v>8</v>
      </c>
      <c r="AB630" s="146">
        <v>0</v>
      </c>
      <c r="AC630" s="146">
        <v>3</v>
      </c>
      <c r="AZ630" s="146">
        <v>1</v>
      </c>
      <c r="BA630" s="146">
        <f>IF(AZ630=1,G630,0)</f>
        <v>0</v>
      </c>
      <c r="BB630" s="146">
        <f>IF(AZ630=2,G630,0)</f>
        <v>0</v>
      </c>
      <c r="BC630" s="146">
        <f>IF(AZ630=3,G630,0)</f>
        <v>0</v>
      </c>
      <c r="BD630" s="146">
        <f>IF(AZ630=4,G630,0)</f>
        <v>0</v>
      </c>
      <c r="BE630" s="146">
        <f>IF(AZ630=5,G630,0)</f>
        <v>0</v>
      </c>
      <c r="CA630" s="177">
        <v>8</v>
      </c>
      <c r="CB630" s="177">
        <v>0</v>
      </c>
      <c r="CZ630" s="146">
        <v>0</v>
      </c>
    </row>
    <row r="631" spans="1:104" ht="22.5" x14ac:dyDescent="0.2">
      <c r="A631" s="171">
        <v>127</v>
      </c>
      <c r="B631" s="172" t="s">
        <v>530</v>
      </c>
      <c r="C631" s="173" t="s">
        <v>531</v>
      </c>
      <c r="D631" s="174" t="s">
        <v>519</v>
      </c>
      <c r="E631" s="175">
        <v>701.47349999999994</v>
      </c>
      <c r="F631" s="175">
        <v>0</v>
      </c>
      <c r="G631" s="176">
        <f>E631*F631</f>
        <v>0</v>
      </c>
      <c r="O631" s="170">
        <v>2</v>
      </c>
      <c r="AA631" s="146">
        <v>8</v>
      </c>
      <c r="AB631" s="146">
        <v>0</v>
      </c>
      <c r="AC631" s="146">
        <v>3</v>
      </c>
      <c r="AZ631" s="146">
        <v>1</v>
      </c>
      <c r="BA631" s="146">
        <f>IF(AZ631=1,G631,0)</f>
        <v>0</v>
      </c>
      <c r="BB631" s="146">
        <f>IF(AZ631=2,G631,0)</f>
        <v>0</v>
      </c>
      <c r="BC631" s="146">
        <f>IF(AZ631=3,G631,0)</f>
        <v>0</v>
      </c>
      <c r="BD631" s="146">
        <f>IF(AZ631=4,G631,0)</f>
        <v>0</v>
      </c>
      <c r="BE631" s="146">
        <f>IF(AZ631=5,G631,0)</f>
        <v>0</v>
      </c>
      <c r="CA631" s="177">
        <v>8</v>
      </c>
      <c r="CB631" s="177">
        <v>0</v>
      </c>
      <c r="CZ631" s="146">
        <v>0</v>
      </c>
    </row>
    <row r="632" spans="1:104" x14ac:dyDescent="0.2">
      <c r="A632" s="171">
        <v>128</v>
      </c>
      <c r="B632" s="172" t="s">
        <v>532</v>
      </c>
      <c r="C632" s="173" t="s">
        <v>533</v>
      </c>
      <c r="D632" s="174" t="s">
        <v>519</v>
      </c>
      <c r="E632" s="175">
        <v>77.941500000000005</v>
      </c>
      <c r="F632" s="175">
        <v>0</v>
      </c>
      <c r="G632" s="176">
        <f>E632*F632</f>
        <v>0</v>
      </c>
      <c r="O632" s="170">
        <v>2</v>
      </c>
      <c r="AA632" s="146">
        <v>8</v>
      </c>
      <c r="AB632" s="146">
        <v>0</v>
      </c>
      <c r="AC632" s="146">
        <v>3</v>
      </c>
      <c r="AZ632" s="146">
        <v>1</v>
      </c>
      <c r="BA632" s="146">
        <f>IF(AZ632=1,G632,0)</f>
        <v>0</v>
      </c>
      <c r="BB632" s="146">
        <f>IF(AZ632=2,G632,0)</f>
        <v>0</v>
      </c>
      <c r="BC632" s="146">
        <f>IF(AZ632=3,G632,0)</f>
        <v>0</v>
      </c>
      <c r="BD632" s="146">
        <f>IF(AZ632=4,G632,0)</f>
        <v>0</v>
      </c>
      <c r="BE632" s="146">
        <f>IF(AZ632=5,G632,0)</f>
        <v>0</v>
      </c>
      <c r="CA632" s="177">
        <v>8</v>
      </c>
      <c r="CB632" s="177">
        <v>0</v>
      </c>
      <c r="CZ632" s="146">
        <v>0</v>
      </c>
    </row>
    <row r="633" spans="1:104" x14ac:dyDescent="0.2">
      <c r="A633" s="171">
        <v>129</v>
      </c>
      <c r="B633" s="172" t="s">
        <v>534</v>
      </c>
      <c r="C633" s="173" t="s">
        <v>535</v>
      </c>
      <c r="D633" s="174" t="s">
        <v>519</v>
      </c>
      <c r="E633" s="175">
        <v>77.941500000000005</v>
      </c>
      <c r="F633" s="175">
        <v>0</v>
      </c>
      <c r="G633" s="176">
        <f>E633*F633</f>
        <v>0</v>
      </c>
      <c r="O633" s="170">
        <v>2</v>
      </c>
      <c r="AA633" s="146">
        <v>8</v>
      </c>
      <c r="AB633" s="146">
        <v>0</v>
      </c>
      <c r="AC633" s="146">
        <v>3</v>
      </c>
      <c r="AZ633" s="146">
        <v>1</v>
      </c>
      <c r="BA633" s="146">
        <f>IF(AZ633=1,G633,0)</f>
        <v>0</v>
      </c>
      <c r="BB633" s="146">
        <f>IF(AZ633=2,G633,0)</f>
        <v>0</v>
      </c>
      <c r="BC633" s="146">
        <f>IF(AZ633=3,G633,0)</f>
        <v>0</v>
      </c>
      <c r="BD633" s="146">
        <f>IF(AZ633=4,G633,0)</f>
        <v>0</v>
      </c>
      <c r="BE633" s="146">
        <f>IF(AZ633=5,G633,0)</f>
        <v>0</v>
      </c>
      <c r="CA633" s="177">
        <v>8</v>
      </c>
      <c r="CB633" s="177">
        <v>0</v>
      </c>
      <c r="CZ633" s="146">
        <v>0</v>
      </c>
    </row>
    <row r="634" spans="1:104" x14ac:dyDescent="0.2">
      <c r="A634" s="185"/>
      <c r="B634" s="186" t="s">
        <v>68</v>
      </c>
      <c r="C634" s="187" t="str">
        <f>CONCATENATE(B629," ",C629)</f>
        <v>D96 Přesuny suti a vybouraných hmot</v>
      </c>
      <c r="D634" s="188"/>
      <c r="E634" s="189"/>
      <c r="F634" s="190"/>
      <c r="G634" s="191">
        <f>SUM(G629:G633)</f>
        <v>0</v>
      </c>
      <c r="O634" s="170">
        <v>4</v>
      </c>
      <c r="BA634" s="192">
        <f>SUM(BA629:BA633)</f>
        <v>0</v>
      </c>
      <c r="BB634" s="192">
        <f>SUM(BB629:BB633)</f>
        <v>0</v>
      </c>
      <c r="BC634" s="192">
        <f>SUM(BC629:BC633)</f>
        <v>0</v>
      </c>
      <c r="BD634" s="192">
        <f>SUM(BD629:BD633)</f>
        <v>0</v>
      </c>
      <c r="BE634" s="192">
        <f>SUM(BE629:BE633)</f>
        <v>0</v>
      </c>
    </row>
    <row r="635" spans="1:104" x14ac:dyDescent="0.2">
      <c r="E635" s="146"/>
    </row>
    <row r="636" spans="1:104" x14ac:dyDescent="0.2">
      <c r="E636" s="146"/>
    </row>
    <row r="637" spans="1:104" x14ac:dyDescent="0.2">
      <c r="E637" s="146"/>
    </row>
    <row r="638" spans="1:104" x14ac:dyDescent="0.2">
      <c r="E638" s="146"/>
    </row>
    <row r="639" spans="1:104" x14ac:dyDescent="0.2">
      <c r="E639" s="146"/>
    </row>
    <row r="640" spans="1:104" x14ac:dyDescent="0.2">
      <c r="E640" s="146"/>
    </row>
    <row r="641" spans="5:5" x14ac:dyDescent="0.2">
      <c r="E641" s="146"/>
    </row>
    <row r="642" spans="5:5" x14ac:dyDescent="0.2">
      <c r="E642" s="146"/>
    </row>
    <row r="643" spans="5:5" x14ac:dyDescent="0.2">
      <c r="E643" s="146"/>
    </row>
    <row r="644" spans="5:5" x14ac:dyDescent="0.2">
      <c r="E644" s="146"/>
    </row>
    <row r="645" spans="5:5" x14ac:dyDescent="0.2">
      <c r="E645" s="146"/>
    </row>
    <row r="646" spans="5:5" x14ac:dyDescent="0.2">
      <c r="E646" s="146"/>
    </row>
    <row r="647" spans="5:5" x14ac:dyDescent="0.2">
      <c r="E647" s="146"/>
    </row>
    <row r="648" spans="5:5" x14ac:dyDescent="0.2">
      <c r="E648" s="146"/>
    </row>
    <row r="649" spans="5:5" x14ac:dyDescent="0.2">
      <c r="E649" s="146"/>
    </row>
    <row r="650" spans="5:5" x14ac:dyDescent="0.2">
      <c r="E650" s="146"/>
    </row>
    <row r="651" spans="5:5" x14ac:dyDescent="0.2">
      <c r="E651" s="146"/>
    </row>
    <row r="652" spans="5:5" x14ac:dyDescent="0.2">
      <c r="E652" s="146"/>
    </row>
    <row r="653" spans="5:5" x14ac:dyDescent="0.2">
      <c r="E653" s="146"/>
    </row>
    <row r="654" spans="5:5" x14ac:dyDescent="0.2">
      <c r="E654" s="146"/>
    </row>
    <row r="655" spans="5:5" x14ac:dyDescent="0.2">
      <c r="E655" s="146"/>
    </row>
    <row r="656" spans="5:5" x14ac:dyDescent="0.2">
      <c r="E656" s="146"/>
    </row>
    <row r="657" spans="1:7" x14ac:dyDescent="0.2">
      <c r="E657" s="146"/>
    </row>
    <row r="658" spans="1:7" x14ac:dyDescent="0.2">
      <c r="A658" s="193"/>
      <c r="B658" s="193"/>
      <c r="C658" s="193"/>
      <c r="D658" s="193"/>
      <c r="E658" s="193"/>
      <c r="F658" s="193"/>
      <c r="G658" s="193"/>
    </row>
    <row r="659" spans="1:7" x14ac:dyDescent="0.2">
      <c r="A659" s="193"/>
      <c r="B659" s="193"/>
      <c r="C659" s="193"/>
      <c r="D659" s="193"/>
      <c r="E659" s="193"/>
      <c r="F659" s="193"/>
      <c r="G659" s="193"/>
    </row>
    <row r="660" spans="1:7" x14ac:dyDescent="0.2">
      <c r="A660" s="193"/>
      <c r="B660" s="193"/>
      <c r="C660" s="193"/>
      <c r="D660" s="193"/>
      <c r="E660" s="193"/>
      <c r="F660" s="193"/>
      <c r="G660" s="193"/>
    </row>
    <row r="661" spans="1:7" x14ac:dyDescent="0.2">
      <c r="A661" s="193"/>
      <c r="B661" s="193"/>
      <c r="C661" s="193"/>
      <c r="D661" s="193"/>
      <c r="E661" s="193"/>
      <c r="F661" s="193"/>
      <c r="G661" s="193"/>
    </row>
    <row r="662" spans="1:7" x14ac:dyDescent="0.2">
      <c r="E662" s="146"/>
    </row>
    <row r="663" spans="1:7" x14ac:dyDescent="0.2">
      <c r="E663" s="146"/>
    </row>
    <row r="664" spans="1:7" x14ac:dyDescent="0.2">
      <c r="E664" s="146"/>
    </row>
    <row r="665" spans="1:7" x14ac:dyDescent="0.2">
      <c r="E665" s="146"/>
    </row>
    <row r="666" spans="1:7" x14ac:dyDescent="0.2">
      <c r="E666" s="146"/>
    </row>
    <row r="667" spans="1:7" x14ac:dyDescent="0.2">
      <c r="E667" s="146"/>
    </row>
    <row r="668" spans="1:7" x14ac:dyDescent="0.2">
      <c r="E668" s="146"/>
    </row>
    <row r="669" spans="1:7" x14ac:dyDescent="0.2">
      <c r="E669" s="146"/>
    </row>
    <row r="670" spans="1:7" x14ac:dyDescent="0.2">
      <c r="E670" s="146"/>
    </row>
    <row r="671" spans="1:7" x14ac:dyDescent="0.2">
      <c r="E671" s="146"/>
    </row>
    <row r="672" spans="1:7" x14ac:dyDescent="0.2">
      <c r="E672" s="146"/>
    </row>
    <row r="673" spans="5:5" x14ac:dyDescent="0.2">
      <c r="E673" s="146"/>
    </row>
    <row r="674" spans="5:5" x14ac:dyDescent="0.2">
      <c r="E674" s="146"/>
    </row>
    <row r="675" spans="5:5" x14ac:dyDescent="0.2">
      <c r="E675" s="146"/>
    </row>
    <row r="676" spans="5:5" x14ac:dyDescent="0.2">
      <c r="E676" s="146"/>
    </row>
    <row r="677" spans="5:5" x14ac:dyDescent="0.2">
      <c r="E677" s="146"/>
    </row>
    <row r="678" spans="5:5" x14ac:dyDescent="0.2">
      <c r="E678" s="146"/>
    </row>
    <row r="679" spans="5:5" x14ac:dyDescent="0.2">
      <c r="E679" s="146"/>
    </row>
    <row r="680" spans="5:5" x14ac:dyDescent="0.2">
      <c r="E680" s="146"/>
    </row>
    <row r="681" spans="5:5" x14ac:dyDescent="0.2">
      <c r="E681" s="146"/>
    </row>
    <row r="682" spans="5:5" x14ac:dyDescent="0.2">
      <c r="E682" s="146"/>
    </row>
    <row r="683" spans="5:5" x14ac:dyDescent="0.2">
      <c r="E683" s="146"/>
    </row>
    <row r="684" spans="5:5" x14ac:dyDescent="0.2">
      <c r="E684" s="146"/>
    </row>
    <row r="685" spans="5:5" x14ac:dyDescent="0.2">
      <c r="E685" s="146"/>
    </row>
    <row r="686" spans="5:5" x14ac:dyDescent="0.2">
      <c r="E686" s="146"/>
    </row>
    <row r="687" spans="5:5" x14ac:dyDescent="0.2">
      <c r="E687" s="146"/>
    </row>
    <row r="688" spans="5:5" x14ac:dyDescent="0.2">
      <c r="E688" s="146"/>
    </row>
    <row r="689" spans="1:7" x14ac:dyDescent="0.2">
      <c r="E689" s="146"/>
    </row>
    <row r="690" spans="1:7" x14ac:dyDescent="0.2">
      <c r="E690" s="146"/>
    </row>
    <row r="691" spans="1:7" x14ac:dyDescent="0.2">
      <c r="E691" s="146"/>
    </row>
    <row r="692" spans="1:7" x14ac:dyDescent="0.2">
      <c r="E692" s="146"/>
    </row>
    <row r="693" spans="1:7" x14ac:dyDescent="0.2">
      <c r="A693" s="194"/>
      <c r="B693" s="194"/>
    </row>
    <row r="694" spans="1:7" x14ac:dyDescent="0.2">
      <c r="A694" s="193"/>
      <c r="B694" s="193"/>
      <c r="C694" s="196"/>
      <c r="D694" s="196"/>
      <c r="E694" s="197"/>
      <c r="F694" s="196"/>
      <c r="G694" s="198"/>
    </row>
    <row r="695" spans="1:7" x14ac:dyDescent="0.2">
      <c r="A695" s="199"/>
      <c r="B695" s="199"/>
      <c r="C695" s="193"/>
      <c r="D695" s="193"/>
      <c r="E695" s="200"/>
      <c r="F695" s="193"/>
      <c r="G695" s="193"/>
    </row>
    <row r="696" spans="1:7" x14ac:dyDescent="0.2">
      <c r="A696" s="193"/>
      <c r="B696" s="193"/>
      <c r="C696" s="193"/>
      <c r="D696" s="193"/>
      <c r="E696" s="200"/>
      <c r="F696" s="193"/>
      <c r="G696" s="193"/>
    </row>
    <row r="697" spans="1:7" x14ac:dyDescent="0.2">
      <c r="A697" s="193"/>
      <c r="B697" s="193"/>
      <c r="C697" s="193"/>
      <c r="D697" s="193"/>
      <c r="E697" s="200"/>
      <c r="F697" s="193"/>
      <c r="G697" s="193"/>
    </row>
    <row r="698" spans="1:7" x14ac:dyDescent="0.2">
      <c r="A698" s="193"/>
      <c r="B698" s="193"/>
      <c r="C698" s="193"/>
      <c r="D698" s="193"/>
      <c r="E698" s="200"/>
      <c r="F698" s="193"/>
      <c r="G698" s="193"/>
    </row>
    <row r="699" spans="1:7" x14ac:dyDescent="0.2">
      <c r="A699" s="193"/>
      <c r="B699" s="193"/>
      <c r="C699" s="193"/>
      <c r="D699" s="193"/>
      <c r="E699" s="200"/>
      <c r="F699" s="193"/>
      <c r="G699" s="193"/>
    </row>
    <row r="700" spans="1:7" x14ac:dyDescent="0.2">
      <c r="A700" s="193"/>
      <c r="B700" s="193"/>
      <c r="C700" s="193"/>
      <c r="D700" s="193"/>
      <c r="E700" s="200"/>
      <c r="F700" s="193"/>
      <c r="G700" s="193"/>
    </row>
    <row r="701" spans="1:7" x14ac:dyDescent="0.2">
      <c r="A701" s="193"/>
      <c r="B701" s="193"/>
      <c r="C701" s="193"/>
      <c r="D701" s="193"/>
      <c r="E701" s="200"/>
      <c r="F701" s="193"/>
      <c r="G701" s="193"/>
    </row>
    <row r="702" spans="1:7" x14ac:dyDescent="0.2">
      <c r="A702" s="193"/>
      <c r="B702" s="193"/>
      <c r="C702" s="193"/>
      <c r="D702" s="193"/>
      <c r="E702" s="200"/>
      <c r="F702" s="193"/>
      <c r="G702" s="193"/>
    </row>
    <row r="703" spans="1:7" x14ac:dyDescent="0.2">
      <c r="A703" s="193"/>
      <c r="B703" s="193"/>
      <c r="C703" s="193"/>
      <c r="D703" s="193"/>
      <c r="E703" s="200"/>
      <c r="F703" s="193"/>
      <c r="G703" s="193"/>
    </row>
    <row r="704" spans="1:7" x14ac:dyDescent="0.2">
      <c r="A704" s="193"/>
      <c r="B704" s="193"/>
      <c r="C704" s="193"/>
      <c r="D704" s="193"/>
      <c r="E704" s="200"/>
      <c r="F704" s="193"/>
      <c r="G704" s="193"/>
    </row>
    <row r="705" spans="1:7" x14ac:dyDescent="0.2">
      <c r="A705" s="193"/>
      <c r="B705" s="193"/>
      <c r="C705" s="193"/>
      <c r="D705" s="193"/>
      <c r="E705" s="200"/>
      <c r="F705" s="193"/>
      <c r="G705" s="193"/>
    </row>
    <row r="706" spans="1:7" x14ac:dyDescent="0.2">
      <c r="A706" s="193"/>
      <c r="B706" s="193"/>
      <c r="C706" s="193"/>
      <c r="D706" s="193"/>
      <c r="E706" s="200"/>
      <c r="F706" s="193"/>
      <c r="G706" s="193"/>
    </row>
    <row r="707" spans="1:7" x14ac:dyDescent="0.2">
      <c r="A707" s="193"/>
      <c r="B707" s="193"/>
      <c r="C707" s="193"/>
      <c r="D707" s="193"/>
      <c r="E707" s="200"/>
      <c r="F707" s="193"/>
      <c r="G707" s="193"/>
    </row>
  </sheetData>
  <mergeCells count="481">
    <mergeCell ref="C13:G13"/>
    <mergeCell ref="C14:G14"/>
    <mergeCell ref="C15:G15"/>
    <mergeCell ref="C16:G16"/>
    <mergeCell ref="C18:G18"/>
    <mergeCell ref="C20:G20"/>
    <mergeCell ref="A1:G1"/>
    <mergeCell ref="A3:B3"/>
    <mergeCell ref="A4:B4"/>
    <mergeCell ref="E4:G4"/>
    <mergeCell ref="C9:G9"/>
    <mergeCell ref="C10:G10"/>
    <mergeCell ref="C11:G11"/>
    <mergeCell ref="C12:G12"/>
    <mergeCell ref="C33:G33"/>
    <mergeCell ref="C36:G36"/>
    <mergeCell ref="C38:G38"/>
    <mergeCell ref="C41:G41"/>
    <mergeCell ref="C42:G42"/>
    <mergeCell ref="C43:G43"/>
    <mergeCell ref="C24:G24"/>
    <mergeCell ref="C25:G25"/>
    <mergeCell ref="C26:G26"/>
    <mergeCell ref="C27:G27"/>
    <mergeCell ref="C28:G28"/>
    <mergeCell ref="C29:G29"/>
    <mergeCell ref="C30:G30"/>
    <mergeCell ref="C31:G31"/>
    <mergeCell ref="C56:D56"/>
    <mergeCell ref="C57:D57"/>
    <mergeCell ref="C58:D58"/>
    <mergeCell ref="C59:D59"/>
    <mergeCell ref="C61:D61"/>
    <mergeCell ref="C62:D62"/>
    <mergeCell ref="C44:G44"/>
    <mergeCell ref="C45:G45"/>
    <mergeCell ref="C49:G49"/>
    <mergeCell ref="C50:D50"/>
    <mergeCell ref="C51:D51"/>
    <mergeCell ref="C52:D52"/>
    <mergeCell ref="C53:D53"/>
    <mergeCell ref="C54:D54"/>
    <mergeCell ref="C73:D73"/>
    <mergeCell ref="C74:D74"/>
    <mergeCell ref="C76:D76"/>
    <mergeCell ref="C78:D78"/>
    <mergeCell ref="C79:D79"/>
    <mergeCell ref="C80:D80"/>
    <mergeCell ref="C63:D63"/>
    <mergeCell ref="C64:D64"/>
    <mergeCell ref="C68:D68"/>
    <mergeCell ref="C70:D70"/>
    <mergeCell ref="C71:D71"/>
    <mergeCell ref="C72:D72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101:D101"/>
    <mergeCell ref="C102:D102"/>
    <mergeCell ref="C103:D103"/>
    <mergeCell ref="C104:D104"/>
    <mergeCell ref="C105:D105"/>
    <mergeCell ref="C106:D106"/>
    <mergeCell ref="C94:D94"/>
    <mergeCell ref="C96:D96"/>
    <mergeCell ref="C97:D97"/>
    <mergeCell ref="C98:D98"/>
    <mergeCell ref="C99:D99"/>
    <mergeCell ref="C100:D100"/>
    <mergeCell ref="C113:D113"/>
    <mergeCell ref="C114:D114"/>
    <mergeCell ref="C115:D115"/>
    <mergeCell ref="C117:D117"/>
    <mergeCell ref="C118:D118"/>
    <mergeCell ref="C119:D119"/>
    <mergeCell ref="C107:D107"/>
    <mergeCell ref="C108:D108"/>
    <mergeCell ref="C109:D109"/>
    <mergeCell ref="C110:D110"/>
    <mergeCell ref="C111:D111"/>
    <mergeCell ref="C112:D112"/>
    <mergeCell ref="C126:D126"/>
    <mergeCell ref="C127:D127"/>
    <mergeCell ref="C129:D129"/>
    <mergeCell ref="C130:D130"/>
    <mergeCell ref="C131:D131"/>
    <mergeCell ref="C132:D132"/>
    <mergeCell ref="C120:D120"/>
    <mergeCell ref="C121:D121"/>
    <mergeCell ref="C122:D122"/>
    <mergeCell ref="C123:D123"/>
    <mergeCell ref="C124:D124"/>
    <mergeCell ref="C125:D125"/>
    <mergeCell ref="C143:G143"/>
    <mergeCell ref="C144:D144"/>
    <mergeCell ref="C146:G146"/>
    <mergeCell ref="C147:D147"/>
    <mergeCell ref="C148:D148"/>
    <mergeCell ref="C150:D150"/>
    <mergeCell ref="C133:D133"/>
    <mergeCell ref="C134:D134"/>
    <mergeCell ref="C135:D135"/>
    <mergeCell ref="C136:D136"/>
    <mergeCell ref="C139:D139"/>
    <mergeCell ref="C141:D141"/>
    <mergeCell ref="C157:D157"/>
    <mergeCell ref="C158:D158"/>
    <mergeCell ref="C160:D160"/>
    <mergeCell ref="C162:D162"/>
    <mergeCell ref="C163:D163"/>
    <mergeCell ref="C166:G166"/>
    <mergeCell ref="C151:D151"/>
    <mergeCell ref="C152:D152"/>
    <mergeCell ref="C153:D153"/>
    <mergeCell ref="C154:D154"/>
    <mergeCell ref="C155:D155"/>
    <mergeCell ref="C156:D156"/>
    <mergeCell ref="C174:D174"/>
    <mergeCell ref="C175:D175"/>
    <mergeCell ref="C176:D176"/>
    <mergeCell ref="C177:D177"/>
    <mergeCell ref="C180:D180"/>
    <mergeCell ref="C181:D181"/>
    <mergeCell ref="C167:D167"/>
    <mergeCell ref="C168:D168"/>
    <mergeCell ref="C170:G170"/>
    <mergeCell ref="C171:D171"/>
    <mergeCell ref="C172:D172"/>
    <mergeCell ref="C173:D173"/>
    <mergeCell ref="C190:D190"/>
    <mergeCell ref="C192:D192"/>
    <mergeCell ref="C193:D193"/>
    <mergeCell ref="C194:D194"/>
    <mergeCell ref="C195:D195"/>
    <mergeCell ref="C196:D196"/>
    <mergeCell ref="C182:D182"/>
    <mergeCell ref="C183:D183"/>
    <mergeCell ref="C184:D184"/>
    <mergeCell ref="C187:D187"/>
    <mergeCell ref="C188:D188"/>
    <mergeCell ref="C189:D189"/>
    <mergeCell ref="C205:D205"/>
    <mergeCell ref="C206:D206"/>
    <mergeCell ref="C207:D207"/>
    <mergeCell ref="C210:G210"/>
    <mergeCell ref="C211:G211"/>
    <mergeCell ref="C212:D212"/>
    <mergeCell ref="C199:D199"/>
    <mergeCell ref="C200:D200"/>
    <mergeCell ref="C201:D201"/>
    <mergeCell ref="C202:D202"/>
    <mergeCell ref="C203:D203"/>
    <mergeCell ref="C204:D204"/>
    <mergeCell ref="C220:D220"/>
    <mergeCell ref="C221:D221"/>
    <mergeCell ref="C222:D222"/>
    <mergeCell ref="C223:D223"/>
    <mergeCell ref="C224:D224"/>
    <mergeCell ref="C226:G226"/>
    <mergeCell ref="C213:D213"/>
    <mergeCell ref="C214:D214"/>
    <mergeCell ref="C215:D215"/>
    <mergeCell ref="C217:D217"/>
    <mergeCell ref="C218:D218"/>
    <mergeCell ref="C219:D219"/>
    <mergeCell ref="C233:D233"/>
    <mergeCell ref="C234:D234"/>
    <mergeCell ref="C235:D235"/>
    <mergeCell ref="C239:G239"/>
    <mergeCell ref="C240:D240"/>
    <mergeCell ref="C241:D241"/>
    <mergeCell ref="C242:D242"/>
    <mergeCell ref="C244:G244"/>
    <mergeCell ref="C227:G227"/>
    <mergeCell ref="C228:D228"/>
    <mergeCell ref="C229:D229"/>
    <mergeCell ref="C230:D230"/>
    <mergeCell ref="C231:D231"/>
    <mergeCell ref="C232:D232"/>
    <mergeCell ref="C253:D253"/>
    <mergeCell ref="C254:D254"/>
    <mergeCell ref="C255:D255"/>
    <mergeCell ref="C257:G257"/>
    <mergeCell ref="C258:D258"/>
    <mergeCell ref="C259:D259"/>
    <mergeCell ref="C245:D245"/>
    <mergeCell ref="C246:D246"/>
    <mergeCell ref="C247:D247"/>
    <mergeCell ref="C249:D249"/>
    <mergeCell ref="C250:D250"/>
    <mergeCell ref="C251:D251"/>
    <mergeCell ref="C273:D273"/>
    <mergeCell ref="C274:D274"/>
    <mergeCell ref="C275:D275"/>
    <mergeCell ref="C276:D276"/>
    <mergeCell ref="C280:G280"/>
    <mergeCell ref="C281:D281"/>
    <mergeCell ref="C282:D282"/>
    <mergeCell ref="C283:D283"/>
    <mergeCell ref="C260:D260"/>
    <mergeCell ref="C262:D262"/>
    <mergeCell ref="C263:D263"/>
    <mergeCell ref="C264:D264"/>
    <mergeCell ref="C268:D268"/>
    <mergeCell ref="C269:D269"/>
    <mergeCell ref="C270:D270"/>
    <mergeCell ref="C272:G272"/>
    <mergeCell ref="C291:D291"/>
    <mergeCell ref="C293:G293"/>
    <mergeCell ref="C294:D294"/>
    <mergeCell ref="C295:D295"/>
    <mergeCell ref="C296:D296"/>
    <mergeCell ref="C297:D297"/>
    <mergeCell ref="C284:D284"/>
    <mergeCell ref="C285:D285"/>
    <mergeCell ref="C287:G287"/>
    <mergeCell ref="C288:D288"/>
    <mergeCell ref="C289:D289"/>
    <mergeCell ref="C290:D290"/>
    <mergeCell ref="C305:D305"/>
    <mergeCell ref="C307:G307"/>
    <mergeCell ref="C308:G308"/>
    <mergeCell ref="C309:D309"/>
    <mergeCell ref="C310:D310"/>
    <mergeCell ref="C311:D311"/>
    <mergeCell ref="C299:G299"/>
    <mergeCell ref="C300:G300"/>
    <mergeCell ref="C301:D301"/>
    <mergeCell ref="C302:D302"/>
    <mergeCell ref="C303:D303"/>
    <mergeCell ref="C304:D304"/>
    <mergeCell ref="C320:G320"/>
    <mergeCell ref="C321:D321"/>
    <mergeCell ref="C322:D322"/>
    <mergeCell ref="C323:D323"/>
    <mergeCell ref="C324:D324"/>
    <mergeCell ref="C326:D326"/>
    <mergeCell ref="C312:D312"/>
    <mergeCell ref="C313:D313"/>
    <mergeCell ref="C315:D315"/>
    <mergeCell ref="C316:D316"/>
    <mergeCell ref="C317:D317"/>
    <mergeCell ref="C319:G319"/>
    <mergeCell ref="C339:D339"/>
    <mergeCell ref="C340:D340"/>
    <mergeCell ref="C342:D342"/>
    <mergeCell ref="C343:D343"/>
    <mergeCell ref="C344:D344"/>
    <mergeCell ref="C346:D346"/>
    <mergeCell ref="C347:D347"/>
    <mergeCell ref="C348:D348"/>
    <mergeCell ref="C327:D327"/>
    <mergeCell ref="C328:D328"/>
    <mergeCell ref="C330:G330"/>
    <mergeCell ref="C331:D331"/>
    <mergeCell ref="C332:D332"/>
    <mergeCell ref="C333:D333"/>
    <mergeCell ref="C356:D356"/>
    <mergeCell ref="C358:D358"/>
    <mergeCell ref="C359:D359"/>
    <mergeCell ref="C360:D360"/>
    <mergeCell ref="C361:D361"/>
    <mergeCell ref="C363:D363"/>
    <mergeCell ref="C349:D349"/>
    <mergeCell ref="C350:D350"/>
    <mergeCell ref="C352:D352"/>
    <mergeCell ref="C353:D353"/>
    <mergeCell ref="C354:D354"/>
    <mergeCell ref="C355:D355"/>
    <mergeCell ref="C371:D371"/>
    <mergeCell ref="C372:D372"/>
    <mergeCell ref="C374:D374"/>
    <mergeCell ref="C375:D375"/>
    <mergeCell ref="C376:D376"/>
    <mergeCell ref="C377:D377"/>
    <mergeCell ref="C364:D364"/>
    <mergeCell ref="C365:D365"/>
    <mergeCell ref="C366:D366"/>
    <mergeCell ref="C367:D367"/>
    <mergeCell ref="C369:D369"/>
    <mergeCell ref="C370:D370"/>
    <mergeCell ref="C387:G387"/>
    <mergeCell ref="C388:D388"/>
    <mergeCell ref="C389:D389"/>
    <mergeCell ref="C390:D390"/>
    <mergeCell ref="C392:D392"/>
    <mergeCell ref="C393:D393"/>
    <mergeCell ref="C378:D378"/>
    <mergeCell ref="C380:G380"/>
    <mergeCell ref="C382:G382"/>
    <mergeCell ref="C383:D383"/>
    <mergeCell ref="C384:D384"/>
    <mergeCell ref="C385:D385"/>
    <mergeCell ref="C402:D402"/>
    <mergeCell ref="C403:D403"/>
    <mergeCell ref="C404:D404"/>
    <mergeCell ref="C406:G406"/>
    <mergeCell ref="C407:D407"/>
    <mergeCell ref="C408:D408"/>
    <mergeCell ref="C394:D394"/>
    <mergeCell ref="C395:D395"/>
    <mergeCell ref="C397:D397"/>
    <mergeCell ref="C398:D398"/>
    <mergeCell ref="C399:D399"/>
    <mergeCell ref="C401:G401"/>
    <mergeCell ref="C418:D418"/>
    <mergeCell ref="C419:D419"/>
    <mergeCell ref="C420:D420"/>
    <mergeCell ref="C422:D422"/>
    <mergeCell ref="C423:D423"/>
    <mergeCell ref="C424:D424"/>
    <mergeCell ref="C409:D409"/>
    <mergeCell ref="C411:D411"/>
    <mergeCell ref="C412:D412"/>
    <mergeCell ref="C413:D413"/>
    <mergeCell ref="C415:G415"/>
    <mergeCell ref="C417:G417"/>
    <mergeCell ref="C435:D435"/>
    <mergeCell ref="C437:G437"/>
    <mergeCell ref="C438:D438"/>
    <mergeCell ref="C439:D439"/>
    <mergeCell ref="C440:D440"/>
    <mergeCell ref="C442:G442"/>
    <mergeCell ref="C427:D427"/>
    <mergeCell ref="C428:D428"/>
    <mergeCell ref="C429:D429"/>
    <mergeCell ref="C431:G431"/>
    <mergeCell ref="C433:D433"/>
    <mergeCell ref="C434:D434"/>
    <mergeCell ref="C450:D450"/>
    <mergeCell ref="C452:G452"/>
    <mergeCell ref="C453:D453"/>
    <mergeCell ref="C454:D454"/>
    <mergeCell ref="C455:D455"/>
    <mergeCell ref="C456:D456"/>
    <mergeCell ref="C443:D443"/>
    <mergeCell ref="C444:D444"/>
    <mergeCell ref="C445:D445"/>
    <mergeCell ref="C447:G447"/>
    <mergeCell ref="C448:D448"/>
    <mergeCell ref="C449:D449"/>
    <mergeCell ref="C465:D465"/>
    <mergeCell ref="C466:D466"/>
    <mergeCell ref="C467:D467"/>
    <mergeCell ref="C468:D468"/>
    <mergeCell ref="C470:G470"/>
    <mergeCell ref="C471:D471"/>
    <mergeCell ref="C458:G458"/>
    <mergeCell ref="C459:D459"/>
    <mergeCell ref="C460:D460"/>
    <mergeCell ref="C461:D461"/>
    <mergeCell ref="C462:D462"/>
    <mergeCell ref="C464:G464"/>
    <mergeCell ref="C479:D479"/>
    <mergeCell ref="C480:D480"/>
    <mergeCell ref="C482:G482"/>
    <mergeCell ref="C483:D483"/>
    <mergeCell ref="C484:D484"/>
    <mergeCell ref="C485:D485"/>
    <mergeCell ref="C472:D472"/>
    <mergeCell ref="C473:D473"/>
    <mergeCell ref="C474:D474"/>
    <mergeCell ref="C476:G476"/>
    <mergeCell ref="C477:D477"/>
    <mergeCell ref="C478:D478"/>
    <mergeCell ref="C494:G494"/>
    <mergeCell ref="C495:D495"/>
    <mergeCell ref="C496:D496"/>
    <mergeCell ref="C497:D497"/>
    <mergeCell ref="C499:G499"/>
    <mergeCell ref="C500:D500"/>
    <mergeCell ref="C486:D486"/>
    <mergeCell ref="C488:G488"/>
    <mergeCell ref="C489:D489"/>
    <mergeCell ref="C490:D490"/>
    <mergeCell ref="C491:D491"/>
    <mergeCell ref="C492:D492"/>
    <mergeCell ref="C508:D508"/>
    <mergeCell ref="C510:G510"/>
    <mergeCell ref="C511:D511"/>
    <mergeCell ref="C512:D512"/>
    <mergeCell ref="C513:D513"/>
    <mergeCell ref="C514:D514"/>
    <mergeCell ref="C501:D501"/>
    <mergeCell ref="C502:D502"/>
    <mergeCell ref="C504:G504"/>
    <mergeCell ref="C505:D505"/>
    <mergeCell ref="C506:D506"/>
    <mergeCell ref="C507:D507"/>
    <mergeCell ref="C523:D523"/>
    <mergeCell ref="C524:D524"/>
    <mergeCell ref="C526:G526"/>
    <mergeCell ref="C527:D527"/>
    <mergeCell ref="C528:D528"/>
    <mergeCell ref="C529:D529"/>
    <mergeCell ref="C516:G516"/>
    <mergeCell ref="C517:D517"/>
    <mergeCell ref="C518:D518"/>
    <mergeCell ref="C519:D519"/>
    <mergeCell ref="C521:G521"/>
    <mergeCell ref="C522:D522"/>
    <mergeCell ref="C538:D538"/>
    <mergeCell ref="C539:D539"/>
    <mergeCell ref="C541:G541"/>
    <mergeCell ref="C542:D542"/>
    <mergeCell ref="C543:D543"/>
    <mergeCell ref="C544:D544"/>
    <mergeCell ref="C531:G531"/>
    <mergeCell ref="C532:D532"/>
    <mergeCell ref="C533:D533"/>
    <mergeCell ref="C534:D534"/>
    <mergeCell ref="C536:G536"/>
    <mergeCell ref="C537:D537"/>
    <mergeCell ref="C553:D553"/>
    <mergeCell ref="C554:D554"/>
    <mergeCell ref="C556:G556"/>
    <mergeCell ref="C557:D557"/>
    <mergeCell ref="C558:D558"/>
    <mergeCell ref="C559:D559"/>
    <mergeCell ref="C546:G546"/>
    <mergeCell ref="C547:D547"/>
    <mergeCell ref="C548:D548"/>
    <mergeCell ref="C549:D549"/>
    <mergeCell ref="C551:G551"/>
    <mergeCell ref="C552:D552"/>
    <mergeCell ref="C568:D568"/>
    <mergeCell ref="C569:D569"/>
    <mergeCell ref="C572:G572"/>
    <mergeCell ref="C573:G573"/>
    <mergeCell ref="C574:D574"/>
    <mergeCell ref="C575:D575"/>
    <mergeCell ref="C561:G561"/>
    <mergeCell ref="C562:D562"/>
    <mergeCell ref="C563:D563"/>
    <mergeCell ref="C564:D564"/>
    <mergeCell ref="C566:G566"/>
    <mergeCell ref="C567:D567"/>
    <mergeCell ref="C584:D584"/>
    <mergeCell ref="C585:D585"/>
    <mergeCell ref="C586:D586"/>
    <mergeCell ref="C588:G588"/>
    <mergeCell ref="C589:D589"/>
    <mergeCell ref="C590:D590"/>
    <mergeCell ref="C576:D576"/>
    <mergeCell ref="C578:G578"/>
    <mergeCell ref="C579:D579"/>
    <mergeCell ref="C580:D580"/>
    <mergeCell ref="C581:D581"/>
    <mergeCell ref="C583:G583"/>
    <mergeCell ref="C599:G599"/>
    <mergeCell ref="C600:D600"/>
    <mergeCell ref="C601:D601"/>
    <mergeCell ref="C602:D602"/>
    <mergeCell ref="C604:G604"/>
    <mergeCell ref="C605:G605"/>
    <mergeCell ref="C591:D591"/>
    <mergeCell ref="C593:G593"/>
    <mergeCell ref="C594:D594"/>
    <mergeCell ref="C595:D595"/>
    <mergeCell ref="C596:D596"/>
    <mergeCell ref="C598:G598"/>
    <mergeCell ref="C618:D618"/>
    <mergeCell ref="C619:D619"/>
    <mergeCell ref="C620:D620"/>
    <mergeCell ref="C606:D606"/>
    <mergeCell ref="C607:D607"/>
    <mergeCell ref="C608:D608"/>
    <mergeCell ref="C612:D612"/>
    <mergeCell ref="C613:D613"/>
    <mergeCell ref="C614:D614"/>
    <mergeCell ref="C615:D615"/>
    <mergeCell ref="C617:D617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41</vt:i4>
      </vt:variant>
    </vt:vector>
  </HeadingPairs>
  <TitlesOfParts>
    <vt:vector size="44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Svoma</dc:creator>
  <cp:lastModifiedBy>Svoma</cp:lastModifiedBy>
  <dcterms:created xsi:type="dcterms:W3CDTF">2022-09-13T20:05:17Z</dcterms:created>
  <dcterms:modified xsi:type="dcterms:W3CDTF">2022-09-13T20:12:26Z</dcterms:modified>
</cp:coreProperties>
</file>