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LYSA 01 - SO-01-Vlastní b..." sheetId="2" r:id="rId2"/>
    <sheet name="LYSA 02 - SO-02-Zpevněné ..." sheetId="3" r:id="rId3"/>
    <sheet name="LYSA 03 - SO-03-Venkovní ..." sheetId="4" r:id="rId4"/>
    <sheet name="LYSA 04 - SO-04-Venkovní ..." sheetId="5" r:id="rId5"/>
    <sheet name="LYSA 05 - SO-05-Trafostanice" sheetId="6" r:id="rId6"/>
    <sheet name="LYSA 06 - SO-06-Vedení plynu" sheetId="7" r:id="rId7"/>
    <sheet name="LYSA 07 - SO-07-Vedení sl..." sheetId="8" r:id="rId8"/>
    <sheet name="LYSA 08 - SO-08-Sadové úp..." sheetId="9" r:id="rId9"/>
    <sheet name="LYSA 09 - SO-09-Demolice" sheetId="10" r:id="rId10"/>
    <sheet name="LYSA 10 - SO-10-Veřejné o..." sheetId="11" r:id="rId11"/>
    <sheet name="LYSA 12 - SO-12-Interiero..." sheetId="12" r:id="rId12"/>
  </sheets>
  <definedNames>
    <definedName name="_xlnm.Print_Area" localSheetId="0">'Rekapitulace stavby'!$D$4:$AO$76,'Rekapitulace stavby'!$C$82:$AQ$106</definedName>
    <definedName name="_xlnm.Print_Titles" localSheetId="0">'Rekapitulace stavby'!$92:$92</definedName>
    <definedName name="_xlnm._FilterDatabase" localSheetId="1" hidden="1">'LYSA 01 - SO-01-Vlastní b...'!$C$157:$K$1011</definedName>
    <definedName name="_xlnm.Print_Area" localSheetId="1">'LYSA 01 - SO-01-Vlastní b...'!$C$4:$J$76,'LYSA 01 - SO-01-Vlastní b...'!$C$82:$J$139,'LYSA 01 - SO-01-Vlastní b...'!$C$145:$K$1011</definedName>
    <definedName name="_xlnm.Print_Titles" localSheetId="1">'LYSA 01 - SO-01-Vlastní b...'!$157:$157</definedName>
    <definedName name="_xlnm._FilterDatabase" localSheetId="2" hidden="1">'LYSA 02 - SO-02-Zpevněné ...'!$C$117:$K$121</definedName>
    <definedName name="_xlnm.Print_Area" localSheetId="2">'LYSA 02 - SO-02-Zpevněné ...'!$C$4:$J$76,'LYSA 02 - SO-02-Zpevněné ...'!$C$82:$J$99,'LYSA 02 - SO-02-Zpevněné ...'!$C$105:$K$121</definedName>
    <definedName name="_xlnm.Print_Titles" localSheetId="2">'LYSA 02 - SO-02-Zpevněné ...'!$117:$117</definedName>
    <definedName name="_xlnm._FilterDatabase" localSheetId="3" hidden="1">'LYSA 03 - SO-03-Venkovní ...'!$C$117:$K$121</definedName>
    <definedName name="_xlnm.Print_Area" localSheetId="3">'LYSA 03 - SO-03-Venkovní ...'!$C$4:$J$76,'LYSA 03 - SO-03-Venkovní ...'!$C$82:$J$99,'LYSA 03 - SO-03-Venkovní ...'!$C$105:$K$121</definedName>
    <definedName name="_xlnm.Print_Titles" localSheetId="3">'LYSA 03 - SO-03-Venkovní ...'!$117:$117</definedName>
    <definedName name="_xlnm._FilterDatabase" localSheetId="4" hidden="1">'LYSA 04 - SO-04-Venkovní ...'!$C$117:$K$121</definedName>
    <definedName name="_xlnm.Print_Area" localSheetId="4">'LYSA 04 - SO-04-Venkovní ...'!$C$4:$J$76,'LYSA 04 - SO-04-Venkovní ...'!$C$82:$J$99,'LYSA 04 - SO-04-Venkovní ...'!$C$105:$K$121</definedName>
    <definedName name="_xlnm.Print_Titles" localSheetId="4">'LYSA 04 - SO-04-Venkovní ...'!$117:$117</definedName>
    <definedName name="_xlnm._FilterDatabase" localSheetId="5" hidden="1">'LYSA 05 - SO-05-Trafostanice'!$C$117:$K$121</definedName>
    <definedName name="_xlnm.Print_Area" localSheetId="5">'LYSA 05 - SO-05-Trafostanice'!$C$4:$J$76,'LYSA 05 - SO-05-Trafostanice'!$C$82:$J$99,'LYSA 05 - SO-05-Trafostanice'!$C$105:$K$121</definedName>
    <definedName name="_xlnm.Print_Titles" localSheetId="5">'LYSA 05 - SO-05-Trafostanice'!$117:$117</definedName>
    <definedName name="_xlnm._FilterDatabase" localSheetId="6" hidden="1">'LYSA 06 - SO-06-Vedení plynu'!$C$117:$K$121</definedName>
    <definedName name="_xlnm.Print_Area" localSheetId="6">'LYSA 06 - SO-06-Vedení plynu'!$C$4:$J$76,'LYSA 06 - SO-06-Vedení plynu'!$C$82:$J$99,'LYSA 06 - SO-06-Vedení plynu'!$C$105:$K$121</definedName>
    <definedName name="_xlnm.Print_Titles" localSheetId="6">'LYSA 06 - SO-06-Vedení plynu'!$117:$117</definedName>
    <definedName name="_xlnm._FilterDatabase" localSheetId="7" hidden="1">'LYSA 07 - SO-07-Vedení sl...'!$C$117:$K$121</definedName>
    <definedName name="_xlnm.Print_Area" localSheetId="7">'LYSA 07 - SO-07-Vedení sl...'!$C$4:$J$76,'LYSA 07 - SO-07-Vedení sl...'!$C$82:$J$99,'LYSA 07 - SO-07-Vedení sl...'!$C$105:$K$121</definedName>
    <definedName name="_xlnm.Print_Titles" localSheetId="7">'LYSA 07 - SO-07-Vedení sl...'!$117:$117</definedName>
    <definedName name="_xlnm._FilterDatabase" localSheetId="8" hidden="1">'LYSA 08 - SO-08-Sadové úp...'!$C$117:$K$121</definedName>
    <definedName name="_xlnm.Print_Area" localSheetId="8">'LYSA 08 - SO-08-Sadové úp...'!$C$4:$J$76,'LYSA 08 - SO-08-Sadové úp...'!$C$82:$J$99,'LYSA 08 - SO-08-Sadové úp...'!$C$105:$K$121</definedName>
    <definedName name="_xlnm.Print_Titles" localSheetId="8">'LYSA 08 - SO-08-Sadové úp...'!$117:$117</definedName>
    <definedName name="_xlnm._FilterDatabase" localSheetId="9" hidden="1">'LYSA 09 - SO-09-Demolice'!$C$119:$K$155</definedName>
    <definedName name="_xlnm.Print_Area" localSheetId="9">'LYSA 09 - SO-09-Demolice'!$C$4:$J$76,'LYSA 09 - SO-09-Demolice'!$C$82:$J$101,'LYSA 09 - SO-09-Demolice'!$C$107:$K$155</definedName>
    <definedName name="_xlnm.Print_Titles" localSheetId="9">'LYSA 09 - SO-09-Demolice'!$119:$119</definedName>
    <definedName name="_xlnm._FilterDatabase" localSheetId="10" hidden="1">'LYSA 10 - SO-10-Veřejné o...'!$C$117:$K$121</definedName>
    <definedName name="_xlnm.Print_Area" localSheetId="10">'LYSA 10 - SO-10-Veřejné o...'!$C$4:$J$76,'LYSA 10 - SO-10-Veřejné o...'!$C$82:$J$99,'LYSA 10 - SO-10-Veřejné o...'!$C$105:$K$121</definedName>
    <definedName name="_xlnm.Print_Titles" localSheetId="10">'LYSA 10 - SO-10-Veřejné o...'!$117:$117</definedName>
    <definedName name="_xlnm._FilterDatabase" localSheetId="11" hidden="1">'LYSA 12 - SO-12-Interiero...'!$C$117:$K$290</definedName>
    <definedName name="_xlnm.Print_Area" localSheetId="11">'LYSA 12 - SO-12-Interiero...'!$C$4:$J$76,'LYSA 12 - SO-12-Interiero...'!$C$82:$J$99,'LYSA 12 - SO-12-Interiero...'!$C$105:$K$290</definedName>
    <definedName name="_xlnm.Print_Titles" localSheetId="11">'LYSA 12 - SO-12-Interiero...'!$117:$117</definedName>
  </definedNames>
  <calcPr/>
</workbook>
</file>

<file path=xl/calcChain.xml><?xml version="1.0" encoding="utf-8"?>
<calcChain xmlns="http://schemas.openxmlformats.org/spreadsheetml/2006/main">
  <c i="12" l="1" r="J37"/>
  <c r="J36"/>
  <c i="1" r="AY105"/>
  <c i="12" r="J35"/>
  <c i="1" r="AX105"/>
  <c i="12"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11" r="J37"/>
  <c r="J36"/>
  <c i="1" r="AY104"/>
  <c i="11" r="J35"/>
  <c i="1" r="AX104"/>
  <c i="11" r="BI121"/>
  <c r="BH121"/>
  <c r="BG121"/>
  <c r="BF121"/>
  <c r="T121"/>
  <c r="T120"/>
  <c r="T119"/>
  <c r="T118"/>
  <c r="R121"/>
  <c r="R120"/>
  <c r="R119"/>
  <c r="R118"/>
  <c r="P121"/>
  <c r="P120"/>
  <c r="P119"/>
  <c r="P118"/>
  <c i="1" r="AU104"/>
  <c i="11"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10" r="J37"/>
  <c r="J36"/>
  <c i="1" r="AY103"/>
  <c i="10" r="J35"/>
  <c i="1" r="AX103"/>
  <c i="10"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85"/>
  <c i="9" r="J37"/>
  <c r="J36"/>
  <c i="1" r="AY102"/>
  <c i="9" r="J35"/>
  <c i="1" r="AX102"/>
  <c i="9" r="BI121"/>
  <c r="BH121"/>
  <c r="BG121"/>
  <c r="BF121"/>
  <c r="T121"/>
  <c r="T120"/>
  <c r="T119"/>
  <c r="T118"/>
  <c r="R121"/>
  <c r="R120"/>
  <c r="R119"/>
  <c r="R118"/>
  <c r="P121"/>
  <c r="P120"/>
  <c r="P119"/>
  <c r="P118"/>
  <c i="1" r="AU102"/>
  <c i="9"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8" r="J37"/>
  <c r="J36"/>
  <c i="1" r="AY101"/>
  <c i="8" r="J35"/>
  <c i="1" r="AX101"/>
  <c i="8" r="BI121"/>
  <c r="BH121"/>
  <c r="BG121"/>
  <c r="BF121"/>
  <c r="T121"/>
  <c r="T120"/>
  <c r="T119"/>
  <c r="T118"/>
  <c r="R121"/>
  <c r="R120"/>
  <c r="R119"/>
  <c r="R118"/>
  <c r="P121"/>
  <c r="P120"/>
  <c r="P119"/>
  <c r="P118"/>
  <c i="1" r="AU101"/>
  <c i="8" r="J115"/>
  <c r="J114"/>
  <c r="F114"/>
  <c r="F112"/>
  <c r="E110"/>
  <c r="J92"/>
  <c r="J91"/>
  <c r="F91"/>
  <c r="F89"/>
  <c r="E87"/>
  <c r="J18"/>
  <c r="E18"/>
  <c r="F92"/>
  <c r="J17"/>
  <c r="J12"/>
  <c r="J89"/>
  <c r="E7"/>
  <c r="E85"/>
  <c i="7" r="J37"/>
  <c r="J36"/>
  <c i="1" r="AY100"/>
  <c i="7" r="J35"/>
  <c i="1" r="AX100"/>
  <c i="7" r="BI121"/>
  <c r="BH121"/>
  <c r="BG121"/>
  <c r="BF121"/>
  <c r="T121"/>
  <c r="T120"/>
  <c r="T119"/>
  <c r="T118"/>
  <c r="R121"/>
  <c r="R120"/>
  <c r="R119"/>
  <c r="R118"/>
  <c r="P121"/>
  <c r="P120"/>
  <c r="P119"/>
  <c r="P118"/>
  <c i="1" r="AU100"/>
  <c i="7" r="J115"/>
  <c r="J114"/>
  <c r="F114"/>
  <c r="F112"/>
  <c r="E110"/>
  <c r="J92"/>
  <c r="J91"/>
  <c r="F91"/>
  <c r="F89"/>
  <c r="E87"/>
  <c r="J18"/>
  <c r="E18"/>
  <c r="F115"/>
  <c r="J17"/>
  <c r="J12"/>
  <c r="J112"/>
  <c r="E7"/>
  <c r="E85"/>
  <c i="6" r="J37"/>
  <c r="J36"/>
  <c i="1" r="AY99"/>
  <c i="6" r="J35"/>
  <c i="1" r="AX99"/>
  <c i="6" r="BI121"/>
  <c r="BH121"/>
  <c r="BG121"/>
  <c r="BF121"/>
  <c r="T121"/>
  <c r="T120"/>
  <c r="T119"/>
  <c r="T118"/>
  <c r="R121"/>
  <c r="R120"/>
  <c r="R119"/>
  <c r="R118"/>
  <c r="P121"/>
  <c r="P120"/>
  <c r="P119"/>
  <c r="P118"/>
  <c i="1" r="AU99"/>
  <c i="6"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5" r="J37"/>
  <c r="J36"/>
  <c i="1" r="AY98"/>
  <c i="5" r="J35"/>
  <c i="1" r="AX98"/>
  <c i="5" r="BI121"/>
  <c r="BH121"/>
  <c r="BG121"/>
  <c r="BF121"/>
  <c r="T121"/>
  <c r="T120"/>
  <c r="T119"/>
  <c r="T118"/>
  <c r="R121"/>
  <c r="R120"/>
  <c r="R119"/>
  <c r="R118"/>
  <c r="P121"/>
  <c r="P120"/>
  <c r="P119"/>
  <c r="P118"/>
  <c i="1" r="AU98"/>
  <c i="5" r="J115"/>
  <c r="J114"/>
  <c r="F114"/>
  <c r="F112"/>
  <c r="E110"/>
  <c r="J92"/>
  <c r="J91"/>
  <c r="F91"/>
  <c r="F89"/>
  <c r="E87"/>
  <c r="J18"/>
  <c r="E18"/>
  <c r="F92"/>
  <c r="J17"/>
  <c r="J12"/>
  <c r="J89"/>
  <c r="E7"/>
  <c r="E85"/>
  <c i="4" r="J37"/>
  <c r="J36"/>
  <c i="1" r="AY97"/>
  <c i="4" r="J35"/>
  <c i="1" r="AX97"/>
  <c i="4" r="BI121"/>
  <c r="BH121"/>
  <c r="BG121"/>
  <c r="BF121"/>
  <c r="T121"/>
  <c r="T120"/>
  <c r="T119"/>
  <c r="T118"/>
  <c r="R121"/>
  <c r="R120"/>
  <c r="R119"/>
  <c r="R118"/>
  <c r="P121"/>
  <c r="P120"/>
  <c r="P119"/>
  <c r="P118"/>
  <c i="1" r="AU97"/>
  <c i="4" r="J115"/>
  <c r="J114"/>
  <c r="F114"/>
  <c r="F112"/>
  <c r="E110"/>
  <c r="J92"/>
  <c r="J91"/>
  <c r="F91"/>
  <c r="F89"/>
  <c r="E87"/>
  <c r="J18"/>
  <c r="E18"/>
  <c r="F92"/>
  <c r="J17"/>
  <c r="J12"/>
  <c r="J89"/>
  <c r="E7"/>
  <c r="E108"/>
  <c i="3" r="J37"/>
  <c r="J36"/>
  <c i="1" r="AY96"/>
  <c i="3" r="J35"/>
  <c i="1" r="AX96"/>
  <c i="3" r="BI121"/>
  <c r="BH121"/>
  <c r="BG121"/>
  <c r="BF121"/>
  <c r="T121"/>
  <c r="T120"/>
  <c r="T119"/>
  <c r="T118"/>
  <c r="R121"/>
  <c r="R120"/>
  <c r="R119"/>
  <c r="R118"/>
  <c r="P121"/>
  <c r="P120"/>
  <c r="P119"/>
  <c r="P118"/>
  <c i="1" r="AU96"/>
  <c i="3"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2" r="J37"/>
  <c r="J36"/>
  <c i="1" r="AY95"/>
  <c i="2" r="J35"/>
  <c i="1" r="AX95"/>
  <c i="2" r="BI1011"/>
  <c r="BH1011"/>
  <c r="BG1011"/>
  <c r="BF1011"/>
  <c r="T1011"/>
  <c r="R1011"/>
  <c r="P1011"/>
  <c r="BI1010"/>
  <c r="BH1010"/>
  <c r="BG1010"/>
  <c r="BF1010"/>
  <c r="T1010"/>
  <c r="R1010"/>
  <c r="P1010"/>
  <c r="BI1009"/>
  <c r="BH1009"/>
  <c r="BG1009"/>
  <c r="BF1009"/>
  <c r="T1009"/>
  <c r="R1009"/>
  <c r="P1009"/>
  <c r="BI1007"/>
  <c r="BH1007"/>
  <c r="BG1007"/>
  <c r="BF1007"/>
  <c r="T1007"/>
  <c r="R1007"/>
  <c r="P1007"/>
  <c r="BI1006"/>
  <c r="BH1006"/>
  <c r="BG1006"/>
  <c r="BF1006"/>
  <c r="T1006"/>
  <c r="R1006"/>
  <c r="P1006"/>
  <c r="BI1004"/>
  <c r="BH1004"/>
  <c r="BG1004"/>
  <c r="BF1004"/>
  <c r="T1004"/>
  <c r="T1003"/>
  <c r="R1004"/>
  <c r="R1003"/>
  <c r="P1004"/>
  <c r="P1003"/>
  <c r="BI1002"/>
  <c r="BH1002"/>
  <c r="BG1002"/>
  <c r="BF1002"/>
  <c r="T1002"/>
  <c r="T1001"/>
  <c r="R1002"/>
  <c r="R1001"/>
  <c r="P1002"/>
  <c r="P1001"/>
  <c r="BI1000"/>
  <c r="BH1000"/>
  <c r="BG1000"/>
  <c r="BF1000"/>
  <c r="T1000"/>
  <c r="R1000"/>
  <c r="P1000"/>
  <c r="BI999"/>
  <c r="BH999"/>
  <c r="BG999"/>
  <c r="BF999"/>
  <c r="T999"/>
  <c r="R999"/>
  <c r="P999"/>
  <c r="BI997"/>
  <c r="BH997"/>
  <c r="BG997"/>
  <c r="BF997"/>
  <c r="T997"/>
  <c r="R997"/>
  <c r="P997"/>
  <c r="BI996"/>
  <c r="BH996"/>
  <c r="BG996"/>
  <c r="BF996"/>
  <c r="T996"/>
  <c r="R996"/>
  <c r="P996"/>
  <c r="BI995"/>
  <c r="BH995"/>
  <c r="BG995"/>
  <c r="BF995"/>
  <c r="T995"/>
  <c r="R995"/>
  <c r="P995"/>
  <c r="BI994"/>
  <c r="BH994"/>
  <c r="BG994"/>
  <c r="BF994"/>
  <c r="T994"/>
  <c r="R994"/>
  <c r="P994"/>
  <c r="BI993"/>
  <c r="BH993"/>
  <c r="BG993"/>
  <c r="BF993"/>
  <c r="T993"/>
  <c r="R993"/>
  <c r="P993"/>
  <c r="BI992"/>
  <c r="BH992"/>
  <c r="BG992"/>
  <c r="BF992"/>
  <c r="T992"/>
  <c r="R992"/>
  <c r="P992"/>
  <c r="BI990"/>
  <c r="BH990"/>
  <c r="BG990"/>
  <c r="BF990"/>
  <c r="T990"/>
  <c r="R990"/>
  <c r="P990"/>
  <c r="BI989"/>
  <c r="BH989"/>
  <c r="BG989"/>
  <c r="BF989"/>
  <c r="T989"/>
  <c r="R989"/>
  <c r="P989"/>
  <c r="BI988"/>
  <c r="BH988"/>
  <c r="BG988"/>
  <c r="BF988"/>
  <c r="T988"/>
  <c r="R988"/>
  <c r="P988"/>
  <c r="BI987"/>
  <c r="BH987"/>
  <c r="BG987"/>
  <c r="BF987"/>
  <c r="T987"/>
  <c r="R987"/>
  <c r="P987"/>
  <c r="BI986"/>
  <c r="BH986"/>
  <c r="BG986"/>
  <c r="BF986"/>
  <c r="T986"/>
  <c r="R986"/>
  <c r="P986"/>
  <c r="BI985"/>
  <c r="BH985"/>
  <c r="BG985"/>
  <c r="BF985"/>
  <c r="T985"/>
  <c r="R985"/>
  <c r="P985"/>
  <c r="BI984"/>
  <c r="BH984"/>
  <c r="BG984"/>
  <c r="BF984"/>
  <c r="T984"/>
  <c r="R984"/>
  <c r="P984"/>
  <c r="BI983"/>
  <c r="BH983"/>
  <c r="BG983"/>
  <c r="BF983"/>
  <c r="T983"/>
  <c r="R983"/>
  <c r="P983"/>
  <c r="BI982"/>
  <c r="BH982"/>
  <c r="BG982"/>
  <c r="BF982"/>
  <c r="T982"/>
  <c r="R982"/>
  <c r="P982"/>
  <c r="BI980"/>
  <c r="BH980"/>
  <c r="BG980"/>
  <c r="BF980"/>
  <c r="T980"/>
  <c r="R980"/>
  <c r="P980"/>
  <c r="BI979"/>
  <c r="BH979"/>
  <c r="BG979"/>
  <c r="BF979"/>
  <c r="T979"/>
  <c r="R979"/>
  <c r="P979"/>
  <c r="BI978"/>
  <c r="BH978"/>
  <c r="BG978"/>
  <c r="BF978"/>
  <c r="T978"/>
  <c r="R978"/>
  <c r="P978"/>
  <c r="BI977"/>
  <c r="BH977"/>
  <c r="BG977"/>
  <c r="BF977"/>
  <c r="T977"/>
  <c r="R977"/>
  <c r="P977"/>
  <c r="BI976"/>
  <c r="BH976"/>
  <c r="BG976"/>
  <c r="BF976"/>
  <c r="T976"/>
  <c r="R976"/>
  <c r="P976"/>
  <c r="BI975"/>
  <c r="BH975"/>
  <c r="BG975"/>
  <c r="BF975"/>
  <c r="T975"/>
  <c r="R975"/>
  <c r="P975"/>
  <c r="BI974"/>
  <c r="BH974"/>
  <c r="BG974"/>
  <c r="BF974"/>
  <c r="T974"/>
  <c r="R974"/>
  <c r="P974"/>
  <c r="BI971"/>
  <c r="BH971"/>
  <c r="BG971"/>
  <c r="BF971"/>
  <c r="T971"/>
  <c r="T970"/>
  <c r="R971"/>
  <c r="R970"/>
  <c r="P971"/>
  <c r="P970"/>
  <c r="BI968"/>
  <c r="BH968"/>
  <c r="BG968"/>
  <c r="BF968"/>
  <c r="T968"/>
  <c r="T967"/>
  <c r="T966"/>
  <c r="R968"/>
  <c r="R967"/>
  <c r="R966"/>
  <c r="P968"/>
  <c r="P967"/>
  <c r="P966"/>
  <c r="BI965"/>
  <c r="BH965"/>
  <c r="BG965"/>
  <c r="BF965"/>
  <c r="T965"/>
  <c r="T964"/>
  <c r="R965"/>
  <c r="R964"/>
  <c r="P965"/>
  <c r="P964"/>
  <c r="BI963"/>
  <c r="BH963"/>
  <c r="BG963"/>
  <c r="BF963"/>
  <c r="T963"/>
  <c r="R963"/>
  <c r="P963"/>
  <c r="BI961"/>
  <c r="BH961"/>
  <c r="BG961"/>
  <c r="BF961"/>
  <c r="T961"/>
  <c r="R961"/>
  <c r="P961"/>
  <c r="BI959"/>
  <c r="BH959"/>
  <c r="BG959"/>
  <c r="BF959"/>
  <c r="T959"/>
  <c r="R959"/>
  <c r="P959"/>
  <c r="BI957"/>
  <c r="BH957"/>
  <c r="BG957"/>
  <c r="BF957"/>
  <c r="T957"/>
  <c r="R957"/>
  <c r="P957"/>
  <c r="BI955"/>
  <c r="BH955"/>
  <c r="BG955"/>
  <c r="BF955"/>
  <c r="T955"/>
  <c r="R955"/>
  <c r="P955"/>
  <c r="BI953"/>
  <c r="BH953"/>
  <c r="BG953"/>
  <c r="BF953"/>
  <c r="T953"/>
  <c r="R953"/>
  <c r="P953"/>
  <c r="BI951"/>
  <c r="BH951"/>
  <c r="BG951"/>
  <c r="BF951"/>
  <c r="T951"/>
  <c r="R951"/>
  <c r="P951"/>
  <c r="BI950"/>
  <c r="BH950"/>
  <c r="BG950"/>
  <c r="BF950"/>
  <c r="T950"/>
  <c r="R950"/>
  <c r="P950"/>
  <c r="BI949"/>
  <c r="BH949"/>
  <c r="BG949"/>
  <c r="BF949"/>
  <c r="T949"/>
  <c r="R949"/>
  <c r="P949"/>
  <c r="BI948"/>
  <c r="BH948"/>
  <c r="BG948"/>
  <c r="BF948"/>
  <c r="T948"/>
  <c r="R948"/>
  <c r="P948"/>
  <c r="BI946"/>
  <c r="BH946"/>
  <c r="BG946"/>
  <c r="BF946"/>
  <c r="T946"/>
  <c r="R946"/>
  <c r="P946"/>
  <c r="BI944"/>
  <c r="BH944"/>
  <c r="BG944"/>
  <c r="BF944"/>
  <c r="T944"/>
  <c r="R944"/>
  <c r="P944"/>
  <c r="BI942"/>
  <c r="BH942"/>
  <c r="BG942"/>
  <c r="BF942"/>
  <c r="T942"/>
  <c r="R942"/>
  <c r="P942"/>
  <c r="BI940"/>
  <c r="BH940"/>
  <c r="BG940"/>
  <c r="BF940"/>
  <c r="T940"/>
  <c r="R940"/>
  <c r="P940"/>
  <c r="BI938"/>
  <c r="BH938"/>
  <c r="BG938"/>
  <c r="BF938"/>
  <c r="T938"/>
  <c r="R938"/>
  <c r="P938"/>
  <c r="BI932"/>
  <c r="BH932"/>
  <c r="BG932"/>
  <c r="BF932"/>
  <c r="T932"/>
  <c r="R932"/>
  <c r="P932"/>
  <c r="BI931"/>
  <c r="BH931"/>
  <c r="BG931"/>
  <c r="BF931"/>
  <c r="T931"/>
  <c r="R931"/>
  <c r="P931"/>
  <c r="BI930"/>
  <c r="BH930"/>
  <c r="BG930"/>
  <c r="BF930"/>
  <c r="T930"/>
  <c r="R930"/>
  <c r="P930"/>
  <c r="BI929"/>
  <c r="BH929"/>
  <c r="BG929"/>
  <c r="BF929"/>
  <c r="T929"/>
  <c r="R929"/>
  <c r="P929"/>
  <c r="BI927"/>
  <c r="BH927"/>
  <c r="BG927"/>
  <c r="BF927"/>
  <c r="T927"/>
  <c r="R927"/>
  <c r="P927"/>
  <c r="BI919"/>
  <c r="BH919"/>
  <c r="BG919"/>
  <c r="BF919"/>
  <c r="T919"/>
  <c r="R919"/>
  <c r="P919"/>
  <c r="BI918"/>
  <c r="BH918"/>
  <c r="BG918"/>
  <c r="BF918"/>
  <c r="T918"/>
  <c r="R918"/>
  <c r="P918"/>
  <c r="BI916"/>
  <c r="BH916"/>
  <c r="BG916"/>
  <c r="BF916"/>
  <c r="T916"/>
  <c r="R916"/>
  <c r="P916"/>
  <c r="BI914"/>
  <c r="BH914"/>
  <c r="BG914"/>
  <c r="BF914"/>
  <c r="T914"/>
  <c r="R914"/>
  <c r="P914"/>
  <c r="BI912"/>
  <c r="BH912"/>
  <c r="BG912"/>
  <c r="BF912"/>
  <c r="T912"/>
  <c r="R912"/>
  <c r="P912"/>
  <c r="BI910"/>
  <c r="BH910"/>
  <c r="BG910"/>
  <c r="BF910"/>
  <c r="T910"/>
  <c r="R910"/>
  <c r="P910"/>
  <c r="BI908"/>
  <c r="BH908"/>
  <c r="BG908"/>
  <c r="BF908"/>
  <c r="T908"/>
  <c r="R908"/>
  <c r="P908"/>
  <c r="BI906"/>
  <c r="BH906"/>
  <c r="BG906"/>
  <c r="BF906"/>
  <c r="T906"/>
  <c r="R906"/>
  <c r="P906"/>
  <c r="BI904"/>
  <c r="BH904"/>
  <c r="BG904"/>
  <c r="BF904"/>
  <c r="T904"/>
  <c r="R904"/>
  <c r="P904"/>
  <c r="BI902"/>
  <c r="BH902"/>
  <c r="BG902"/>
  <c r="BF902"/>
  <c r="T902"/>
  <c r="R902"/>
  <c r="P902"/>
  <c r="BI900"/>
  <c r="BH900"/>
  <c r="BG900"/>
  <c r="BF900"/>
  <c r="T900"/>
  <c r="R900"/>
  <c r="P900"/>
  <c r="BI898"/>
  <c r="BH898"/>
  <c r="BG898"/>
  <c r="BF898"/>
  <c r="T898"/>
  <c r="R898"/>
  <c r="P898"/>
  <c r="BI896"/>
  <c r="BH896"/>
  <c r="BG896"/>
  <c r="BF896"/>
  <c r="T896"/>
  <c r="R896"/>
  <c r="P896"/>
  <c r="BI894"/>
  <c r="BH894"/>
  <c r="BG894"/>
  <c r="BF894"/>
  <c r="T894"/>
  <c r="R894"/>
  <c r="P894"/>
  <c r="BI892"/>
  <c r="BH892"/>
  <c r="BG892"/>
  <c r="BF892"/>
  <c r="T892"/>
  <c r="R892"/>
  <c r="P892"/>
  <c r="BI890"/>
  <c r="BH890"/>
  <c r="BG890"/>
  <c r="BF890"/>
  <c r="T890"/>
  <c r="R890"/>
  <c r="P890"/>
  <c r="BI888"/>
  <c r="BH888"/>
  <c r="BG888"/>
  <c r="BF888"/>
  <c r="T888"/>
  <c r="R888"/>
  <c r="P888"/>
  <c r="BI886"/>
  <c r="BH886"/>
  <c r="BG886"/>
  <c r="BF886"/>
  <c r="T886"/>
  <c r="R886"/>
  <c r="P886"/>
  <c r="BI884"/>
  <c r="BH884"/>
  <c r="BG884"/>
  <c r="BF884"/>
  <c r="T884"/>
  <c r="R884"/>
  <c r="P884"/>
  <c r="BI882"/>
  <c r="BH882"/>
  <c r="BG882"/>
  <c r="BF882"/>
  <c r="T882"/>
  <c r="R882"/>
  <c r="P882"/>
  <c r="BI880"/>
  <c r="BH880"/>
  <c r="BG880"/>
  <c r="BF880"/>
  <c r="T880"/>
  <c r="R880"/>
  <c r="P880"/>
  <c r="BI878"/>
  <c r="BH878"/>
  <c r="BG878"/>
  <c r="BF878"/>
  <c r="T878"/>
  <c r="R878"/>
  <c r="P878"/>
  <c r="BI876"/>
  <c r="BH876"/>
  <c r="BG876"/>
  <c r="BF876"/>
  <c r="T876"/>
  <c r="R876"/>
  <c r="P876"/>
  <c r="BI874"/>
  <c r="BH874"/>
  <c r="BG874"/>
  <c r="BF874"/>
  <c r="T874"/>
  <c r="R874"/>
  <c r="P874"/>
  <c r="BI872"/>
  <c r="BH872"/>
  <c r="BG872"/>
  <c r="BF872"/>
  <c r="T872"/>
  <c r="R872"/>
  <c r="P872"/>
  <c r="BI870"/>
  <c r="BH870"/>
  <c r="BG870"/>
  <c r="BF870"/>
  <c r="T870"/>
  <c r="R870"/>
  <c r="P870"/>
  <c r="BI868"/>
  <c r="BH868"/>
  <c r="BG868"/>
  <c r="BF868"/>
  <c r="T868"/>
  <c r="R868"/>
  <c r="P868"/>
  <c r="BI866"/>
  <c r="BH866"/>
  <c r="BG866"/>
  <c r="BF866"/>
  <c r="T866"/>
  <c r="R866"/>
  <c r="P866"/>
  <c r="BI864"/>
  <c r="BH864"/>
  <c r="BG864"/>
  <c r="BF864"/>
  <c r="T864"/>
  <c r="R864"/>
  <c r="P864"/>
  <c r="BI862"/>
  <c r="BH862"/>
  <c r="BG862"/>
  <c r="BF862"/>
  <c r="T862"/>
  <c r="R862"/>
  <c r="P862"/>
  <c r="BI860"/>
  <c r="BH860"/>
  <c r="BG860"/>
  <c r="BF860"/>
  <c r="T860"/>
  <c r="R860"/>
  <c r="P860"/>
  <c r="BI858"/>
  <c r="BH858"/>
  <c r="BG858"/>
  <c r="BF858"/>
  <c r="T858"/>
  <c r="R858"/>
  <c r="P858"/>
  <c r="BI856"/>
  <c r="BH856"/>
  <c r="BG856"/>
  <c r="BF856"/>
  <c r="T856"/>
  <c r="R856"/>
  <c r="P856"/>
  <c r="BI854"/>
  <c r="BH854"/>
  <c r="BG854"/>
  <c r="BF854"/>
  <c r="T854"/>
  <c r="R854"/>
  <c r="P854"/>
  <c r="BI852"/>
  <c r="BH852"/>
  <c r="BG852"/>
  <c r="BF852"/>
  <c r="T852"/>
  <c r="R852"/>
  <c r="P852"/>
  <c r="BI848"/>
  <c r="BH848"/>
  <c r="BG848"/>
  <c r="BF848"/>
  <c r="T848"/>
  <c r="R848"/>
  <c r="P848"/>
  <c r="BI827"/>
  <c r="BH827"/>
  <c r="BG827"/>
  <c r="BF827"/>
  <c r="T827"/>
  <c r="R827"/>
  <c r="P827"/>
  <c r="BI825"/>
  <c r="BH825"/>
  <c r="BG825"/>
  <c r="BF825"/>
  <c r="T825"/>
  <c r="R825"/>
  <c r="P825"/>
  <c r="BI823"/>
  <c r="BH823"/>
  <c r="BG823"/>
  <c r="BF823"/>
  <c r="T823"/>
  <c r="R823"/>
  <c r="P823"/>
  <c r="BI821"/>
  <c r="BH821"/>
  <c r="BG821"/>
  <c r="BF821"/>
  <c r="T821"/>
  <c r="R821"/>
  <c r="P821"/>
  <c r="BI817"/>
  <c r="BH817"/>
  <c r="BG817"/>
  <c r="BF817"/>
  <c r="T817"/>
  <c r="R817"/>
  <c r="P817"/>
  <c r="BI815"/>
  <c r="BH815"/>
  <c r="BG815"/>
  <c r="BF815"/>
  <c r="T815"/>
  <c r="R815"/>
  <c r="P815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6"/>
  <c r="BH806"/>
  <c r="BG806"/>
  <c r="BF806"/>
  <c r="T806"/>
  <c r="R806"/>
  <c r="P806"/>
  <c r="BI804"/>
  <c r="BH804"/>
  <c r="BG804"/>
  <c r="BF804"/>
  <c r="T804"/>
  <c r="R804"/>
  <c r="P804"/>
  <c r="BI802"/>
  <c r="BH802"/>
  <c r="BG802"/>
  <c r="BF802"/>
  <c r="T802"/>
  <c r="R802"/>
  <c r="P802"/>
  <c r="BI800"/>
  <c r="BH800"/>
  <c r="BG800"/>
  <c r="BF800"/>
  <c r="T800"/>
  <c r="R800"/>
  <c r="P800"/>
  <c r="BI798"/>
  <c r="BH798"/>
  <c r="BG798"/>
  <c r="BF798"/>
  <c r="T798"/>
  <c r="R798"/>
  <c r="P798"/>
  <c r="BI796"/>
  <c r="BH796"/>
  <c r="BG796"/>
  <c r="BF796"/>
  <c r="T796"/>
  <c r="R796"/>
  <c r="P796"/>
  <c r="BI794"/>
  <c r="BH794"/>
  <c r="BG794"/>
  <c r="BF794"/>
  <c r="T794"/>
  <c r="R794"/>
  <c r="P794"/>
  <c r="BI792"/>
  <c r="BH792"/>
  <c r="BG792"/>
  <c r="BF792"/>
  <c r="T792"/>
  <c r="R792"/>
  <c r="P792"/>
  <c r="BI790"/>
  <c r="BH790"/>
  <c r="BG790"/>
  <c r="BF790"/>
  <c r="T790"/>
  <c r="R790"/>
  <c r="P790"/>
  <c r="BI788"/>
  <c r="BH788"/>
  <c r="BG788"/>
  <c r="BF788"/>
  <c r="T788"/>
  <c r="R788"/>
  <c r="P788"/>
  <c r="BI786"/>
  <c r="BH786"/>
  <c r="BG786"/>
  <c r="BF786"/>
  <c r="T786"/>
  <c r="R786"/>
  <c r="P786"/>
  <c r="BI784"/>
  <c r="BH784"/>
  <c r="BG784"/>
  <c r="BF784"/>
  <c r="T784"/>
  <c r="R784"/>
  <c r="P784"/>
  <c r="BI783"/>
  <c r="BH783"/>
  <c r="BG783"/>
  <c r="BF783"/>
  <c r="T783"/>
  <c r="R783"/>
  <c r="P783"/>
  <c r="BI779"/>
  <c r="BH779"/>
  <c r="BG779"/>
  <c r="BF779"/>
  <c r="T779"/>
  <c r="R779"/>
  <c r="P779"/>
  <c r="BI777"/>
  <c r="BH777"/>
  <c r="BG777"/>
  <c r="BF777"/>
  <c r="T777"/>
  <c r="R777"/>
  <c r="P777"/>
  <c r="BI775"/>
  <c r="BH775"/>
  <c r="BG775"/>
  <c r="BF775"/>
  <c r="T775"/>
  <c r="R775"/>
  <c r="P775"/>
  <c r="BI773"/>
  <c r="BH773"/>
  <c r="BG773"/>
  <c r="BF773"/>
  <c r="T773"/>
  <c r="R773"/>
  <c r="P773"/>
  <c r="BI772"/>
  <c r="BH772"/>
  <c r="BG772"/>
  <c r="BF772"/>
  <c r="T772"/>
  <c r="R772"/>
  <c r="P772"/>
  <c r="BI771"/>
  <c r="BH771"/>
  <c r="BG771"/>
  <c r="BF771"/>
  <c r="T771"/>
  <c r="R771"/>
  <c r="P771"/>
  <c r="BI769"/>
  <c r="BH769"/>
  <c r="BG769"/>
  <c r="BF769"/>
  <c r="T769"/>
  <c r="R769"/>
  <c r="P769"/>
  <c r="BI765"/>
  <c r="BH765"/>
  <c r="BG765"/>
  <c r="BF765"/>
  <c r="T765"/>
  <c r="R765"/>
  <c r="P765"/>
  <c r="BI762"/>
  <c r="BH762"/>
  <c r="BG762"/>
  <c r="BF762"/>
  <c r="T762"/>
  <c r="R762"/>
  <c r="P762"/>
  <c r="BI760"/>
  <c r="BH760"/>
  <c r="BG760"/>
  <c r="BF760"/>
  <c r="T760"/>
  <c r="R760"/>
  <c r="P760"/>
  <c r="BI758"/>
  <c r="BH758"/>
  <c r="BG758"/>
  <c r="BF758"/>
  <c r="T758"/>
  <c r="R758"/>
  <c r="P758"/>
  <c r="BI756"/>
  <c r="BH756"/>
  <c r="BG756"/>
  <c r="BF756"/>
  <c r="T756"/>
  <c r="R756"/>
  <c r="P756"/>
  <c r="BI754"/>
  <c r="BH754"/>
  <c r="BG754"/>
  <c r="BF754"/>
  <c r="T754"/>
  <c r="R754"/>
  <c r="P754"/>
  <c r="BI753"/>
  <c r="BH753"/>
  <c r="BG753"/>
  <c r="BF753"/>
  <c r="T753"/>
  <c r="R753"/>
  <c r="P753"/>
  <c r="BI752"/>
  <c r="BH752"/>
  <c r="BG752"/>
  <c r="BF752"/>
  <c r="T752"/>
  <c r="R752"/>
  <c r="P752"/>
  <c r="BI750"/>
  <c r="BH750"/>
  <c r="BG750"/>
  <c r="BF750"/>
  <c r="T750"/>
  <c r="R750"/>
  <c r="P750"/>
  <c r="BI749"/>
  <c r="BH749"/>
  <c r="BG749"/>
  <c r="BF749"/>
  <c r="T749"/>
  <c r="R749"/>
  <c r="P749"/>
  <c r="BI746"/>
  <c r="BH746"/>
  <c r="BG746"/>
  <c r="BF746"/>
  <c r="T746"/>
  <c r="R746"/>
  <c r="P746"/>
  <c r="BI744"/>
  <c r="BH744"/>
  <c r="BG744"/>
  <c r="BF744"/>
  <c r="T744"/>
  <c r="R744"/>
  <c r="P744"/>
  <c r="BI737"/>
  <c r="BH737"/>
  <c r="BG737"/>
  <c r="BF737"/>
  <c r="T737"/>
  <c r="R737"/>
  <c r="P737"/>
  <c r="BI735"/>
  <c r="BH735"/>
  <c r="BG735"/>
  <c r="BF735"/>
  <c r="T735"/>
  <c r="R735"/>
  <c r="P735"/>
  <c r="BI733"/>
  <c r="BH733"/>
  <c r="BG733"/>
  <c r="BF733"/>
  <c r="T733"/>
  <c r="R733"/>
  <c r="P733"/>
  <c r="BI729"/>
  <c r="BH729"/>
  <c r="BG729"/>
  <c r="BF729"/>
  <c r="T729"/>
  <c r="R729"/>
  <c r="P729"/>
  <c r="BI723"/>
  <c r="BH723"/>
  <c r="BG723"/>
  <c r="BF723"/>
  <c r="T723"/>
  <c r="R723"/>
  <c r="P723"/>
  <c r="BI721"/>
  <c r="BH721"/>
  <c r="BG721"/>
  <c r="BF721"/>
  <c r="T721"/>
  <c r="R721"/>
  <c r="P721"/>
  <c r="BI719"/>
  <c r="BH719"/>
  <c r="BG719"/>
  <c r="BF719"/>
  <c r="T719"/>
  <c r="R719"/>
  <c r="P719"/>
  <c r="BI717"/>
  <c r="BH717"/>
  <c r="BG717"/>
  <c r="BF717"/>
  <c r="T717"/>
  <c r="R717"/>
  <c r="P717"/>
  <c r="BI708"/>
  <c r="BH708"/>
  <c r="BG708"/>
  <c r="BF708"/>
  <c r="T708"/>
  <c r="R708"/>
  <c r="P708"/>
  <c r="BI706"/>
  <c r="BH706"/>
  <c r="BG706"/>
  <c r="BF706"/>
  <c r="T706"/>
  <c r="R706"/>
  <c r="P706"/>
  <c r="BI704"/>
  <c r="BH704"/>
  <c r="BG704"/>
  <c r="BF704"/>
  <c r="T704"/>
  <c r="R704"/>
  <c r="P704"/>
  <c r="BI702"/>
  <c r="BH702"/>
  <c r="BG702"/>
  <c r="BF702"/>
  <c r="T702"/>
  <c r="T701"/>
  <c r="R702"/>
  <c r="R701"/>
  <c r="P702"/>
  <c r="P701"/>
  <c r="BI700"/>
  <c r="BH700"/>
  <c r="BG700"/>
  <c r="BF700"/>
  <c r="T700"/>
  <c r="T699"/>
  <c r="R700"/>
  <c r="R699"/>
  <c r="P700"/>
  <c r="P699"/>
  <c r="BI698"/>
  <c r="BH698"/>
  <c r="BG698"/>
  <c r="BF698"/>
  <c r="T698"/>
  <c r="T697"/>
  <c r="R698"/>
  <c r="R697"/>
  <c r="P698"/>
  <c r="P697"/>
  <c r="BI696"/>
  <c r="BH696"/>
  <c r="BG696"/>
  <c r="BF696"/>
  <c r="T696"/>
  <c r="R696"/>
  <c r="P696"/>
  <c r="BI695"/>
  <c r="BH695"/>
  <c r="BG695"/>
  <c r="BF695"/>
  <c r="T695"/>
  <c r="R695"/>
  <c r="P695"/>
  <c r="BI693"/>
  <c r="BH693"/>
  <c r="BG693"/>
  <c r="BF693"/>
  <c r="T693"/>
  <c r="R693"/>
  <c r="P693"/>
  <c r="BI692"/>
  <c r="BH692"/>
  <c r="BG692"/>
  <c r="BF692"/>
  <c r="T692"/>
  <c r="R692"/>
  <c r="P692"/>
  <c r="BI690"/>
  <c r="BH690"/>
  <c r="BG690"/>
  <c r="BF690"/>
  <c r="T690"/>
  <c r="R690"/>
  <c r="P690"/>
  <c r="BI688"/>
  <c r="BH688"/>
  <c r="BG688"/>
  <c r="BF688"/>
  <c r="T688"/>
  <c r="R688"/>
  <c r="P688"/>
  <c r="BI684"/>
  <c r="BH684"/>
  <c r="BG684"/>
  <c r="BF684"/>
  <c r="T684"/>
  <c r="R684"/>
  <c r="P684"/>
  <c r="BI682"/>
  <c r="BH682"/>
  <c r="BG682"/>
  <c r="BF682"/>
  <c r="T682"/>
  <c r="R682"/>
  <c r="P682"/>
  <c r="BI678"/>
  <c r="BH678"/>
  <c r="BG678"/>
  <c r="BF678"/>
  <c r="T678"/>
  <c r="R678"/>
  <c r="P678"/>
  <c r="BI676"/>
  <c r="BH676"/>
  <c r="BG676"/>
  <c r="BF676"/>
  <c r="T676"/>
  <c r="R676"/>
  <c r="P676"/>
  <c r="BI674"/>
  <c r="BH674"/>
  <c r="BG674"/>
  <c r="BF674"/>
  <c r="T674"/>
  <c r="R674"/>
  <c r="P674"/>
  <c r="BI672"/>
  <c r="BH672"/>
  <c r="BG672"/>
  <c r="BF672"/>
  <c r="T672"/>
  <c r="R672"/>
  <c r="P672"/>
  <c r="BI669"/>
  <c r="BH669"/>
  <c r="BG669"/>
  <c r="BF669"/>
  <c r="T669"/>
  <c r="R669"/>
  <c r="P669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1"/>
  <c r="BH661"/>
  <c r="BG661"/>
  <c r="BF661"/>
  <c r="T661"/>
  <c r="R661"/>
  <c r="P661"/>
  <c r="BI659"/>
  <c r="BH659"/>
  <c r="BG659"/>
  <c r="BF659"/>
  <c r="T659"/>
  <c r="R659"/>
  <c r="P659"/>
  <c r="BI657"/>
  <c r="BH657"/>
  <c r="BG657"/>
  <c r="BF657"/>
  <c r="T657"/>
  <c r="R657"/>
  <c r="P657"/>
  <c r="BI655"/>
  <c r="BH655"/>
  <c r="BG655"/>
  <c r="BF655"/>
  <c r="T655"/>
  <c r="R655"/>
  <c r="P655"/>
  <c r="BI653"/>
  <c r="BH653"/>
  <c r="BG653"/>
  <c r="BF653"/>
  <c r="T653"/>
  <c r="R653"/>
  <c r="P653"/>
  <c r="BI651"/>
  <c r="BH651"/>
  <c r="BG651"/>
  <c r="BF651"/>
  <c r="T651"/>
  <c r="R651"/>
  <c r="P651"/>
  <c r="BI649"/>
  <c r="BH649"/>
  <c r="BG649"/>
  <c r="BF649"/>
  <c r="T649"/>
  <c r="R649"/>
  <c r="P649"/>
  <c r="BI648"/>
  <c r="BH648"/>
  <c r="BG648"/>
  <c r="BF648"/>
  <c r="T648"/>
  <c r="R648"/>
  <c r="P648"/>
  <c r="BI646"/>
  <c r="BH646"/>
  <c r="BG646"/>
  <c r="BF646"/>
  <c r="T646"/>
  <c r="R646"/>
  <c r="P646"/>
  <c r="BI644"/>
  <c r="BH644"/>
  <c r="BG644"/>
  <c r="BF644"/>
  <c r="T644"/>
  <c r="R644"/>
  <c r="P644"/>
  <c r="BI640"/>
  <c r="BH640"/>
  <c r="BG640"/>
  <c r="BF640"/>
  <c r="T640"/>
  <c r="R640"/>
  <c r="P640"/>
  <c r="BI638"/>
  <c r="BH638"/>
  <c r="BG638"/>
  <c r="BF638"/>
  <c r="T638"/>
  <c r="R638"/>
  <c r="P638"/>
  <c r="BI636"/>
  <c r="BH636"/>
  <c r="BG636"/>
  <c r="BF636"/>
  <c r="T636"/>
  <c r="R636"/>
  <c r="P636"/>
  <c r="BI635"/>
  <c r="BH635"/>
  <c r="BG635"/>
  <c r="BF635"/>
  <c r="T635"/>
  <c r="R635"/>
  <c r="P635"/>
  <c r="BI634"/>
  <c r="BH634"/>
  <c r="BG634"/>
  <c r="BF634"/>
  <c r="T634"/>
  <c r="R634"/>
  <c r="P634"/>
  <c r="BI632"/>
  <c r="BH632"/>
  <c r="BG632"/>
  <c r="BF632"/>
  <c r="T632"/>
  <c r="R632"/>
  <c r="P632"/>
  <c r="BI630"/>
  <c r="BH630"/>
  <c r="BG630"/>
  <c r="BF630"/>
  <c r="T630"/>
  <c r="R630"/>
  <c r="P630"/>
  <c r="BI620"/>
  <c r="BH620"/>
  <c r="BG620"/>
  <c r="BF620"/>
  <c r="T620"/>
  <c r="R620"/>
  <c r="P620"/>
  <c r="BI619"/>
  <c r="BH619"/>
  <c r="BG619"/>
  <c r="BF619"/>
  <c r="T619"/>
  <c r="R619"/>
  <c r="P619"/>
  <c r="BI617"/>
  <c r="BH617"/>
  <c r="BG617"/>
  <c r="BF617"/>
  <c r="T617"/>
  <c r="R617"/>
  <c r="P617"/>
  <c r="BI615"/>
  <c r="BH615"/>
  <c r="BG615"/>
  <c r="BF615"/>
  <c r="T615"/>
  <c r="R615"/>
  <c r="P615"/>
  <c r="BI614"/>
  <c r="BH614"/>
  <c r="BG614"/>
  <c r="BF614"/>
  <c r="T614"/>
  <c r="R614"/>
  <c r="P614"/>
  <c r="BI612"/>
  <c r="BH612"/>
  <c r="BG612"/>
  <c r="BF612"/>
  <c r="T612"/>
  <c r="R612"/>
  <c r="P612"/>
  <c r="BI611"/>
  <c r="BH611"/>
  <c r="BG611"/>
  <c r="BF611"/>
  <c r="T611"/>
  <c r="R611"/>
  <c r="P611"/>
  <c r="BI606"/>
  <c r="BH606"/>
  <c r="BG606"/>
  <c r="BF606"/>
  <c r="T606"/>
  <c r="R606"/>
  <c r="P606"/>
  <c r="BI604"/>
  <c r="BH604"/>
  <c r="BG604"/>
  <c r="BF604"/>
  <c r="T604"/>
  <c r="R604"/>
  <c r="P604"/>
  <c r="BI602"/>
  <c r="BH602"/>
  <c r="BG602"/>
  <c r="BF602"/>
  <c r="T602"/>
  <c r="R602"/>
  <c r="P602"/>
  <c r="BI600"/>
  <c r="BH600"/>
  <c r="BG600"/>
  <c r="BF600"/>
  <c r="T600"/>
  <c r="R600"/>
  <c r="P600"/>
  <c r="BI596"/>
  <c r="BH596"/>
  <c r="BG596"/>
  <c r="BF596"/>
  <c r="T596"/>
  <c r="R596"/>
  <c r="P596"/>
  <c r="BI594"/>
  <c r="BH594"/>
  <c r="BG594"/>
  <c r="BF594"/>
  <c r="T594"/>
  <c r="R594"/>
  <c r="P594"/>
  <c r="BI592"/>
  <c r="BH592"/>
  <c r="BG592"/>
  <c r="BF592"/>
  <c r="T592"/>
  <c r="R592"/>
  <c r="P592"/>
  <c r="BI590"/>
  <c r="BH590"/>
  <c r="BG590"/>
  <c r="BF590"/>
  <c r="T590"/>
  <c r="R590"/>
  <c r="P590"/>
  <c r="BI588"/>
  <c r="BH588"/>
  <c r="BG588"/>
  <c r="BF588"/>
  <c r="T588"/>
  <c r="R588"/>
  <c r="P588"/>
  <c r="BI583"/>
  <c r="BH583"/>
  <c r="BG583"/>
  <c r="BF583"/>
  <c r="T583"/>
  <c r="R583"/>
  <c r="P583"/>
  <c r="BI581"/>
  <c r="BH581"/>
  <c r="BG581"/>
  <c r="BF581"/>
  <c r="T581"/>
  <c r="R581"/>
  <c r="P581"/>
  <c r="BI573"/>
  <c r="BH573"/>
  <c r="BG573"/>
  <c r="BF573"/>
  <c r="T573"/>
  <c r="R573"/>
  <c r="P573"/>
  <c r="BI571"/>
  <c r="BH571"/>
  <c r="BG571"/>
  <c r="BF571"/>
  <c r="T571"/>
  <c r="R571"/>
  <c r="P571"/>
  <c r="BI563"/>
  <c r="BH563"/>
  <c r="BG563"/>
  <c r="BF563"/>
  <c r="T563"/>
  <c r="R563"/>
  <c r="P563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51"/>
  <c r="BH551"/>
  <c r="BG551"/>
  <c r="BF551"/>
  <c r="T551"/>
  <c r="R551"/>
  <c r="P551"/>
  <c r="BI549"/>
  <c r="BH549"/>
  <c r="BG549"/>
  <c r="BF549"/>
  <c r="T549"/>
  <c r="R549"/>
  <c r="P549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2"/>
  <c r="BH542"/>
  <c r="BG542"/>
  <c r="BF542"/>
  <c r="T542"/>
  <c r="R542"/>
  <c r="P542"/>
  <c r="BI540"/>
  <c r="BH540"/>
  <c r="BG540"/>
  <c r="BF540"/>
  <c r="T540"/>
  <c r="R540"/>
  <c r="P540"/>
  <c r="BI539"/>
  <c r="BH539"/>
  <c r="BG539"/>
  <c r="BF539"/>
  <c r="T539"/>
  <c r="R539"/>
  <c r="P539"/>
  <c r="BI536"/>
  <c r="BH536"/>
  <c r="BG536"/>
  <c r="BF536"/>
  <c r="T536"/>
  <c r="T535"/>
  <c r="R536"/>
  <c r="R535"/>
  <c r="P536"/>
  <c r="P535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7"/>
  <c r="BH527"/>
  <c r="BG527"/>
  <c r="BF527"/>
  <c r="T527"/>
  <c r="R527"/>
  <c r="P527"/>
  <c r="BI525"/>
  <c r="BH525"/>
  <c r="BG525"/>
  <c r="BF525"/>
  <c r="T525"/>
  <c r="R525"/>
  <c r="P525"/>
  <c r="BI524"/>
  <c r="BH524"/>
  <c r="BG524"/>
  <c r="BF524"/>
  <c r="T524"/>
  <c r="R524"/>
  <c r="P524"/>
  <c r="BI523"/>
  <c r="BH523"/>
  <c r="BG523"/>
  <c r="BF523"/>
  <c r="T523"/>
  <c r="R523"/>
  <c r="P523"/>
  <c r="BI521"/>
  <c r="BH521"/>
  <c r="BG521"/>
  <c r="BF521"/>
  <c r="T521"/>
  <c r="R521"/>
  <c r="P521"/>
  <c r="BI519"/>
  <c r="BH519"/>
  <c r="BG519"/>
  <c r="BF519"/>
  <c r="T519"/>
  <c r="R519"/>
  <c r="P519"/>
  <c r="BI518"/>
  <c r="BH518"/>
  <c r="BG518"/>
  <c r="BF518"/>
  <c r="T518"/>
  <c r="R518"/>
  <c r="P518"/>
  <c r="BI516"/>
  <c r="BH516"/>
  <c r="BG516"/>
  <c r="BF516"/>
  <c r="T516"/>
  <c r="R516"/>
  <c r="P516"/>
  <c r="BI514"/>
  <c r="BH514"/>
  <c r="BG514"/>
  <c r="BF514"/>
  <c r="T514"/>
  <c r="R514"/>
  <c r="P514"/>
  <c r="BI512"/>
  <c r="BH512"/>
  <c r="BG512"/>
  <c r="BF512"/>
  <c r="T512"/>
  <c r="R512"/>
  <c r="P512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4"/>
  <c r="BH504"/>
  <c r="BG504"/>
  <c r="BF504"/>
  <c r="T504"/>
  <c r="R504"/>
  <c r="P504"/>
  <c r="BI500"/>
  <c r="BH500"/>
  <c r="BG500"/>
  <c r="BF500"/>
  <c r="T500"/>
  <c r="R500"/>
  <c r="P500"/>
  <c r="BI498"/>
  <c r="BH498"/>
  <c r="BG498"/>
  <c r="BF498"/>
  <c r="T498"/>
  <c r="R498"/>
  <c r="P498"/>
  <c r="BI496"/>
  <c r="BH496"/>
  <c r="BG496"/>
  <c r="BF496"/>
  <c r="T496"/>
  <c r="R496"/>
  <c r="P496"/>
  <c r="BI494"/>
  <c r="BH494"/>
  <c r="BG494"/>
  <c r="BF494"/>
  <c r="T494"/>
  <c r="R494"/>
  <c r="P494"/>
  <c r="BI492"/>
  <c r="BH492"/>
  <c r="BG492"/>
  <c r="BF492"/>
  <c r="T492"/>
  <c r="R492"/>
  <c r="P492"/>
  <c r="BI490"/>
  <c r="BH490"/>
  <c r="BG490"/>
  <c r="BF490"/>
  <c r="T490"/>
  <c r="R490"/>
  <c r="P490"/>
  <c r="BI477"/>
  <c r="BH477"/>
  <c r="BG477"/>
  <c r="BF477"/>
  <c r="T477"/>
  <c r="R477"/>
  <c r="P477"/>
  <c r="BI473"/>
  <c r="BH473"/>
  <c r="BG473"/>
  <c r="BF473"/>
  <c r="T473"/>
  <c r="R473"/>
  <c r="P473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50"/>
  <c r="BH450"/>
  <c r="BG450"/>
  <c r="BF450"/>
  <c r="T450"/>
  <c r="R450"/>
  <c r="P450"/>
  <c r="BI448"/>
  <c r="BH448"/>
  <c r="BG448"/>
  <c r="BF448"/>
  <c r="T448"/>
  <c r="R448"/>
  <c r="P448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40"/>
  <c r="BH440"/>
  <c r="BG440"/>
  <c r="BF440"/>
  <c r="T440"/>
  <c r="R440"/>
  <c r="P440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30"/>
  <c r="BH430"/>
  <c r="BG430"/>
  <c r="BF430"/>
  <c r="T430"/>
  <c r="R430"/>
  <c r="P430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2"/>
  <c r="BH422"/>
  <c r="BG422"/>
  <c r="BF422"/>
  <c r="T422"/>
  <c r="R422"/>
  <c r="P422"/>
  <c r="BI420"/>
  <c r="BH420"/>
  <c r="BG420"/>
  <c r="BF420"/>
  <c r="T420"/>
  <c r="R420"/>
  <c r="P420"/>
  <c r="BI418"/>
  <c r="BH418"/>
  <c r="BG418"/>
  <c r="BF418"/>
  <c r="T418"/>
  <c r="R418"/>
  <c r="P418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7"/>
  <c r="BH397"/>
  <c r="BG397"/>
  <c r="BF397"/>
  <c r="T397"/>
  <c r="R397"/>
  <c r="P397"/>
  <c r="BI391"/>
  <c r="BH391"/>
  <c r="BG391"/>
  <c r="BF391"/>
  <c r="T391"/>
  <c r="R391"/>
  <c r="P391"/>
  <c r="BI390"/>
  <c r="BH390"/>
  <c r="BG390"/>
  <c r="BF390"/>
  <c r="T390"/>
  <c r="R390"/>
  <c r="P390"/>
  <c r="BI388"/>
  <c r="BH388"/>
  <c r="BG388"/>
  <c r="BF388"/>
  <c r="T388"/>
  <c r="R388"/>
  <c r="P388"/>
  <c r="BI386"/>
  <c r="BH386"/>
  <c r="BG386"/>
  <c r="BF386"/>
  <c r="T386"/>
  <c r="R386"/>
  <c r="P386"/>
  <c r="BI371"/>
  <c r="BH371"/>
  <c r="BG371"/>
  <c r="BF371"/>
  <c r="T371"/>
  <c r="R371"/>
  <c r="P371"/>
  <c r="BI364"/>
  <c r="BH364"/>
  <c r="BG364"/>
  <c r="BF364"/>
  <c r="T364"/>
  <c r="R364"/>
  <c r="P364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3"/>
  <c r="BH333"/>
  <c r="BG333"/>
  <c r="BF333"/>
  <c r="T333"/>
  <c r="R333"/>
  <c r="P333"/>
  <c r="BI331"/>
  <c r="BH331"/>
  <c r="BG331"/>
  <c r="BF331"/>
  <c r="T331"/>
  <c r="R331"/>
  <c r="P331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1"/>
  <c r="BH301"/>
  <c r="BG301"/>
  <c r="BF301"/>
  <c r="T301"/>
  <c r="R301"/>
  <c r="P301"/>
  <c r="BI300"/>
  <c r="BH300"/>
  <c r="BG300"/>
  <c r="BF300"/>
  <c r="T300"/>
  <c r="R300"/>
  <c r="P300"/>
  <c r="BI294"/>
  <c r="BH294"/>
  <c r="BG294"/>
  <c r="BF294"/>
  <c r="T294"/>
  <c r="R294"/>
  <c r="P294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4"/>
  <c r="BH274"/>
  <c r="BG274"/>
  <c r="BF274"/>
  <c r="T274"/>
  <c r="R274"/>
  <c r="P274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6"/>
  <c r="BH246"/>
  <c r="BG246"/>
  <c r="BF246"/>
  <c r="T246"/>
  <c r="R246"/>
  <c r="P246"/>
  <c r="BI237"/>
  <c r="BH237"/>
  <c r="BG237"/>
  <c r="BF237"/>
  <c r="T237"/>
  <c r="R237"/>
  <c r="P237"/>
  <c r="BI235"/>
  <c r="BH235"/>
  <c r="BG235"/>
  <c r="BF235"/>
  <c r="T235"/>
  <c r="R235"/>
  <c r="P235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J155"/>
  <c r="J154"/>
  <c r="F154"/>
  <c r="F152"/>
  <c r="E150"/>
  <c r="J92"/>
  <c r="J91"/>
  <c r="F91"/>
  <c r="F89"/>
  <c r="E87"/>
  <c r="J18"/>
  <c r="E18"/>
  <c r="F155"/>
  <c r="J17"/>
  <c r="J12"/>
  <c r="J152"/>
  <c r="E7"/>
  <c r="E148"/>
  <c i="1" r="L90"/>
  <c r="AM90"/>
  <c r="AM89"/>
  <c r="L89"/>
  <c r="AM87"/>
  <c r="L87"/>
  <c r="L85"/>
  <c r="L84"/>
  <c i="12" r="BK289"/>
  <c r="J289"/>
  <c r="BK287"/>
  <c r="J287"/>
  <c r="BK285"/>
  <c r="J285"/>
  <c r="J283"/>
  <c r="BK281"/>
  <c r="J275"/>
  <c r="J271"/>
  <c r="J269"/>
  <c r="BK267"/>
  <c r="J265"/>
  <c r="J263"/>
  <c r="BK261"/>
  <c r="BK257"/>
  <c r="J255"/>
  <c r="J253"/>
  <c r="J251"/>
  <c r="J249"/>
  <c r="BK247"/>
  <c r="BK245"/>
  <c r="J243"/>
  <c r="BK241"/>
  <c r="BK239"/>
  <c r="BK235"/>
  <c r="J233"/>
  <c r="BK229"/>
  <c r="J227"/>
  <c r="BK221"/>
  <c r="J219"/>
  <c r="BK217"/>
  <c r="J215"/>
  <c r="J213"/>
  <c r="BK207"/>
  <c r="BK203"/>
  <c r="BK199"/>
  <c r="J197"/>
  <c r="J195"/>
  <c r="J193"/>
  <c r="J189"/>
  <c r="J187"/>
  <c r="BK183"/>
  <c r="BK177"/>
  <c r="J173"/>
  <c r="J171"/>
  <c r="BK167"/>
  <c r="BK163"/>
  <c r="BK161"/>
  <c r="J161"/>
  <c r="BK159"/>
  <c r="BK153"/>
  <c r="BK151"/>
  <c r="J149"/>
  <c r="J147"/>
  <c r="BK145"/>
  <c r="BK143"/>
  <c r="J141"/>
  <c r="J139"/>
  <c r="BK137"/>
  <c r="J133"/>
  <c r="BK129"/>
  <c r="BK127"/>
  <c r="BK125"/>
  <c r="BK123"/>
  <c r="BK121"/>
  <c i="10" r="BK154"/>
  <c r="J154"/>
  <c r="BK138"/>
  <c r="BK136"/>
  <c r="BK135"/>
  <c r="BK132"/>
  <c r="J129"/>
  <c r="J127"/>
  <c r="J125"/>
  <c r="BK124"/>
  <c r="J123"/>
  <c i="9" r="J121"/>
  <c i="5" r="J121"/>
  <c i="4" r="J121"/>
  <c i="3" r="BK121"/>
  <c i="2" r="BK982"/>
  <c r="BK980"/>
  <c r="J979"/>
  <c r="J977"/>
  <c r="J976"/>
  <c r="BK975"/>
  <c r="BK974"/>
  <c r="BK968"/>
  <c r="BK959"/>
  <c r="J955"/>
  <c r="J953"/>
  <c r="J951"/>
  <c r="J950"/>
  <c r="BK949"/>
  <c r="J948"/>
  <c r="J942"/>
  <c r="J927"/>
  <c r="BK912"/>
  <c r="BK910"/>
  <c r="J906"/>
  <c r="J904"/>
  <c r="BK902"/>
  <c r="BK898"/>
  <c r="J896"/>
  <c r="J892"/>
  <c r="J888"/>
  <c r="J882"/>
  <c r="J876"/>
  <c r="J872"/>
  <c r="J862"/>
  <c r="J858"/>
  <c r="J856"/>
  <c r="BK825"/>
  <c r="J817"/>
  <c r="J815"/>
  <c r="BK813"/>
  <c r="J811"/>
  <c r="BK806"/>
  <c r="J802"/>
  <c r="BK798"/>
  <c r="BK796"/>
  <c r="J788"/>
  <c r="J777"/>
  <c r="BK765"/>
  <c r="BK756"/>
  <c r="J749"/>
  <c r="BK744"/>
  <c r="BK735"/>
  <c r="BK733"/>
  <c r="J723"/>
  <c r="J719"/>
  <c r="J717"/>
  <c r="BK702"/>
  <c r="BK698"/>
  <c r="J696"/>
  <c r="J682"/>
  <c r="J676"/>
  <c r="J669"/>
  <c r="BK665"/>
  <c r="J657"/>
  <c r="BK651"/>
  <c r="J649"/>
  <c r="BK648"/>
  <c r="J636"/>
  <c r="BK634"/>
  <c r="BK632"/>
  <c r="BK630"/>
  <c r="BK620"/>
  <c r="BK619"/>
  <c r="J617"/>
  <c r="BK614"/>
  <c r="BK611"/>
  <c r="BK606"/>
  <c r="J583"/>
  <c r="BK553"/>
  <c r="BK549"/>
  <c r="J547"/>
  <c r="BK545"/>
  <c r="J540"/>
  <c r="J534"/>
  <c r="BK530"/>
  <c r="J525"/>
  <c r="J524"/>
  <c r="BK523"/>
  <c r="J521"/>
  <c r="BK518"/>
  <c r="BK516"/>
  <c r="J514"/>
  <c r="BK504"/>
  <c r="J498"/>
  <c r="BK494"/>
  <c r="J492"/>
  <c r="J477"/>
  <c r="J462"/>
  <c r="BK460"/>
  <c r="J458"/>
  <c r="BK454"/>
  <c r="J452"/>
  <c r="BK448"/>
  <c r="J434"/>
  <c r="J430"/>
  <c r="BK426"/>
  <c r="J424"/>
  <c r="BK418"/>
  <c r="J407"/>
  <c r="J401"/>
  <c r="BK388"/>
  <c r="J360"/>
  <c r="BK350"/>
  <c r="J349"/>
  <c r="J346"/>
  <c r="BK335"/>
  <c r="J317"/>
  <c r="BK316"/>
  <c r="J309"/>
  <c r="BK301"/>
  <c r="BK286"/>
  <c r="J281"/>
  <c r="J278"/>
  <c r="J270"/>
  <c r="BK269"/>
  <c r="J267"/>
  <c r="BK262"/>
  <c r="BK260"/>
  <c r="J258"/>
  <c r="J256"/>
  <c r="J254"/>
  <c r="J253"/>
  <c r="BK252"/>
  <c r="BK251"/>
  <c r="J237"/>
  <c r="J199"/>
  <c r="J197"/>
  <c r="BK194"/>
  <c r="J185"/>
  <c r="BK179"/>
  <c r="J177"/>
  <c r="J175"/>
  <c r="J173"/>
  <c r="J171"/>
  <c r="BK162"/>
  <c i="12" r="BK283"/>
  <c r="J281"/>
  <c r="J279"/>
  <c r="BK277"/>
  <c r="J277"/>
  <c r="BK273"/>
  <c r="BK271"/>
  <c r="J267"/>
  <c r="J261"/>
  <c r="J259"/>
  <c r="BK253"/>
  <c r="BK249"/>
  <c r="J247"/>
  <c r="BK243"/>
  <c r="J239"/>
  <c r="J237"/>
  <c r="BK233"/>
  <c r="BK223"/>
  <c r="J217"/>
  <c r="BK213"/>
  <c r="J211"/>
  <c r="BK209"/>
  <c r="BK195"/>
  <c r="BK181"/>
  <c r="BK179"/>
  <c r="J177"/>
  <c r="BK175"/>
  <c r="BK173"/>
  <c r="BK171"/>
  <c r="BK165"/>
  <c r="J151"/>
  <c r="J143"/>
  <c r="BK133"/>
  <c r="J129"/>
  <c r="J127"/>
  <c r="J125"/>
  <c i="10" r="BK152"/>
  <c r="BK150"/>
  <c r="J148"/>
  <c r="BK147"/>
  <c r="BK145"/>
  <c r="J144"/>
  <c r="BK143"/>
  <c r="J141"/>
  <c r="BK139"/>
  <c r="J136"/>
  <c r="J135"/>
  <c r="J131"/>
  <c r="BK129"/>
  <c r="BK126"/>
  <c i="8" r="BK121"/>
  <c i="7" r="J121"/>
  <c i="2" r="BK1011"/>
  <c r="BK1010"/>
  <c r="BK1009"/>
  <c r="BK1006"/>
  <c r="J1004"/>
  <c r="J1002"/>
  <c r="BK997"/>
  <c r="J996"/>
  <c r="J995"/>
  <c r="BK994"/>
  <c r="J993"/>
  <c r="J992"/>
  <c r="J990"/>
  <c r="J988"/>
  <c r="BK987"/>
  <c r="BK985"/>
  <c r="J961"/>
  <c r="J959"/>
  <c r="J957"/>
  <c r="BK953"/>
  <c r="J949"/>
  <c r="BK944"/>
  <c r="BK932"/>
  <c r="BK931"/>
  <c r="BK930"/>
  <c r="BK929"/>
  <c r="J916"/>
  <c r="J914"/>
  <c r="J912"/>
  <c r="BK900"/>
  <c r="BK894"/>
  <c r="BK888"/>
  <c r="BK884"/>
  <c r="J874"/>
  <c r="BK864"/>
  <c r="BK860"/>
  <c r="BK856"/>
  <c r="J852"/>
  <c r="J825"/>
  <c r="BK817"/>
  <c r="J808"/>
  <c r="J800"/>
  <c r="J796"/>
  <c r="J790"/>
  <c r="J784"/>
  <c r="BK777"/>
  <c r="BK769"/>
  <c r="J765"/>
  <c r="J762"/>
  <c r="BK760"/>
  <c r="J758"/>
  <c r="J756"/>
  <c r="BK752"/>
  <c r="J721"/>
  <c r="BK719"/>
  <c r="J706"/>
  <c r="BK704"/>
  <c r="J700"/>
  <c r="J693"/>
  <c r="BK690"/>
  <c r="BK688"/>
  <c r="J678"/>
  <c r="BK676"/>
  <c r="BK674"/>
  <c r="J672"/>
  <c r="BK661"/>
  <c r="J655"/>
  <c r="J653"/>
  <c r="BK646"/>
  <c r="BK644"/>
  <c r="J640"/>
  <c r="BK636"/>
  <c r="J635"/>
  <c r="J630"/>
  <c r="J615"/>
  <c r="J612"/>
  <c r="J611"/>
  <c r="J606"/>
  <c r="J596"/>
  <c r="J588"/>
  <c r="BK583"/>
  <c r="BK581"/>
  <c r="J573"/>
  <c r="J557"/>
  <c r="J553"/>
  <c r="J542"/>
  <c r="BK539"/>
  <c r="J536"/>
  <c r="BK532"/>
  <c r="BK527"/>
  <c r="BK519"/>
  <c r="BK514"/>
  <c r="BK507"/>
  <c r="BK506"/>
  <c r="J504"/>
  <c r="BK498"/>
  <c r="BK477"/>
  <c r="J469"/>
  <c r="BK467"/>
  <c r="BK465"/>
  <c r="BK456"/>
  <c r="J454"/>
  <c r="BK446"/>
  <c r="J442"/>
  <c r="BK440"/>
  <c r="J436"/>
  <c r="J432"/>
  <c r="J426"/>
  <c r="J420"/>
  <c r="BK411"/>
  <c r="BK407"/>
  <c r="BK405"/>
  <c r="BK403"/>
  <c r="BK390"/>
  <c r="BK364"/>
  <c r="J355"/>
  <c r="J354"/>
  <c r="J352"/>
  <c r="BK344"/>
  <c r="BK342"/>
  <c r="J340"/>
  <c r="BK336"/>
  <c r="J335"/>
  <c r="BK327"/>
  <c r="BK325"/>
  <c r="BK321"/>
  <c r="J319"/>
  <c r="J316"/>
  <c r="J311"/>
  <c r="J308"/>
  <c r="BK281"/>
  <c r="BK278"/>
  <c r="J277"/>
  <c r="J269"/>
  <c r="BK261"/>
  <c r="J260"/>
  <c r="BK258"/>
  <c r="BK255"/>
  <c r="BK253"/>
  <c r="J252"/>
  <c r="J251"/>
  <c r="BK216"/>
  <c r="BK205"/>
  <c r="BK201"/>
  <c r="BK188"/>
  <c r="BK173"/>
  <c r="J169"/>
  <c r="J167"/>
  <c r="J165"/>
  <c r="BK163"/>
  <c r="J162"/>
  <c r="BK161"/>
  <c i="12" r="BK279"/>
  <c r="BK275"/>
  <c r="J273"/>
  <c r="BK269"/>
  <c r="BK265"/>
  <c r="BK263"/>
  <c r="BK259"/>
  <c r="J257"/>
  <c r="BK255"/>
  <c r="BK251"/>
  <c r="J245"/>
  <c r="J241"/>
  <c r="BK237"/>
  <c r="J235"/>
  <c r="J231"/>
  <c r="J229"/>
  <c r="BK227"/>
  <c r="BK225"/>
  <c r="J223"/>
  <c r="J221"/>
  <c r="J207"/>
  <c r="J205"/>
  <c r="BK201"/>
  <c r="J199"/>
  <c r="BK197"/>
  <c r="BK193"/>
  <c r="BK191"/>
  <c r="BK187"/>
  <c r="J185"/>
  <c r="J175"/>
  <c r="BK169"/>
  <c r="J159"/>
  <c r="BK157"/>
  <c r="BK155"/>
  <c r="J153"/>
  <c r="BK139"/>
  <c r="J135"/>
  <c r="BK131"/>
  <c r="J123"/>
  <c r="J121"/>
  <c i="11" r="BK121"/>
  <c i="10" r="J150"/>
  <c r="BK148"/>
  <c r="BK144"/>
  <c r="BK141"/>
  <c r="J139"/>
  <c r="J138"/>
  <c r="J134"/>
  <c r="BK128"/>
  <c i="2" r="BK1007"/>
  <c r="J1006"/>
  <c r="J1000"/>
  <c r="BK999"/>
  <c r="BK996"/>
  <c r="J994"/>
  <c r="BK992"/>
  <c r="J989"/>
  <c r="BK988"/>
  <c r="J986"/>
  <c r="J985"/>
  <c r="J984"/>
  <c r="J983"/>
  <c r="J982"/>
  <c r="J978"/>
  <c r="BK977"/>
  <c r="BK971"/>
  <c r="J965"/>
  <c r="BK963"/>
  <c r="BK961"/>
  <c r="BK955"/>
  <c r="BK950"/>
  <c r="BK946"/>
  <c r="J938"/>
  <c r="J932"/>
  <c r="J930"/>
  <c r="J919"/>
  <c r="BK916"/>
  <c r="BK914"/>
  <c r="J900"/>
  <c r="J898"/>
  <c r="J890"/>
  <c r="BK886"/>
  <c r="J884"/>
  <c r="BK882"/>
  <c r="BK880"/>
  <c r="BK878"/>
  <c r="BK872"/>
  <c r="J870"/>
  <c r="J866"/>
  <c r="BK862"/>
  <c r="BK858"/>
  <c r="J854"/>
  <c r="J848"/>
  <c r="J827"/>
  <c r="BK823"/>
  <c r="J821"/>
  <c r="J813"/>
  <c r="BK811"/>
  <c r="BK810"/>
  <c r="BK808"/>
  <c r="J806"/>
  <c r="J804"/>
  <c r="J792"/>
  <c r="BK790"/>
  <c r="J786"/>
  <c r="BK784"/>
  <c r="BK783"/>
  <c r="J779"/>
  <c r="J772"/>
  <c r="J771"/>
  <c r="BK762"/>
  <c r="J754"/>
  <c r="BK753"/>
  <c r="J750"/>
  <c r="J735"/>
  <c r="J729"/>
  <c r="J702"/>
  <c r="J698"/>
  <c r="J695"/>
  <c r="J692"/>
  <c r="J684"/>
  <c r="BK682"/>
  <c r="J674"/>
  <c r="BK672"/>
  <c r="BK669"/>
  <c r="J667"/>
  <c r="J665"/>
  <c r="BK663"/>
  <c r="J661"/>
  <c r="BK659"/>
  <c r="BK655"/>
  <c r="J648"/>
  <c r="J646"/>
  <c r="J638"/>
  <c r="BK635"/>
  <c r="J634"/>
  <c r="J619"/>
  <c r="BK615"/>
  <c r="BK612"/>
  <c r="BK604"/>
  <c r="BK602"/>
  <c r="J600"/>
  <c r="BK594"/>
  <c r="BK592"/>
  <c r="J590"/>
  <c r="BK571"/>
  <c r="BK563"/>
  <c r="J555"/>
  <c r="J551"/>
  <c r="BK540"/>
  <c r="BK525"/>
  <c r="BK524"/>
  <c r="J506"/>
  <c r="J494"/>
  <c r="BK492"/>
  <c r="J473"/>
  <c r="BK469"/>
  <c r="J463"/>
  <c r="BK442"/>
  <c r="BK428"/>
  <c r="J418"/>
  <c r="BK409"/>
  <c r="J403"/>
  <c r="J399"/>
  <c r="BK391"/>
  <c r="J388"/>
  <c r="BK371"/>
  <c r="J364"/>
  <c r="BK355"/>
  <c r="BK346"/>
  <c r="J338"/>
  <c r="J333"/>
  <c r="J329"/>
  <c r="J325"/>
  <c r="J321"/>
  <c r="BK314"/>
  <c r="BK313"/>
  <c r="BK312"/>
  <c r="J306"/>
  <c r="J294"/>
  <c r="BK284"/>
  <c r="BK283"/>
  <c r="BK279"/>
  <c r="J276"/>
  <c r="BK270"/>
  <c r="BK267"/>
  <c r="BK257"/>
  <c r="J246"/>
  <c r="J235"/>
  <c r="J221"/>
  <c r="J207"/>
  <c r="J195"/>
  <c r="J192"/>
  <c r="BK185"/>
  <c r="BK183"/>
  <c r="J178"/>
  <c i="6" r="BK121"/>
  <c i="4" r="BK121"/>
  <c i="3" r="J121"/>
  <c i="2" r="J1011"/>
  <c r="J1010"/>
  <c r="J1009"/>
  <c r="J1007"/>
  <c r="BK1004"/>
  <c r="BK1002"/>
  <c r="BK1000"/>
  <c r="J999"/>
  <c r="J997"/>
  <c r="BK995"/>
  <c r="BK993"/>
  <c r="BK990"/>
  <c r="BK989"/>
  <c r="J987"/>
  <c r="BK986"/>
  <c r="BK976"/>
  <c r="J968"/>
  <c r="BK957"/>
  <c r="BK942"/>
  <c r="J940"/>
  <c r="BK919"/>
  <c r="BK918"/>
  <c r="J910"/>
  <c r="J908"/>
  <c r="BK904"/>
  <c r="J902"/>
  <c r="BK896"/>
  <c r="BK892"/>
  <c r="J886"/>
  <c r="J880"/>
  <c r="BK876"/>
  <c r="BK874"/>
  <c r="J868"/>
  <c r="BK866"/>
  <c r="J864"/>
  <c r="BK854"/>
  <c r="BK852"/>
  <c r="BK827"/>
  <c r="J823"/>
  <c r="BK821"/>
  <c r="BK815"/>
  <c r="BK804"/>
  <c r="BK802"/>
  <c r="BK800"/>
  <c r="J794"/>
  <c r="BK792"/>
  <c r="BK788"/>
  <c r="BK786"/>
  <c r="BK779"/>
  <c r="J775"/>
  <c r="J773"/>
  <c r="J760"/>
  <c r="BK754"/>
  <c r="J753"/>
  <c r="BK749"/>
  <c r="BK746"/>
  <c r="J744"/>
  <c r="BK737"/>
  <c r="J733"/>
  <c r="BK721"/>
  <c r="BK717"/>
  <c r="BK708"/>
  <c r="BK706"/>
  <c r="J704"/>
  <c r="J690"/>
  <c r="J688"/>
  <c r="BK684"/>
  <c r="BK678"/>
  <c r="BK667"/>
  <c r="J663"/>
  <c r="J659"/>
  <c r="BK657"/>
  <c r="BK653"/>
  <c r="J651"/>
  <c r="BK649"/>
  <c r="J644"/>
  <c r="BK640"/>
  <c r="BK638"/>
  <c r="J632"/>
  <c r="J620"/>
  <c r="BK617"/>
  <c r="J614"/>
  <c r="J604"/>
  <c r="J602"/>
  <c r="J592"/>
  <c r="BK588"/>
  <c r="J581"/>
  <c r="J571"/>
  <c r="BK561"/>
  <c r="J559"/>
  <c r="BK557"/>
  <c r="BK555"/>
  <c r="BK551"/>
  <c r="J549"/>
  <c r="J545"/>
  <c r="J543"/>
  <c r="BK542"/>
  <c r="BK534"/>
  <c r="J528"/>
  <c r="J523"/>
  <c r="J518"/>
  <c r="J516"/>
  <c r="J512"/>
  <c r="BK509"/>
  <c r="J507"/>
  <c r="BK500"/>
  <c r="BK496"/>
  <c r="J496"/>
  <c r="J490"/>
  <c r="BK473"/>
  <c r="J465"/>
  <c r="J460"/>
  <c r="J456"/>
  <c r="BK452"/>
  <c r="BK450"/>
  <c r="J444"/>
  <c r="J440"/>
  <c r="BK436"/>
  <c r="BK432"/>
  <c r="BK424"/>
  <c r="BK422"/>
  <c r="BK420"/>
  <c r="J409"/>
  <c r="J405"/>
  <c r="J397"/>
  <c r="J390"/>
  <c r="BK386"/>
  <c r="BK360"/>
  <c r="J357"/>
  <c r="BK354"/>
  <c r="BK352"/>
  <c r="J350"/>
  <c r="BK349"/>
  <c r="J348"/>
  <c r="J342"/>
  <c r="BK340"/>
  <c r="BK338"/>
  <c r="J336"/>
  <c r="BK331"/>
  <c r="BK329"/>
  <c r="BK319"/>
  <c r="BK317"/>
  <c r="J313"/>
  <c r="J312"/>
  <c r="BK308"/>
  <c r="BK306"/>
  <c r="J300"/>
  <c r="BK294"/>
  <c r="J283"/>
  <c r="J279"/>
  <c r="BK277"/>
  <c r="J274"/>
  <c r="J261"/>
  <c r="J259"/>
  <c r="J257"/>
  <c r="BK256"/>
  <c r="J255"/>
  <c r="BK246"/>
  <c r="BK237"/>
  <c r="BK235"/>
  <c r="J226"/>
  <c r="BK207"/>
  <c r="J205"/>
  <c r="BK197"/>
  <c r="J194"/>
  <c r="BK192"/>
  <c r="J188"/>
  <c r="J186"/>
  <c r="J183"/>
  <c r="BK177"/>
  <c r="BK175"/>
  <c r="J161"/>
  <c i="12" r="BK231"/>
  <c r="J225"/>
  <c r="BK219"/>
  <c r="BK215"/>
  <c r="BK211"/>
  <c r="J209"/>
  <c r="BK205"/>
  <c r="J203"/>
  <c r="J201"/>
  <c r="J191"/>
  <c r="BK189"/>
  <c r="BK185"/>
  <c r="J183"/>
  <c r="J181"/>
  <c r="J179"/>
  <c r="J169"/>
  <c r="J167"/>
  <c r="J165"/>
  <c r="J163"/>
  <c r="J157"/>
  <c r="J155"/>
  <c r="BK149"/>
  <c r="BK147"/>
  <c r="J145"/>
  <c r="BK141"/>
  <c r="J137"/>
  <c r="BK135"/>
  <c r="J131"/>
  <c i="11" r="J121"/>
  <c i="10" r="J152"/>
  <c r="J147"/>
  <c r="J145"/>
  <c r="J143"/>
  <c r="BK134"/>
  <c r="J132"/>
  <c r="BK131"/>
  <c r="J128"/>
  <c r="BK127"/>
  <c r="J126"/>
  <c r="BK125"/>
  <c r="J124"/>
  <c r="BK123"/>
  <c i="9" r="BK121"/>
  <c i="8" r="J121"/>
  <c i="7" r="BK121"/>
  <c i="6" r="J121"/>
  <c i="5" r="BK121"/>
  <c i="2" r="BK984"/>
  <c r="BK983"/>
  <c r="J980"/>
  <c r="BK979"/>
  <c r="BK978"/>
  <c r="J975"/>
  <c r="J974"/>
  <c r="J971"/>
  <c r="BK965"/>
  <c r="J963"/>
  <c r="BK951"/>
  <c r="BK948"/>
  <c r="J946"/>
  <c r="J944"/>
  <c r="BK940"/>
  <c r="BK938"/>
  <c r="J931"/>
  <c r="J929"/>
  <c r="BK927"/>
  <c r="J918"/>
  <c r="BK908"/>
  <c r="BK906"/>
  <c r="J894"/>
  <c r="BK890"/>
  <c r="J878"/>
  <c r="BK870"/>
  <c r="BK868"/>
  <c r="J860"/>
  <c r="BK848"/>
  <c r="J810"/>
  <c r="J798"/>
  <c r="BK794"/>
  <c r="J783"/>
  <c r="BK775"/>
  <c r="BK773"/>
  <c r="BK772"/>
  <c r="BK771"/>
  <c r="J769"/>
  <c r="BK758"/>
  <c r="J752"/>
  <c r="BK750"/>
  <c r="J746"/>
  <c r="J737"/>
  <c r="BK729"/>
  <c r="BK723"/>
  <c r="J708"/>
  <c r="BK700"/>
  <c r="BK696"/>
  <c r="BK695"/>
  <c r="BK693"/>
  <c r="BK692"/>
  <c r="BK165"/>
  <c r="BK600"/>
  <c r="BK596"/>
  <c r="J594"/>
  <c r="BK590"/>
  <c r="BK573"/>
  <c r="J563"/>
  <c r="J561"/>
  <c r="BK559"/>
  <c r="BK547"/>
  <c r="BK543"/>
  <c r="J539"/>
  <c r="BK536"/>
  <c r="J532"/>
  <c r="J530"/>
  <c r="BK528"/>
  <c r="J527"/>
  <c r="BK521"/>
  <c r="J519"/>
  <c r="BK512"/>
  <c r="J509"/>
  <c r="J500"/>
  <c r="BK490"/>
  <c r="J467"/>
  <c r="BK463"/>
  <c r="BK462"/>
  <c r="BK458"/>
  <c r="J450"/>
  <c r="J448"/>
  <c r="J446"/>
  <c r="BK444"/>
  <c r="BK434"/>
  <c r="BK430"/>
  <c r="J428"/>
  <c r="J422"/>
  <c r="J411"/>
  <c r="BK401"/>
  <c r="BK399"/>
  <c r="BK397"/>
  <c r="J391"/>
  <c r="J386"/>
  <c r="J371"/>
  <c r="BK357"/>
  <c r="BK348"/>
  <c r="J344"/>
  <c r="BK333"/>
  <c r="J331"/>
  <c r="J327"/>
  <c r="J314"/>
  <c r="BK311"/>
  <c r="BK309"/>
  <c r="J301"/>
  <c r="BK300"/>
  <c r="J286"/>
  <c r="J284"/>
  <c r="BK276"/>
  <c r="BK274"/>
  <c r="J262"/>
  <c r="BK259"/>
  <c r="BK254"/>
  <c r="BK226"/>
  <c r="BK221"/>
  <c r="J216"/>
  <c r="J201"/>
  <c r="BK199"/>
  <c r="BK195"/>
  <c r="BK186"/>
  <c r="J179"/>
  <c r="BK178"/>
  <c r="BK171"/>
  <c r="BK169"/>
  <c r="BK167"/>
  <c r="J163"/>
  <c i="1" r="AS94"/>
  <c i="8" r="J34"/>
  <c i="1" r="AW101"/>
  <c i="7" r="F34"/>
  <c i="1" r="BA100"/>
  <c i="6" r="F37"/>
  <c i="1" r="BD99"/>
  <c i="5" r="F35"/>
  <c i="1" r="BB98"/>
  <c i="4" r="F35"/>
  <c i="1" r="BB97"/>
  <c i="3" r="F36"/>
  <c i="1" r="BC96"/>
  <c i="8" r="F37"/>
  <c i="1" r="BD101"/>
  <c i="7" r="F37"/>
  <c i="1" r="BD100"/>
  <c i="4" r="F36"/>
  <c i="1" r="BC97"/>
  <c i="11" r="F37"/>
  <c i="1" r="BD104"/>
  <c i="9" r="F37"/>
  <c i="1" r="BD102"/>
  <c i="8" r="F35"/>
  <c i="1" r="BB101"/>
  <c i="5" r="F34"/>
  <c i="1" r="BA98"/>
  <c i="4" r="F34"/>
  <c i="1" r="BA97"/>
  <c i="3" r="F35"/>
  <c i="1" r="BB96"/>
  <c i="11" r="F35"/>
  <c i="1" r="BB104"/>
  <c i="9" r="F34"/>
  <c i="1" r="BA102"/>
  <c i="8" r="F36"/>
  <c i="1" r="BC101"/>
  <c i="7" r="F35"/>
  <c i="1" r="BB100"/>
  <c i="6" r="F36"/>
  <c i="1" r="BC99"/>
  <c i="3" r="F34"/>
  <c i="1" r="BA96"/>
  <c i="11" r="F36"/>
  <c i="1" r="BC104"/>
  <c i="9" r="F35"/>
  <c i="1" r="BB102"/>
  <c i="6" r="J34"/>
  <c i="1" r="AW99"/>
  <c i="5" r="F37"/>
  <c i="1" r="BD98"/>
  <c i="11" r="J34"/>
  <c i="1" r="AW104"/>
  <c i="9" r="F36"/>
  <c i="1" r="BC102"/>
  <c i="7" r="F36"/>
  <c i="1" r="BC100"/>
  <c i="6" r="F35"/>
  <c i="1" r="BB99"/>
  <c i="5" r="F36"/>
  <c i="1" r="BC98"/>
  <c i="4" r="F37"/>
  <c i="1" r="BD97"/>
  <c i="3" r="F37"/>
  <c i="1" r="BD96"/>
  <c i="2" l="1" r="T160"/>
  <c r="P176"/>
  <c r="R200"/>
  <c r="BK293"/>
  <c r="J293"/>
  <c r="J101"/>
  <c r="BK351"/>
  <c r="J351"/>
  <c r="J102"/>
  <c r="P359"/>
  <c r="T511"/>
  <c r="P538"/>
  <c r="R562"/>
  <c r="T616"/>
  <c r="T668"/>
  <c r="BK694"/>
  <c r="J694"/>
  <c r="J112"/>
  <c r="R703"/>
  <c r="P722"/>
  <c r="T751"/>
  <c r="R770"/>
  <c r="R774"/>
  <c r="R812"/>
  <c r="P909"/>
  <c r="T913"/>
  <c r="R947"/>
  <c r="P954"/>
  <c r="P958"/>
  <c r="P973"/>
  <c r="P981"/>
  <c r="R991"/>
  <c r="R1005"/>
  <c r="R1008"/>
  <c i="10" r="P122"/>
  <c r="BK146"/>
  <c r="J146"/>
  <c r="J100"/>
  <c i="2" r="P160"/>
  <c r="R176"/>
  <c r="BK200"/>
  <c r="J200"/>
  <c r="J100"/>
  <c r="T293"/>
  <c r="T359"/>
  <c r="P511"/>
  <c r="T538"/>
  <c r="BK562"/>
  <c r="J562"/>
  <c r="J108"/>
  <c r="BK616"/>
  <c r="J616"/>
  <c r="J109"/>
  <c r="BK668"/>
  <c r="J668"/>
  <c r="J110"/>
  <c r="BK691"/>
  <c r="J691"/>
  <c r="J111"/>
  <c r="R691"/>
  <c r="P694"/>
  <c r="T703"/>
  <c r="T722"/>
  <c r="R751"/>
  <c r="P770"/>
  <c r="BK774"/>
  <c r="J774"/>
  <c r="J120"/>
  <c r="P812"/>
  <c r="BK913"/>
  <c r="J913"/>
  <c r="J123"/>
  <c r="BK947"/>
  <c r="J947"/>
  <c r="J124"/>
  <c r="BK954"/>
  <c r="J954"/>
  <c r="J125"/>
  <c r="BK958"/>
  <c r="J958"/>
  <c r="J126"/>
  <c r="BK973"/>
  <c r="T973"/>
  <c r="T981"/>
  <c r="P991"/>
  <c r="T1005"/>
  <c r="T1008"/>
  <c i="10" r="T122"/>
  <c r="P137"/>
  <c r="T146"/>
  <c i="2" r="BK160"/>
  <c r="J160"/>
  <c r="J98"/>
  <c r="T176"/>
  <c r="T200"/>
  <c r="P293"/>
  <c r="R351"/>
  <c r="R359"/>
  <c r="R511"/>
  <c r="BK538"/>
  <c r="T562"/>
  <c r="R616"/>
  <c r="R668"/>
  <c r="T691"/>
  <c r="R694"/>
  <c r="BK703"/>
  <c r="J703"/>
  <c r="J116"/>
  <c r="R722"/>
  <c r="P751"/>
  <c r="T770"/>
  <c r="P774"/>
  <c r="T812"/>
  <c r="R909"/>
  <c r="R913"/>
  <c r="P947"/>
  <c r="R954"/>
  <c r="T958"/>
  <c r="R973"/>
  <c r="R981"/>
  <c r="T991"/>
  <c r="P1005"/>
  <c r="P1008"/>
  <c i="10" r="BK122"/>
  <c r="J122"/>
  <c r="J98"/>
  <c r="BK137"/>
  <c r="J137"/>
  <c r="J99"/>
  <c r="T137"/>
  <c r="P146"/>
  <c i="2" r="R160"/>
  <c r="BK176"/>
  <c r="J176"/>
  <c r="J99"/>
  <c r="P200"/>
  <c r="R293"/>
  <c r="P351"/>
  <c r="T351"/>
  <c r="BK359"/>
  <c r="J359"/>
  <c r="J103"/>
  <c r="BK511"/>
  <c r="J511"/>
  <c r="J104"/>
  <c r="R538"/>
  <c r="P562"/>
  <c r="P616"/>
  <c r="P668"/>
  <c r="P691"/>
  <c r="T694"/>
  <c r="P703"/>
  <c r="BK722"/>
  <c r="J722"/>
  <c r="J117"/>
  <c r="BK751"/>
  <c r="J751"/>
  <c r="J118"/>
  <c r="BK770"/>
  <c r="J770"/>
  <c r="J119"/>
  <c r="T774"/>
  <c r="BK812"/>
  <c r="J812"/>
  <c r="J121"/>
  <c r="BK909"/>
  <c r="J909"/>
  <c r="J122"/>
  <c r="T909"/>
  <c r="P913"/>
  <c r="T947"/>
  <c r="T954"/>
  <c r="R958"/>
  <c r="BK981"/>
  <c r="J981"/>
  <c r="J133"/>
  <c r="BK991"/>
  <c r="J991"/>
  <c r="J134"/>
  <c r="BK1005"/>
  <c r="J1005"/>
  <c r="J137"/>
  <c r="BK1008"/>
  <c r="J1008"/>
  <c r="J138"/>
  <c i="10" r="R122"/>
  <c r="R121"/>
  <c r="R120"/>
  <c r="R137"/>
  <c r="R146"/>
  <c i="12" r="BK120"/>
  <c r="J120"/>
  <c r="J98"/>
  <c r="P120"/>
  <c r="P119"/>
  <c r="P118"/>
  <c i="1" r="AU105"/>
  <c i="12" r="R120"/>
  <c r="R119"/>
  <c r="R118"/>
  <c r="T120"/>
  <c r="T119"/>
  <c r="T118"/>
  <c i="2" r="E85"/>
  <c r="BE173"/>
  <c r="BE175"/>
  <c r="BE177"/>
  <c r="BE183"/>
  <c r="BE197"/>
  <c r="BE207"/>
  <c r="BE251"/>
  <c r="BE258"/>
  <c r="BE261"/>
  <c r="BE281"/>
  <c r="BE283"/>
  <c r="BE294"/>
  <c r="BE313"/>
  <c r="BE321"/>
  <c r="BE329"/>
  <c r="BE405"/>
  <c r="BE420"/>
  <c r="BE436"/>
  <c r="BE460"/>
  <c r="BE465"/>
  <c r="BE469"/>
  <c r="BE477"/>
  <c r="BE496"/>
  <c r="BE498"/>
  <c r="BE504"/>
  <c r="BE509"/>
  <c r="BE514"/>
  <c r="BE516"/>
  <c r="BE525"/>
  <c r="BE527"/>
  <c r="BE539"/>
  <c r="BE542"/>
  <c r="BE545"/>
  <c r="BE553"/>
  <c r="BE557"/>
  <c r="BE592"/>
  <c r="J89"/>
  <c r="BE161"/>
  <c r="BE162"/>
  <c r="BE702"/>
  <c r="BE704"/>
  <c r="BE735"/>
  <c r="BE756"/>
  <c r="BE765"/>
  <c r="BE779"/>
  <c r="BE790"/>
  <c r="BE792"/>
  <c r="BE796"/>
  <c r="BE804"/>
  <c r="BE806"/>
  <c r="BE815"/>
  <c r="BE823"/>
  <c r="BE858"/>
  <c r="BE866"/>
  <c r="BE872"/>
  <c r="BE874"/>
  <c r="BE882"/>
  <c r="BE912"/>
  <c r="BE916"/>
  <c r="BE930"/>
  <c r="BE950"/>
  <c r="BE953"/>
  <c r="BE961"/>
  <c r="BE976"/>
  <c r="BE978"/>
  <c r="BE980"/>
  <c r="BE982"/>
  <c r="BK697"/>
  <c r="J697"/>
  <c r="J113"/>
  <c r="BK701"/>
  <c r="J701"/>
  <c r="J115"/>
  <c r="BK964"/>
  <c r="J964"/>
  <c r="J127"/>
  <c i="3" r="F92"/>
  <c r="BE121"/>
  <c i="5" r="J112"/>
  <c r="BK120"/>
  <c r="J120"/>
  <c r="J98"/>
  <c i="6" r="F115"/>
  <c r="BE121"/>
  <c i="7" r="J89"/>
  <c r="F92"/>
  <c r="BK120"/>
  <c r="J120"/>
  <c r="J98"/>
  <c i="8" r="F115"/>
  <c i="9" r="J89"/>
  <c r="F115"/>
  <c i="10" r="E110"/>
  <c r="J114"/>
  <c r="BE135"/>
  <c r="BE138"/>
  <c r="BE139"/>
  <c r="BE145"/>
  <c r="BE152"/>
  <c r="BE154"/>
  <c i="11" r="J89"/>
  <c i="12" r="BE121"/>
  <c r="BE123"/>
  <c r="BE127"/>
  <c r="BE141"/>
  <c r="BE151"/>
  <c r="BE157"/>
  <c r="BE165"/>
  <c r="BE167"/>
  <c r="BE171"/>
  <c r="BE173"/>
  <c r="BE175"/>
  <c r="BE181"/>
  <c r="BE195"/>
  <c r="BE197"/>
  <c r="BE203"/>
  <c r="BE223"/>
  <c i="2" r="BE163"/>
  <c r="BE169"/>
  <c r="BE178"/>
  <c r="BE179"/>
  <c r="BE185"/>
  <c r="BE195"/>
  <c r="BE201"/>
  <c r="BE221"/>
  <c r="BE253"/>
  <c r="BE254"/>
  <c r="BE260"/>
  <c r="BE270"/>
  <c r="BE278"/>
  <c r="BE284"/>
  <c r="BE311"/>
  <c r="BE325"/>
  <c r="BE335"/>
  <c r="BE346"/>
  <c r="BE355"/>
  <c r="BE364"/>
  <c r="BE388"/>
  <c r="BE403"/>
  <c r="BE407"/>
  <c r="BE411"/>
  <c r="BE442"/>
  <c r="BE454"/>
  <c r="BE494"/>
  <c r="BE506"/>
  <c r="BE521"/>
  <c r="BE524"/>
  <c r="BE532"/>
  <c r="BE536"/>
  <c r="BE540"/>
  <c r="BE563"/>
  <c r="BE573"/>
  <c r="BE590"/>
  <c r="BE596"/>
  <c r="BE604"/>
  <c r="BE611"/>
  <c r="BE615"/>
  <c r="BE630"/>
  <c r="BE634"/>
  <c r="BE635"/>
  <c r="BE636"/>
  <c r="BE646"/>
  <c r="BE661"/>
  <c r="BE663"/>
  <c r="BE669"/>
  <c r="BE674"/>
  <c r="BE698"/>
  <c r="BE719"/>
  <c r="BE750"/>
  <c r="BE758"/>
  <c r="BE772"/>
  <c r="BE784"/>
  <c r="BE798"/>
  <c r="BE808"/>
  <c r="BE813"/>
  <c r="BE860"/>
  <c r="BE884"/>
  <c r="BE890"/>
  <c r="BE900"/>
  <c r="BE906"/>
  <c r="BE914"/>
  <c r="BE927"/>
  <c r="BE932"/>
  <c r="BE938"/>
  <c r="BE946"/>
  <c r="BE949"/>
  <c r="BE955"/>
  <c r="BE959"/>
  <c r="BE963"/>
  <c r="BE971"/>
  <c r="BE977"/>
  <c r="BE984"/>
  <c r="BE985"/>
  <c r="BE988"/>
  <c r="BE989"/>
  <c r="BE992"/>
  <c r="BE994"/>
  <c r="BE996"/>
  <c r="BE999"/>
  <c r="BE1006"/>
  <c r="BE1009"/>
  <c r="BK699"/>
  <c r="J699"/>
  <c r="J114"/>
  <c r="BK970"/>
  <c r="J970"/>
  <c r="J130"/>
  <c i="3" r="E85"/>
  <c r="J89"/>
  <c i="4" r="E85"/>
  <c r="J112"/>
  <c r="F115"/>
  <c r="BK120"/>
  <c r="BK119"/>
  <c r="BK118"/>
  <c r="J118"/>
  <c r="J96"/>
  <c i="5" r="E108"/>
  <c r="F115"/>
  <c r="BE121"/>
  <c i="6" r="J89"/>
  <c i="2" r="BE194"/>
  <c r="BE199"/>
  <c r="BE205"/>
  <c r="BE216"/>
  <c r="BE237"/>
  <c r="BE252"/>
  <c r="BE256"/>
  <c r="BE262"/>
  <c r="BE269"/>
  <c r="BE274"/>
  <c r="BE301"/>
  <c r="BE316"/>
  <c r="BE319"/>
  <c r="BE327"/>
  <c r="BE331"/>
  <c r="BE336"/>
  <c r="BE340"/>
  <c r="BE344"/>
  <c r="BE349"/>
  <c r="BE352"/>
  <c r="BE354"/>
  <c r="BE360"/>
  <c r="BE386"/>
  <c r="BE401"/>
  <c r="BE426"/>
  <c r="BE434"/>
  <c r="BE440"/>
  <c r="BE446"/>
  <c r="BE448"/>
  <c r="BE456"/>
  <c r="BE458"/>
  <c r="BE518"/>
  <c r="BE530"/>
  <c r="BE547"/>
  <c r="BE549"/>
  <c r="BE561"/>
  <c r="BE583"/>
  <c r="BE588"/>
  <c r="BE606"/>
  <c r="BE614"/>
  <c r="BE617"/>
  <c r="BE620"/>
  <c r="BE632"/>
  <c r="BE651"/>
  <c r="BE676"/>
  <c r="BE688"/>
  <c r="BE693"/>
  <c r="BE696"/>
  <c r="BE700"/>
  <c r="BE717"/>
  <c r="BE721"/>
  <c r="BE723"/>
  <c r="BE733"/>
  <c r="BE749"/>
  <c r="BE752"/>
  <c r="BE777"/>
  <c r="BE817"/>
  <c r="BE825"/>
  <c r="BE852"/>
  <c r="BE856"/>
  <c r="BE864"/>
  <c r="BE888"/>
  <c r="BE892"/>
  <c r="BE902"/>
  <c r="BE904"/>
  <c r="BE918"/>
  <c r="BE929"/>
  <c r="BE931"/>
  <c r="BE940"/>
  <c r="BE942"/>
  <c r="BE944"/>
  <c r="BE948"/>
  <c r="BE957"/>
  <c r="BE968"/>
  <c r="BE979"/>
  <c r="BE983"/>
  <c r="BE987"/>
  <c r="BE990"/>
  <c r="BE995"/>
  <c r="BE997"/>
  <c r="BE1004"/>
  <c r="BE1010"/>
  <c r="BE1011"/>
  <c i="10" r="BE126"/>
  <c r="BE129"/>
  <c r="BE131"/>
  <c r="BE147"/>
  <c i="11" r="E85"/>
  <c r="F92"/>
  <c i="12" r="E85"/>
  <c r="F92"/>
  <c r="BE125"/>
  <c r="BE135"/>
  <c r="BE137"/>
  <c r="BE143"/>
  <c r="BE145"/>
  <c r="BE149"/>
  <c r="BE161"/>
  <c r="BE163"/>
  <c r="BE179"/>
  <c r="BE187"/>
  <c r="BE199"/>
  <c r="BE207"/>
  <c r="BE209"/>
  <c r="BE211"/>
  <c r="BE215"/>
  <c r="BE217"/>
  <c r="BE231"/>
  <c r="BE233"/>
  <c r="BE239"/>
  <c r="BE243"/>
  <c r="BE249"/>
  <c r="BE251"/>
  <c r="BE253"/>
  <c r="BE255"/>
  <c r="BE275"/>
  <c i="2" r="F92"/>
  <c r="BE171"/>
  <c r="BE186"/>
  <c r="BE226"/>
  <c r="BE257"/>
  <c r="BE259"/>
  <c r="BE267"/>
  <c r="BE276"/>
  <c r="BE279"/>
  <c r="BE286"/>
  <c r="BE300"/>
  <c r="BE306"/>
  <c r="BE309"/>
  <c r="BE314"/>
  <c r="BE317"/>
  <c r="BE338"/>
  <c r="BE350"/>
  <c r="BE357"/>
  <c r="BE397"/>
  <c r="BE418"/>
  <c r="BE424"/>
  <c r="BE430"/>
  <c r="BE444"/>
  <c r="BE450"/>
  <c r="BE452"/>
  <c r="BE462"/>
  <c r="BE473"/>
  <c r="BE490"/>
  <c r="BE492"/>
  <c r="BE512"/>
  <c r="BE523"/>
  <c r="BE534"/>
  <c r="BE543"/>
  <c r="BE551"/>
  <c r="BE555"/>
  <c r="BE559"/>
  <c r="BE571"/>
  <c r="BE600"/>
  <c r="BE619"/>
  <c r="BE648"/>
  <c r="BE649"/>
  <c r="BE657"/>
  <c r="BE665"/>
  <c r="BE667"/>
  <c r="BE678"/>
  <c r="BE682"/>
  <c r="BE692"/>
  <c r="BE695"/>
  <c r="BE729"/>
  <c r="BE737"/>
  <c r="BE744"/>
  <c r="BE754"/>
  <c r="BE771"/>
  <c r="BE775"/>
  <c r="BE783"/>
  <c r="BE788"/>
  <c r="BE794"/>
  <c r="BE802"/>
  <c r="BE811"/>
  <c r="BE827"/>
  <c r="BE854"/>
  <c r="BE862"/>
  <c r="BE868"/>
  <c r="BE870"/>
  <c r="BE876"/>
  <c r="BE880"/>
  <c r="BE896"/>
  <c r="BE898"/>
  <c r="BE910"/>
  <c r="BE951"/>
  <c r="BE965"/>
  <c r="BE974"/>
  <c r="BE975"/>
  <c r="BE986"/>
  <c r="BE993"/>
  <c r="BE1000"/>
  <c r="BE1002"/>
  <c r="BE1007"/>
  <c r="BK1001"/>
  <c r="J1001"/>
  <c r="J135"/>
  <c r="BK1003"/>
  <c r="J1003"/>
  <c r="J136"/>
  <c i="6" r="E85"/>
  <c i="7" r="E108"/>
  <c i="8" r="E108"/>
  <c r="J112"/>
  <c r="BE121"/>
  <c i="9" r="E85"/>
  <c r="BK120"/>
  <c r="J120"/>
  <c r="J98"/>
  <c i="10" r="F92"/>
  <c r="BE124"/>
  <c r="BE125"/>
  <c r="BE127"/>
  <c r="BE128"/>
  <c r="BE132"/>
  <c r="BE134"/>
  <c r="BE144"/>
  <c i="11" r="BE121"/>
  <c i="12" r="BE129"/>
  <c r="BE133"/>
  <c r="BE139"/>
  <c r="BE147"/>
  <c r="BE153"/>
  <c r="BE159"/>
  <c r="BE169"/>
  <c r="BE183"/>
  <c r="BE185"/>
  <c r="BE193"/>
  <c r="BE205"/>
  <c r="BE219"/>
  <c r="BE225"/>
  <c r="BE227"/>
  <c r="BE241"/>
  <c r="BE257"/>
  <c r="BE259"/>
  <c r="BE265"/>
  <c r="BE269"/>
  <c r="BE271"/>
  <c r="BE281"/>
  <c i="2" r="BE165"/>
  <c r="BE167"/>
  <c r="BE188"/>
  <c r="BE192"/>
  <c r="BE235"/>
  <c r="BE246"/>
  <c r="BE255"/>
  <c r="BE277"/>
  <c r="BE308"/>
  <c r="BE312"/>
  <c r="BE333"/>
  <c r="BE342"/>
  <c r="BE348"/>
  <c r="BE371"/>
  <c r="BE390"/>
  <c r="BE391"/>
  <c r="BE399"/>
  <c r="BE409"/>
  <c r="BE422"/>
  <c r="BE428"/>
  <c r="BE432"/>
  <c r="BE463"/>
  <c r="BE467"/>
  <c r="BE500"/>
  <c r="BE507"/>
  <c r="BE519"/>
  <c r="BE528"/>
  <c r="BE581"/>
  <c r="BE594"/>
  <c r="BE602"/>
  <c r="BE612"/>
  <c r="BE638"/>
  <c r="BE640"/>
  <c r="BE644"/>
  <c r="BE653"/>
  <c r="BE655"/>
  <c r="BE659"/>
  <c r="BE672"/>
  <c r="BE684"/>
  <c r="BE690"/>
  <c r="BE706"/>
  <c r="BE708"/>
  <c r="BE746"/>
  <c r="BE753"/>
  <c r="BE760"/>
  <c r="BE762"/>
  <c r="BE769"/>
  <c r="BE773"/>
  <c r="BE786"/>
  <c r="BE800"/>
  <c r="BE810"/>
  <c r="BE821"/>
  <c r="BE848"/>
  <c r="BE878"/>
  <c r="BE886"/>
  <c r="BE894"/>
  <c r="BE908"/>
  <c r="BE919"/>
  <c r="BK535"/>
  <c r="J535"/>
  <c r="J105"/>
  <c r="BK967"/>
  <c r="J967"/>
  <c r="J129"/>
  <c i="3" r="BK120"/>
  <c r="J120"/>
  <c r="J98"/>
  <c i="4" r="BE121"/>
  <c i="6" r="BK120"/>
  <c r="BK119"/>
  <c r="BK118"/>
  <c r="J118"/>
  <c i="7" r="BE121"/>
  <c i="8" r="BK120"/>
  <c r="BK119"/>
  <c r="J119"/>
  <c r="J97"/>
  <c i="9" r="BE121"/>
  <c i="10" r="BE123"/>
  <c r="BE136"/>
  <c r="BE141"/>
  <c r="BE143"/>
  <c r="BE148"/>
  <c r="BE150"/>
  <c i="11" r="BK120"/>
  <c r="BK119"/>
  <c r="J119"/>
  <c r="J97"/>
  <c i="12" r="J89"/>
  <c r="BE131"/>
  <c r="BE155"/>
  <c r="BE177"/>
  <c r="BE189"/>
  <c r="BE191"/>
  <c r="BE201"/>
  <c r="BE213"/>
  <c r="BE221"/>
  <c r="BE229"/>
  <c r="BE235"/>
  <c r="BE237"/>
  <c r="BE245"/>
  <c r="BE247"/>
  <c r="BE261"/>
  <c r="BE263"/>
  <c r="BE267"/>
  <c r="BE273"/>
  <c r="BE277"/>
  <c r="BE279"/>
  <c r="BE283"/>
  <c r="BE285"/>
  <c r="BE287"/>
  <c r="BE289"/>
  <c i="2" r="J34"/>
  <c i="1" r="AW95"/>
  <c i="12" r="F36"/>
  <c i="1" r="BC105"/>
  <c i="12" r="F34"/>
  <c i="1" r="BA105"/>
  <c i="9" r="J34"/>
  <c i="1" r="AW102"/>
  <c i="5" r="J34"/>
  <c i="1" r="AW98"/>
  <c i="8" r="F34"/>
  <c i="1" r="BA101"/>
  <c i="7" r="J33"/>
  <c i="1" r="AV100"/>
  <c i="10" r="J34"/>
  <c i="1" r="AW103"/>
  <c i="2" r="F34"/>
  <c i="1" r="BA95"/>
  <c i="10" r="F34"/>
  <c i="1" r="BA103"/>
  <c i="2" r="F36"/>
  <c i="1" r="BC95"/>
  <c i="3" r="J34"/>
  <c i="1" r="AW96"/>
  <c i="6" r="F34"/>
  <c i="1" r="BA99"/>
  <c i="6" r="J30"/>
  <c i="1" r="AG99"/>
  <c i="10" r="F35"/>
  <c i="1" r="BB103"/>
  <c i="12" r="F37"/>
  <c i="1" r="BD105"/>
  <c i="6" r="F33"/>
  <c i="1" r="AZ99"/>
  <c i="5" r="F33"/>
  <c i="1" r="AZ98"/>
  <c i="12" r="J34"/>
  <c i="1" r="AW105"/>
  <c i="10" r="F37"/>
  <c i="1" r="BD103"/>
  <c i="10" r="F36"/>
  <c i="1" r="BC103"/>
  <c i="3" r="J33"/>
  <c i="1" r="AV96"/>
  <c i="11" r="J33"/>
  <c i="1" r="AV104"/>
  <c r="AT104"/>
  <c i="2" r="F35"/>
  <c i="1" r="BB95"/>
  <c i="12" r="F35"/>
  <c i="1" r="BB105"/>
  <c i="4" r="J34"/>
  <c i="1" r="AW97"/>
  <c i="7" r="J34"/>
  <c i="1" r="AW100"/>
  <c i="8" r="F33"/>
  <c i="1" r="AZ101"/>
  <c i="9" r="J33"/>
  <c i="1" r="AV102"/>
  <c i="2" r="F37"/>
  <c i="1" r="BD95"/>
  <c i="11" r="F34"/>
  <c i="1" r="BA104"/>
  <c i="4" r="F33"/>
  <c i="1" r="AZ97"/>
  <c i="2" l="1" r="R537"/>
  <c r="P972"/>
  <c i="10" r="T121"/>
  <c r="T120"/>
  <c i="2" r="P159"/>
  <c i="10" r="P121"/>
  <c r="P120"/>
  <c i="1" r="AU103"/>
  <c i="2" r="R972"/>
  <c r="BK972"/>
  <c r="J972"/>
  <c r="J131"/>
  <c r="R159"/>
  <c r="R158"/>
  <c r="BK537"/>
  <c r="J537"/>
  <c r="J106"/>
  <c r="T972"/>
  <c r="T537"/>
  <c r="P537"/>
  <c r="T159"/>
  <c r="T158"/>
  <c i="3" r="BK119"/>
  <c r="J119"/>
  <c r="J97"/>
  <c i="4" r="J120"/>
  <c r="J98"/>
  <c i="6" r="J96"/>
  <c r="J119"/>
  <c r="J97"/>
  <c r="J120"/>
  <c r="J98"/>
  <c i="8" r="BK118"/>
  <c r="J118"/>
  <c r="J96"/>
  <c r="J120"/>
  <c r="J98"/>
  <c i="9" r="BK119"/>
  <c r="BK118"/>
  <c r="J118"/>
  <c r="J96"/>
  <c i="10" r="BK121"/>
  <c r="J121"/>
  <c r="J97"/>
  <c i="11" r="BK118"/>
  <c r="J118"/>
  <c r="J120"/>
  <c r="J98"/>
  <c i="2" r="BK159"/>
  <c r="BK158"/>
  <c r="J158"/>
  <c r="J96"/>
  <c r="BK966"/>
  <c r="J966"/>
  <c r="J128"/>
  <c r="J538"/>
  <c r="J107"/>
  <c r="J973"/>
  <c r="J132"/>
  <c i="4" r="J119"/>
  <c r="J97"/>
  <c i="7" r="BK119"/>
  <c r="BK118"/>
  <c r="J118"/>
  <c r="J96"/>
  <c i="5" r="BK119"/>
  <c r="BK118"/>
  <c r="J118"/>
  <c i="12" r="BK119"/>
  <c r="J119"/>
  <c r="J97"/>
  <c i="4" r="J30"/>
  <c i="1" r="AG97"/>
  <c i="8" r="J33"/>
  <c i="1" r="AV101"/>
  <c r="AT101"/>
  <c i="11" r="J30"/>
  <c i="1" r="AG104"/>
  <c r="AN104"/>
  <c i="2" r="F33"/>
  <c i="1" r="AZ95"/>
  <c i="5" r="J33"/>
  <c i="1" r="AV98"/>
  <c r="AT98"/>
  <c r="AT100"/>
  <c r="AT96"/>
  <c r="BB94"/>
  <c r="W31"/>
  <c i="12" r="J33"/>
  <c i="1" r="AV105"/>
  <c r="AT105"/>
  <c i="3" r="F33"/>
  <c i="1" r="AZ96"/>
  <c r="BD94"/>
  <c r="W33"/>
  <c r="BC94"/>
  <c r="W32"/>
  <c i="10" r="F33"/>
  <c i="1" r="AZ103"/>
  <c i="9" r="F33"/>
  <c i="1" r="AZ102"/>
  <c i="4" r="J33"/>
  <c i="1" r="AV97"/>
  <c r="AT97"/>
  <c i="12" r="F33"/>
  <c i="1" r="AZ105"/>
  <c i="7" r="F33"/>
  <c i="1" r="AZ100"/>
  <c i="11" r="F33"/>
  <c i="1" r="AZ104"/>
  <c i="6" r="J33"/>
  <c i="1" r="AV99"/>
  <c r="AT99"/>
  <c r="BA94"/>
  <c r="AW94"/>
  <c r="AK30"/>
  <c r="AT102"/>
  <c i="2" r="J33"/>
  <c i="1" r="AV95"/>
  <c r="AT95"/>
  <c i="5" r="J30"/>
  <c i="1" r="AG98"/>
  <c r="AN98"/>
  <c i="10" r="J33"/>
  <c i="1" r="AV103"/>
  <c r="AT103"/>
  <c i="2" l="1" r="P158"/>
  <c i="1" r="AU95"/>
  <c i="5" r="J39"/>
  <c i="4" r="J39"/>
  <c i="3" r="BK118"/>
  <c r="J118"/>
  <c i="5" r="J119"/>
  <c r="J97"/>
  <c i="7" r="J119"/>
  <c r="J97"/>
  <c i="10" r="BK120"/>
  <c r="J120"/>
  <c i="11" r="J96"/>
  <c i="2" r="J159"/>
  <c r="J97"/>
  <c i="5" r="J96"/>
  <c i="9" r="J119"/>
  <c r="J97"/>
  <c i="11" r="J39"/>
  <c i="6" r="J39"/>
  <c i="12" r="BK118"/>
  <c r="J118"/>
  <c r="J96"/>
  <c i="1" r="AN99"/>
  <c r="AN97"/>
  <c r="W30"/>
  <c i="3" r="J30"/>
  <c i="1" r="AG96"/>
  <c r="AN96"/>
  <c i="9" r="J30"/>
  <c i="1" r="AG102"/>
  <c r="AN102"/>
  <c i="2" r="J30"/>
  <c i="1" r="AG95"/>
  <c r="AN95"/>
  <c r="AZ94"/>
  <c r="AV94"/>
  <c r="AK29"/>
  <c i="10" r="J30"/>
  <c i="1" r="AG103"/>
  <c r="AN103"/>
  <c i="7" r="J30"/>
  <c i="1" r="AG100"/>
  <c r="AN100"/>
  <c r="AU94"/>
  <c r="AY94"/>
  <c i="8" r="J30"/>
  <c i="1" r="AG101"/>
  <c r="AN101"/>
  <c r="AX94"/>
  <c i="3" l="1" r="J96"/>
  <c i="7" r="J39"/>
  <c i="10" r="J39"/>
  <c r="J96"/>
  <c i="2" r="J39"/>
  <c i="8" r="J39"/>
  <c i="3" r="J39"/>
  <c i="9" r="J39"/>
  <c i="1" r="W29"/>
  <c r="AT94"/>
  <c i="12" r="J30"/>
  <c i="1" r="AG105"/>
  <c r="AN105"/>
  <c i="12" l="1" r="J39"/>
  <c i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<sst xmlns="http://schemas.openxmlformats.org/spreadsheetml/2006/main">
  <si>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</si>
  <si>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</si>
  <si>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</si>
  <si>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</si>
  <si>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</si>
  <si>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{7e784a18-4fbe-4952-ab64-2ec94bcc33c2}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</si>
  <si>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</si>
  <si>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</si>
  <si>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</si>
  <si>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</si>
  <si>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</si>
  <si>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</si>
  <si>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</si>
  <si>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</si>
  <si>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LYSA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</si>
  <si>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</si>
  <si>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</si>
  <si>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</t>
  </si>
  <si>
    <t>KSO:</t>
  </si>
  <si>
    <t>CC-CZ:</t>
  </si>
  <si>
    <t>Místo:</t>
  </si>
  <si>
    <t>Lysá nad Labem</t>
  </si>
  <si>
    <t>Datum:</t>
  </si>
  <si>
    <t>12. 5. 2020</t>
  </si>
  <si>
    <t>Zadavatel:</t>
  </si>
  <si>
    <t>IČ:</t>
  </si>
  <si>
    <t>Město Lysá nad Labem</t>
  </si>
  <si>
    <t>DIČ:</t>
  </si>
  <si>
    <t>Uchazeč:</t>
  </si>
  <si>
    <t>Vyplň údaj</t>
  </si>
  <si>
    <t>Projektant:</t>
  </si>
  <si>
    <t>JIKA CZ</t>
  </si>
  <si>
    <t>True</t>
  </si>
  <si>
    <t>Zpracovatel:</t>
  </si>
  <si>
    <t>Ing.Pavel Michálek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</si>
  <si>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</si>
  <si>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</si>
  <si>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</si>
  <si>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</si>
  <si>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</si>
  <si>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</si>
  <si>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</si>
  <si>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</si>
  <si>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</si>
  <si>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</si>
  <si>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</si>
  <si>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</si>
  <si>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</si>
  <si>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</si>
  <si>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</si>
  <si>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</si>
  <si>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</si>
  <si>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</si>
  <si>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</si>
  <si>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</si>
  <si>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</si>
  <si>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</si>
  <si>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</si>
  <si>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</si>
  <si>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</si>
  <si>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</si>
  <si>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</si>
  <si>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</si>
  <si>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</si>
  <si>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</si>
  <si>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</si>
  <si>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</si>
  <si>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</si>
  <si>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</si>
  <si>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</si>
  <si>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</si>
  <si>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</si>
  <si>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</si>
  <si>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</si>
  <si>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</si>
  <si>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</si>
  <si>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</si>
  <si>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</si>
  <si>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</si>
  <si>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</si>
  <si>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</si>
  <si>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LYSA 01</t>
  </si>
  <si>
    <t>SO-01-Vlastní budova</t>
  </si>
  <si>
    <t>STA</t>
  </si>
  <si>
    <t>1</t>
  </si>
  <si>
    <t>{b431ee3f-62b0-4f14-b3ed-49c50337ab35}</t>
  </si>
  <si>
    <t>2</t>
  </si>
  <si>
    <t>LYSA 02</t>
  </si>
  <si>
    <t>SO-02-Zpevněné plochy a HTU</t>
  </si>
  <si>
    <t>{443609ae-ffe2-4ee2-b90e-2532cb457ad7}</t>
  </si>
  <si>
    <t>LYSA 03</t>
  </si>
  <si>
    <t xml:space="preserve">SO-03-Venkovní vodovod a kanalizace </t>
  </si>
  <si>
    <t>{f84a3823-ff0c-4758-8f37-b0d2f9f6dc68}</t>
  </si>
  <si>
    <t>LYSA 04</t>
  </si>
  <si>
    <t>SO-04-Venkovní rozvody EI-NN</t>
  </si>
  <si>
    <t>{3c9f0f9e-907e-4d85-aafd-4fffc75c2d9c}</t>
  </si>
  <si>
    <t>LYSA 05</t>
  </si>
  <si>
    <t>SO-05-Trafostanice</t>
  </si>
  <si>
    <t>{c62b2087-e4ec-49df-850c-54b71be3fcf2}</t>
  </si>
  <si>
    <t>LYSA 06</t>
  </si>
  <si>
    <t>SO-06-Vedení plynu</t>
  </si>
  <si>
    <t>{9d18b7b2-e1b7-4174-8b0d-d8f8422ffb28}</t>
  </si>
  <si>
    <t>LYSA 07</t>
  </si>
  <si>
    <t>SO-07-Vedení slaboproudu</t>
  </si>
  <si>
    <t>{2d12a8a0-103e-46c3-8878-af3c3d98048a}</t>
  </si>
  <si>
    <t>LYSA 08</t>
  </si>
  <si>
    <t>SO-08-Sadové úpravy vč. mobiliáře</t>
  </si>
  <si>
    <t>{39d22a11-8a48-4fe9-907c-d6f45ec44c34}</t>
  </si>
  <si>
    <t>LYSA 09</t>
  </si>
  <si>
    <t>SO-09-Demolice</t>
  </si>
  <si>
    <t>{1678d9af-4da3-4ec5-9f15-e46d1905dac8}</t>
  </si>
  <si>
    <t>LYSA 10</t>
  </si>
  <si>
    <t>SO-10-Veřejné osvětlení</t>
  </si>
  <si>
    <t>{e97fa840-03c8-4dca-bc15-09908eb86ace}</t>
  </si>
  <si>
    <t>LYSA 12</t>
  </si>
  <si>
    <t>SO-12-Interierové vybavení</t>
  </si>
  <si>
    <t>{769457af-9d7f-4441-8564-ff0caba47e3a}</t>
  </si>
  <si>
    <t>KRYCÍ LIST SOUPISU PRACÍ</t>
  </si>
  <si>
    <t>Objekt:</t>
  </si>
  <si>
    <t>LYSA 01 - SO-01-Vlastní budova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</si>
  <si>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</si>
  <si>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</si>
  <si>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</si>
  <si>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</si>
  <si>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</si>
  <si>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</si>
  <si>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</si>
  <si>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</si>
  <si>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</si>
  <si>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</si>
  <si>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</si>
  <si>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</si>
  <si>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</si>
  <si>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</si>
  <si>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</si>
  <si>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</si>
  <si>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</si>
  <si>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</si>
  <si>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</si>
  <si>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721 - Zdravotechnika </t>
  </si>
  <si>
    <t xml:space="preserve">    731 - Ústřední vytápění - kotelny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</si>
  <si>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</si>
  <si>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</si>
  <si>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</si>
  <si>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</si>
  <si>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</si>
  <si>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</si>
  <si>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</si>
  <si>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</si>
  <si>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</si>
  <si>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</si>
  <si>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</si>
  <si>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</si>
  <si>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</si>
  <si>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</si>
  <si>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798 - Gastro</t>
  </si>
  <si>
    <t>M - Práce a dodávky M</t>
  </si>
  <si>
    <t xml:space="preserve">    33-M - Montáže dopr.zaříz.,sklad. zař. a váh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</si>
  <si>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</si>
  <si>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</si>
  <si>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</si>
  <si>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</si>
  <si>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</si>
  <si>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</si>
  <si>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</si>
  <si>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</si>
  <si>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</si>
  <si>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</si>
  <si>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</si>
  <si>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</si>
  <si>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</si>
  <si>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</si>
  <si>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</si>
  <si>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</si>
  <si>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</si>
  <si>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</si>
  <si>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</si>
  <si>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</si>
  <si>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</si>
  <si>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</si>
  <si>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</si>
  <si>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</si>
  <si>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</si>
  <si>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</si>
  <si>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</si>
  <si>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121151124</t>
  </si>
  <si>
    <t>Sejmutí ornice plochy přes 500 m2 tl vrstvy do 250 mm strojně</t>
  </si>
  <si>
    <t>m2</t>
  </si>
  <si>
    <t>CS ÚRS 2020 01</t>
  </si>
  <si>
    <t>4</t>
  </si>
  <si>
    <t>1819155825</t>
  </si>
  <si>
    <t>122251107</t>
  </si>
  <si>
    <t>Odkopávky a prokopávky nezapažené v hornině třídy těžitelnosti I, skupiny 3 objem přes 5000 m3 strojně</t>
  </si>
  <si>
    <t>m3</t>
  </si>
  <si>
    <t>-1879145547</t>
  </si>
  <si>
    <t>3</t>
  </si>
  <si>
    <t>162351103</t>
  </si>
  <si>
    <t>Vodorovné přemístění do 500 m výkopku/sypaniny z horniny třídy těžitelnosti I, skupiny 1 až 3</t>
  </si>
  <si>
    <t>-1249328874</t>
  </si>
  <si>
    <t>VV</t>
  </si>
  <si>
    <t>"mezideponie" 7139,0+3457,0+13695,0*0,2</t>
  </si>
  <si>
    <t>162751117</t>
  </si>
  <si>
    <t>Vodorovné přemístění do 10000 m výkopku/sypaniny z horniny třídy těžitelnosti I, skupiny 1 až 3</t>
  </si>
  <si>
    <t>180567786</t>
  </si>
  <si>
    <t>7139,0-3457,0</t>
  </si>
  <si>
    <t>5</t>
  </si>
  <si>
    <t>167151111</t>
  </si>
  <si>
    <t>Nakládání výkopku z hornin třídy těžitelnosti I, skupiny 1 až 3 přes 100 m3</t>
  </si>
  <si>
    <t>629500148</t>
  </si>
  <si>
    <t>7139,0*2</t>
  </si>
  <si>
    <t>6</t>
  </si>
  <si>
    <t>171151103</t>
  </si>
  <si>
    <t>Uložení sypaniny z hornin soudržných do násypů zhutněných</t>
  </si>
  <si>
    <t>-1387299168</t>
  </si>
  <si>
    <t>3457,0</t>
  </si>
  <si>
    <t>7</t>
  </si>
  <si>
    <t>171201221</t>
  </si>
  <si>
    <t>Poplatek za uložení na skládce (skládkovné) zeminy a kamení kód odpadu 17 05 04</t>
  </si>
  <si>
    <t>t</t>
  </si>
  <si>
    <t>1509019663</t>
  </si>
  <si>
    <t>3682,0*1,8</t>
  </si>
  <si>
    <t>8</t>
  </si>
  <si>
    <t>171251201</t>
  </si>
  <si>
    <t>Uložení sypaniny na skládky nebo meziskládky</t>
  </si>
  <si>
    <t>-1796053493</t>
  </si>
  <si>
    <t>3682,0</t>
  </si>
  <si>
    <t>9</t>
  </si>
  <si>
    <t>181951112</t>
  </si>
  <si>
    <t>Úprava pláně v hornině třídy těžitelnosti I, skupiny 1 až 3 se zhutněním</t>
  </si>
  <si>
    <t>-761703672</t>
  </si>
  <si>
    <t>Zakládání</t>
  </si>
  <si>
    <t>10</t>
  </si>
  <si>
    <t>212750101</t>
  </si>
  <si>
    <t>Trativod z drenážních trubek PVC-U SN 4 perforace 360° včetně lože otevřený výkop DN 100 pro budovy plocha pro vtékání vody min. 80 cm2/m</t>
  </si>
  <si>
    <t>m</t>
  </si>
  <si>
    <t>-1696999963</t>
  </si>
  <si>
    <t>11</t>
  </si>
  <si>
    <t>212751136</t>
  </si>
  <si>
    <t>Trativod z drenážních trubek flexibilních PVC KG neperforovaná včetně lože otevřený výkop DN 160 pro meliorace</t>
  </si>
  <si>
    <t>1650570128</t>
  </si>
  <si>
    <t>12</t>
  </si>
  <si>
    <t>273321511</t>
  </si>
  <si>
    <t>Základové desky ze ŽB bez zvýšených nároků na prostředí tř. C 25/30</t>
  </si>
  <si>
    <t>-73383431</t>
  </si>
  <si>
    <t>54,218*37,528*0,3+(4,275+0,38+1,808+6,195)*0,38*0,3</t>
  </si>
  <si>
    <t>-8,193*5,398*0,3</t>
  </si>
  <si>
    <t>Součet</t>
  </si>
  <si>
    <t>13</t>
  </si>
  <si>
    <t>273351121</t>
  </si>
  <si>
    <t>Zřízení bednění základových desek</t>
  </si>
  <si>
    <t>295498280</t>
  </si>
  <si>
    <t>(54,218+37,528)*2*0,3</t>
  </si>
  <si>
    <t>14</t>
  </si>
  <si>
    <t>273351122</t>
  </si>
  <si>
    <t>Odstranění bednění základových desek</t>
  </si>
  <si>
    <t>1813779770</t>
  </si>
  <si>
    <t>273361821</t>
  </si>
  <si>
    <t>Výztuž základových desek betonářskou ocelí 10 505 (R)</t>
  </si>
  <si>
    <t>-1406094652</t>
  </si>
  <si>
    <t>64,7377+4,0*0,5</t>
  </si>
  <si>
    <t>16</t>
  </si>
  <si>
    <t>274313611</t>
  </si>
  <si>
    <t>Základové pásy z betonu tř. C 16/20</t>
  </si>
  <si>
    <t>803559320</t>
  </si>
  <si>
    <t>1,8*0,4*0,915*1,035+(1,875+0,985+0,45)*0,45*0,9*1,035</t>
  </si>
  <si>
    <t>(13,95+27,08)*0,3*0,4*1,035</t>
  </si>
  <si>
    <t>17</t>
  </si>
  <si>
    <t>274351121</t>
  </si>
  <si>
    <t>Zřízení bednění základových pasů rovného</t>
  </si>
  <si>
    <t>731251469</t>
  </si>
  <si>
    <t>1,8*0,915*2+(1,875+0,985+0,45)*0,9*2+(13,95+27,08)*0,4*2</t>
  </si>
  <si>
    <t>18</t>
  </si>
  <si>
    <t>274351122</t>
  </si>
  <si>
    <t>Odstranění bednění základových pasů rovného</t>
  </si>
  <si>
    <t>-809800854</t>
  </si>
  <si>
    <t>19</t>
  </si>
  <si>
    <t>275313611</t>
  </si>
  <si>
    <t>Základové patky z betonu tř. C 16/20</t>
  </si>
  <si>
    <t>1945814367</t>
  </si>
  <si>
    <t>0,45*0,45*0,9*3</t>
  </si>
  <si>
    <t>20</t>
  </si>
  <si>
    <t>275351121</t>
  </si>
  <si>
    <t>Zřízení bednění základových patek</t>
  </si>
  <si>
    <t>2082278955</t>
  </si>
  <si>
    <t>0,45*4*0,9*3</t>
  </si>
  <si>
    <t>275351122</t>
  </si>
  <si>
    <t>Odstranění bednění základových patek</t>
  </si>
  <si>
    <t>-204889766</t>
  </si>
  <si>
    <t>Svislé a kompletní konstrukce</t>
  </si>
  <si>
    <t>22</t>
  </si>
  <si>
    <t>311113131</t>
  </si>
  <si>
    <t>Nosná zeď tl 150 mm z hladkých tvárnic ztraceného bednění včetně výplně z betonu tř. C 16/20</t>
  </si>
  <si>
    <t>864508438</t>
  </si>
  <si>
    <t xml:space="preserve">"skladba ST05"  28,87+133,99+28,49+38,1</t>
  </si>
  <si>
    <t>"skladba ST09" 5,5</t>
  </si>
  <si>
    <t>23</t>
  </si>
  <si>
    <t>311113212</t>
  </si>
  <si>
    <t>Nosná zeď tl 200 mm ze štípaných tvárnic ztraceného bednění přírodních včetně výplně z betonu</t>
  </si>
  <si>
    <t>2020261489</t>
  </si>
  <si>
    <t xml:space="preserve">"skladba ST26"   10,88</t>
  </si>
  <si>
    <t>24</t>
  </si>
  <si>
    <t>311235141</t>
  </si>
  <si>
    <t>Zdivo jednovrstvé z cihel broušených přes P10 do P15 na tenkovrstvou maltu tl 240 mm</t>
  </si>
  <si>
    <t>-1351470185</t>
  </si>
  <si>
    <t>"skladba ST14"</t>
  </si>
  <si>
    <t>"1.NP" (3,265+0,115+0,5+1,065+0,9+5,075+0,9+2,63+0,9+5,795+0,9+1,5+0,9+5,725)*3,407</t>
  </si>
  <si>
    <t>(6,38+8,505+1,415+13,61+2,27)*3,407</t>
  </si>
  <si>
    <t>(3,12+3,35+1,25+4,6+4,6+4,6+3,537+0,24+4,115+4,185+0,115+4,2)*3,407</t>
  </si>
  <si>
    <t>-0,8*1,97*11-1,7*2,15*3-1,4*2,15-0,8*1,97</t>
  </si>
  <si>
    <t>"2.NP" (26,235+3,3)*3,35</t>
  </si>
  <si>
    <t>-1,4*2,15-0,9*2,15*3-4,3*2,1</t>
  </si>
  <si>
    <t>25</t>
  </si>
  <si>
    <t>311235151</t>
  </si>
  <si>
    <t>Zdivo jednovrstvé z cihel broušených do P10 na tenkovrstvou maltu tl 300 mm</t>
  </si>
  <si>
    <t>68413957</t>
  </si>
  <si>
    <t xml:space="preserve">"skladba ST03" </t>
  </si>
  <si>
    <t>"1.NP" 8,333*3,407</t>
  </si>
  <si>
    <t>"2.NP" (4,4+5,0+8,75)*3,35</t>
  </si>
  <si>
    <t>26</t>
  </si>
  <si>
    <t>-1149441162</t>
  </si>
  <si>
    <t xml:space="preserve">"skladba ST12" </t>
  </si>
  <si>
    <t>"1.NP" (10,9+3,95+2,3+3,95+3,2)*3,407</t>
  </si>
  <si>
    <t>-1,4*2,1-1,6*2,1-1,6*2,1-0,8*1,97</t>
  </si>
  <si>
    <t>27</t>
  </si>
  <si>
    <t>311235181</t>
  </si>
  <si>
    <t>Zdivo jednovrstvé z cihel broušených do P10 na tenkovrstvou maltu tl 380 mm</t>
  </si>
  <si>
    <t>-632850106</t>
  </si>
  <si>
    <t>"skladba ST02"</t>
  </si>
  <si>
    <t>"1.NP" (54,645-0,155+0,95*2+2,47+0,38+6,195+0,38+8,5+0,24+2,725+0,24+5,65)*3,407</t>
  </si>
  <si>
    <t>(6,163+3,78+1,4+3,3+3,975+8,303+0,6)*3,407</t>
  </si>
  <si>
    <t>-1,6*2,2*2-1,8*2,2-1,0*1,4-2,0*2,6-4,0*1,0*2-4,0*1,0*4</t>
  </si>
  <si>
    <t>-1,3*2,15</t>
  </si>
  <si>
    <t>"2.NP" (8,615+0,5+12,13+4,0+2,5+4,0+2,5+4,0+2,5+4,0+2,975+1,295+8,55+19,375)*3,35</t>
  </si>
  <si>
    <t>-0,9*2,15-4,0*2,35*5-2,0*1,1*2-1,0*1,25-2,0*2,35</t>
  </si>
  <si>
    <t>28</t>
  </si>
  <si>
    <t>311272031</t>
  </si>
  <si>
    <t>Zdivo z pórobetonových tvárnic hladkých přes P2 do P4 přes 450 do 600 kg/m3 na tenkovrstvou maltu tl 200 mm</t>
  </si>
  <si>
    <t>-1415408775</t>
  </si>
  <si>
    <t xml:space="preserve">"skladba ST20"  89,42</t>
  </si>
  <si>
    <t>29</t>
  </si>
  <si>
    <t>311321411</t>
  </si>
  <si>
    <t>Nosná zeď ze ŽB tř. C 25/30 bez výztuže</t>
  </si>
  <si>
    <t>1443670675</t>
  </si>
  <si>
    <t>"1.NP"</t>
  </si>
  <si>
    <t>30,0*0,3*3,407+1,75*0,42*3,407+6,0*0,3*3,407+7,893*0,3*3,407+4,7*0,38*3,407+14,632*0,3*3,407</t>
  </si>
  <si>
    <t>7,925*0,24*3,407+1,0*0,3*3,407*4</t>
  </si>
  <si>
    <t>"2.NP"</t>
  </si>
  <si>
    <t>6,51*0,24*3,35+8,615*0,24*3,35</t>
  </si>
  <si>
    <t>-1,5*2,1*0,24</t>
  </si>
  <si>
    <t>"výtahová šachta"(2,19*2+2,2*2)*0,3*1,7+(2,19*2+2,2*2)*0,2*7,0-1,5*2,2*0,2*2</t>
  </si>
  <si>
    <t>30</t>
  </si>
  <si>
    <t>311351121</t>
  </si>
  <si>
    <t>Zřízení oboustranného bednění nosných nadzákladových zdí</t>
  </si>
  <si>
    <t>-1961680643</t>
  </si>
  <si>
    <t>30,0*3,407*2+1,75*3,407*2+6,0*3,407*2+7,893*3,407*2+4,7*3,407*2+14,632*3,407*2</t>
  </si>
  <si>
    <t>7,925*3,407*2+1,0*3,407*2*4+6,51*3,35*2+8,615*3,35*2+0,25*(1,5+2,1*2)</t>
  </si>
  <si>
    <t>(2,19+1,8)*2*8,7*2+0,2*(1,5+2,2*2)*2</t>
  </si>
  <si>
    <t>31</t>
  </si>
  <si>
    <t>311351122</t>
  </si>
  <si>
    <t>Odstranění oboustranného bednění nosných nadzákladových zdí</t>
  </si>
  <si>
    <t>-2136600183</t>
  </si>
  <si>
    <t>32</t>
  </si>
  <si>
    <t>311361821</t>
  </si>
  <si>
    <t>Výztuž nosných zdí betonářskou ocelí 10 505</t>
  </si>
  <si>
    <t>671270530</t>
  </si>
  <si>
    <t>33</t>
  </si>
  <si>
    <t>317168012</t>
  </si>
  <si>
    <t>Překlad keramický plochý š 115 mm dl 1250 mm</t>
  </si>
  <si>
    <t>kus</t>
  </si>
  <si>
    <t>-1938213898</t>
  </si>
  <si>
    <t>34</t>
  </si>
  <si>
    <t>317168016</t>
  </si>
  <si>
    <t>Překlad keramický plochý š 115 mm dl 2250 mm</t>
  </si>
  <si>
    <t>476663500</t>
  </si>
  <si>
    <t>35</t>
  </si>
  <si>
    <t>317168051</t>
  </si>
  <si>
    <t>Překlad keramický vysoký v 238 mm dl 1000 mm</t>
  </si>
  <si>
    <t>1287040461</t>
  </si>
  <si>
    <t>36</t>
  </si>
  <si>
    <t>317168052</t>
  </si>
  <si>
    <t>Překlad keramický vysoký v 238 mm dl 1250 mm</t>
  </si>
  <si>
    <t>1353271760</t>
  </si>
  <si>
    <t>37</t>
  </si>
  <si>
    <t>317168053</t>
  </si>
  <si>
    <t>Překlad keramický vysoký v 238 mm dl 1500 mm</t>
  </si>
  <si>
    <t>1962339676</t>
  </si>
  <si>
    <t>38</t>
  </si>
  <si>
    <t>317168054</t>
  </si>
  <si>
    <t>Překlad keramický vysoký v 238 mm dl 1750 mm</t>
  </si>
  <si>
    <t>2130261428</t>
  </si>
  <si>
    <t>39</t>
  </si>
  <si>
    <t>317168055</t>
  </si>
  <si>
    <t>Překlad keramický vysoký v 238 mm dl 2000 mm</t>
  </si>
  <si>
    <t>737957354</t>
  </si>
  <si>
    <t>40</t>
  </si>
  <si>
    <t>317168056</t>
  </si>
  <si>
    <t>Překlad keramický vysoký v 238 mm dl 2250 mm</t>
  </si>
  <si>
    <t>387924553</t>
  </si>
  <si>
    <t>41</t>
  </si>
  <si>
    <t>317168057</t>
  </si>
  <si>
    <t>Překlad keramický vysoký v 238 mm dl 2500 mm</t>
  </si>
  <si>
    <t>424615625</t>
  </si>
  <si>
    <t>42</t>
  </si>
  <si>
    <t>317321411</t>
  </si>
  <si>
    <t>Překlad ze ŽB tř. C 25/30</t>
  </si>
  <si>
    <t>-904704346</t>
  </si>
  <si>
    <t>"P1"4,5*0,3*0,3*5</t>
  </si>
  <si>
    <t>"P2" 4,8*0,24*0,3</t>
  </si>
  <si>
    <t>"P3" 30,78*0,5*0,65</t>
  </si>
  <si>
    <t>43</t>
  </si>
  <si>
    <t>317351107</t>
  </si>
  <si>
    <t>Zřízení bednění překladů v do 4 m</t>
  </si>
  <si>
    <t>229359705</t>
  </si>
  <si>
    <t>4,5*0,9*5+4,8*0,84+30,78*1,8</t>
  </si>
  <si>
    <t>44</t>
  </si>
  <si>
    <t>317351108</t>
  </si>
  <si>
    <t>Odstranění bednění překladů v do 4 m</t>
  </si>
  <si>
    <t>-704954233</t>
  </si>
  <si>
    <t>45</t>
  </si>
  <si>
    <t>330321410</t>
  </si>
  <si>
    <t>Sloupy nebo pilíře ze ŽB tř. C 25/30 bez výztuže</t>
  </si>
  <si>
    <t>-527792900</t>
  </si>
  <si>
    <t>0,4*0,4*4,0*2*13</t>
  </si>
  <si>
    <t>0,4*0,5*4,0*2*19</t>
  </si>
  <si>
    <t>46</t>
  </si>
  <si>
    <t>331351125</t>
  </si>
  <si>
    <t>Zřízení bednění čtyřúhelníkových sloupů v do 4 m průřezu do 0,36 m2</t>
  </si>
  <si>
    <t>-453652001</t>
  </si>
  <si>
    <t>0,4*4*8,0*13+(0,4+0,5)*2*8,0*19</t>
  </si>
  <si>
    <t>47</t>
  </si>
  <si>
    <t>331351126</t>
  </si>
  <si>
    <t>Odstranění bednění čtyřúhelníkových sloupů v do 4 m průřezu do 0,36 m2</t>
  </si>
  <si>
    <t>-1319271417</t>
  </si>
  <si>
    <t>48</t>
  </si>
  <si>
    <t>331351325</t>
  </si>
  <si>
    <t>Zřízení bednění čtyřúhelníkových sloupů v do 6 m průřezu do 0,36 m2</t>
  </si>
  <si>
    <t>-1197989460</t>
  </si>
  <si>
    <t>49</t>
  </si>
  <si>
    <t>331351326</t>
  </si>
  <si>
    <t>Odstranění bednění čtyřúhelníkových sloupů v do 6 m průřezu do 0,36 m2</t>
  </si>
  <si>
    <t>804812457</t>
  </si>
  <si>
    <t>50</t>
  </si>
  <si>
    <t>341321410</t>
  </si>
  <si>
    <t>Stěny nosné ze ŽB tř. C 25/30</t>
  </si>
  <si>
    <t>389572467</t>
  </si>
  <si>
    <t>"atiky" 8,65*1,57*0,2+14,97*1,57*0,2+7,8*1,25*0,2</t>
  </si>
  <si>
    <t>51</t>
  </si>
  <si>
    <t>341351111</t>
  </si>
  <si>
    <t>Zřízení oboustranného bednění nosných stěn</t>
  </si>
  <si>
    <t>-1310215857</t>
  </si>
  <si>
    <t>8,65*1,57*2+14,97*1,57*2+7,8*1,25*2</t>
  </si>
  <si>
    <t>52</t>
  </si>
  <si>
    <t>341351112</t>
  </si>
  <si>
    <t>Odstranění oboustranného bednění nosných stěn</t>
  </si>
  <si>
    <t>-1849897982</t>
  </si>
  <si>
    <t>53</t>
  </si>
  <si>
    <t>342244201</t>
  </si>
  <si>
    <t>Příčka z cihel broušených na tenkovrstvou maltu tloušťky 80 mm</t>
  </si>
  <si>
    <t>-536940844</t>
  </si>
  <si>
    <t>"1.NP" (3,74+3,89-1,8*2)*3,407</t>
  </si>
  <si>
    <t>54</t>
  </si>
  <si>
    <t>342244211</t>
  </si>
  <si>
    <t>Příčka z cihel broušených na tenkovrstvou maltu tloušťky 115 mm</t>
  </si>
  <si>
    <t>-952908447</t>
  </si>
  <si>
    <t>"1NP" (6,6-0,24+3,74+1,0+5,85+5,085+1,0+1,875*2+5,085+0,68)*3,407</t>
  </si>
  <si>
    <t>(5,085*4+3,89+1,0+2,345*2+5,085+1,53+4,5-0,24+3,537+4,115)*3,407</t>
  </si>
  <si>
    <t>(4,185+1,73+3,975+1,73)*3,407</t>
  </si>
  <si>
    <t>-0,8*1,97*12-0,7*1,97*6-1,8*2,1</t>
  </si>
  <si>
    <t>"2.NP"6,6*3,35</t>
  </si>
  <si>
    <t>Vodorovné konstrukce</t>
  </si>
  <si>
    <t>55</t>
  </si>
  <si>
    <t>411001</t>
  </si>
  <si>
    <t xml:space="preserve">D+M prefa ztužidla </t>
  </si>
  <si>
    <t>508672015</t>
  </si>
  <si>
    <t>"Z1" 5,195*0,2*0,3*4</t>
  </si>
  <si>
    <t>"Z2" 4,99*0,2*0,3*8</t>
  </si>
  <si>
    <t>"Z3" 3,43*0,4*0,3*3</t>
  </si>
  <si>
    <t>"Z4" 4,58*0,4*0,3*7</t>
  </si>
  <si>
    <t>56</t>
  </si>
  <si>
    <t>411002</t>
  </si>
  <si>
    <t xml:space="preserve">D+M isonosník pro přerušení tepelného mostu </t>
  </si>
  <si>
    <t>bm</t>
  </si>
  <si>
    <t>650729527</t>
  </si>
  <si>
    <t>57</t>
  </si>
  <si>
    <t>411321414</t>
  </si>
  <si>
    <t>Stropy deskové ze ŽB tř. C 25/30</t>
  </si>
  <si>
    <t>873619003</t>
  </si>
  <si>
    <t>"strop nad 1NP" (14,933+0,38)*(8,303+0,68)*0,3</t>
  </si>
  <si>
    <t>38,985*8,995*0,25-5,69*3,28*0,25+26,18*8,585*0,25</t>
  </si>
  <si>
    <t>"strop nad 2np" 39,365*20,435*0,25</t>
  </si>
  <si>
    <t>58</t>
  </si>
  <si>
    <t>411351011</t>
  </si>
  <si>
    <t>Zřízení bednění stropů deskových tl do 25 cm bez podpěrné kce</t>
  </si>
  <si>
    <t>420485347</t>
  </si>
  <si>
    <t>38,985*8,995-5,69*3,28+26,18*8,585+39,365*20,435</t>
  </si>
  <si>
    <t>59</t>
  </si>
  <si>
    <t>411351012</t>
  </si>
  <si>
    <t>Odstranění bednění stropů deskových tl do 25 cm bez podpěrné kce</t>
  </si>
  <si>
    <t>-1803639656</t>
  </si>
  <si>
    <t>60</t>
  </si>
  <si>
    <t>411351021</t>
  </si>
  <si>
    <t>Zřízení bednění stropů deskových tl do 50 cm bez podpěrné kce</t>
  </si>
  <si>
    <t>-402202852</t>
  </si>
  <si>
    <t>(14,933+0,38)*(8,303+0,68)</t>
  </si>
  <si>
    <t>61</t>
  </si>
  <si>
    <t>411351022</t>
  </si>
  <si>
    <t>Odstranění bednění stropů deskových tl do 50 cm bez podpěrné kce</t>
  </si>
  <si>
    <t>1685631063</t>
  </si>
  <si>
    <t>62</t>
  </si>
  <si>
    <t>411354313</t>
  </si>
  <si>
    <t>Zřízení podpěrné konstrukce stropů výšky do 4 m tl do 25 cm</t>
  </si>
  <si>
    <t>-1039556004</t>
  </si>
  <si>
    <t>63</t>
  </si>
  <si>
    <t>411354314</t>
  </si>
  <si>
    <t>Odstranění podpěrné konstrukce stropů výšky do 4 m tl do 25 cm</t>
  </si>
  <si>
    <t>-1840578620</t>
  </si>
  <si>
    <t>64</t>
  </si>
  <si>
    <t>411354315</t>
  </si>
  <si>
    <t>Zřízení podpěrné konstrukce stropů výšky do 4 m tl do 35 cm</t>
  </si>
  <si>
    <t>1367745227</t>
  </si>
  <si>
    <t>1361,186</t>
  </si>
  <si>
    <t>65</t>
  </si>
  <si>
    <t>411354316</t>
  </si>
  <si>
    <t>Odstranění podpěrné konstrukce stropů výšky do 4 m tl do 35 cm</t>
  </si>
  <si>
    <t>-439210249</t>
  </si>
  <si>
    <t>66</t>
  </si>
  <si>
    <t>411361821</t>
  </si>
  <si>
    <t>Výztuž stropů betonářskou ocelí 10 505</t>
  </si>
  <si>
    <t>489316364</t>
  </si>
  <si>
    <t>44,897+1,45+13,828+1,0</t>
  </si>
  <si>
    <t>67</t>
  </si>
  <si>
    <t>430321313</t>
  </si>
  <si>
    <t>Schodišťová konstrukce a rampa ze ŽB tř. C 16/20</t>
  </si>
  <si>
    <t>-793242358</t>
  </si>
  <si>
    <t>"vnější schodiště" 4,6*3,5*0,2+9,0*3,5*0,2+5,0*2,0*0,2</t>
  </si>
  <si>
    <t>68</t>
  </si>
  <si>
    <t>430321414</t>
  </si>
  <si>
    <t>Schodišťová konstrukce a rampa ze ŽB tř. C 25/30</t>
  </si>
  <si>
    <t>4180496</t>
  </si>
  <si>
    <t>"vnitřní schodiště" (2,2+3,2+2,2)*0,16*1,5+1,64*1,5*0,2</t>
  </si>
  <si>
    <t>1,62*1,52*0,2</t>
  </si>
  <si>
    <t>69</t>
  </si>
  <si>
    <t>430321515</t>
  </si>
  <si>
    <t>Schodišťová konstrukce a rampa ze ŽB tř. C 20/25</t>
  </si>
  <si>
    <t>172497063</t>
  </si>
  <si>
    <t>"venkovní schodiště" 9,5*1,7*0,18</t>
  </si>
  <si>
    <t>70</t>
  </si>
  <si>
    <t>430361821</t>
  </si>
  <si>
    <t>Výztuž schodišťové konstrukce a rampy betonářskou ocelí 10 505</t>
  </si>
  <si>
    <t>-1542499386</t>
  </si>
  <si>
    <t>0,3514+0,027</t>
  </si>
  <si>
    <t>71</t>
  </si>
  <si>
    <t>430362021</t>
  </si>
  <si>
    <t>Výztuž schodišťové konstrukce a rampy svařovanými sítěmi Kari</t>
  </si>
  <si>
    <t>-1012719907</t>
  </si>
  <si>
    <t>0,128</t>
  </si>
  <si>
    <t>72</t>
  </si>
  <si>
    <t>2124383526</t>
  </si>
  <si>
    <t>57,6*0,00444*1,25</t>
  </si>
  <si>
    <t>73</t>
  </si>
  <si>
    <t>431351121</t>
  </si>
  <si>
    <t>Zřízení bednění podest schodišť a ramp přímočarých v do 4 m</t>
  </si>
  <si>
    <t>1817011000</t>
  </si>
  <si>
    <t>1,62*1,52+1,64*1,5+7,6*1,5</t>
  </si>
  <si>
    <t>74</t>
  </si>
  <si>
    <t>431351122</t>
  </si>
  <si>
    <t>Odstranění bednění podest schodišť a ramp přímočarých v do 4 m</t>
  </si>
  <si>
    <t>-920185625</t>
  </si>
  <si>
    <t>75</t>
  </si>
  <si>
    <t>434311115</t>
  </si>
  <si>
    <t>Schodišťové stupně dusané na terén z betonu tř. C 20/25 bez potěru</t>
  </si>
  <si>
    <t>-1886636264</t>
  </si>
  <si>
    <t>1,7*22</t>
  </si>
  <si>
    <t>76</t>
  </si>
  <si>
    <t>467881014</t>
  </si>
  <si>
    <t>1,5*26</t>
  </si>
  <si>
    <t>77</t>
  </si>
  <si>
    <t>-1233987208</t>
  </si>
  <si>
    <t>2,0*13+3,5*13+3,5*20</t>
  </si>
  <si>
    <t>78</t>
  </si>
  <si>
    <t>434351141</t>
  </si>
  <si>
    <t>Zřízení bednění stupňů přímočarých schodišť</t>
  </si>
  <si>
    <t>1401553606</t>
  </si>
  <si>
    <t>37,4*0,45</t>
  </si>
  <si>
    <t>79</t>
  </si>
  <si>
    <t>-2049833861</t>
  </si>
  <si>
    <t>39,0*0,45</t>
  </si>
  <si>
    <t>80</t>
  </si>
  <si>
    <t>350790557</t>
  </si>
  <si>
    <t>141,5*0,45</t>
  </si>
  <si>
    <t>81</t>
  </si>
  <si>
    <t>434351142</t>
  </si>
  <si>
    <t>Odstranění bednění stupňů přímočarých schodišť</t>
  </si>
  <si>
    <t>670431682</t>
  </si>
  <si>
    <t>82</t>
  </si>
  <si>
    <t>-2073674137</t>
  </si>
  <si>
    <t>83</t>
  </si>
  <si>
    <t>-1262665555</t>
  </si>
  <si>
    <t>Komunikace pozemní</t>
  </si>
  <si>
    <t>84</t>
  </si>
  <si>
    <t>564710011</t>
  </si>
  <si>
    <t>Podklad z kameniva hrubého drceného vel. 8-16 mm tl 50 mm</t>
  </si>
  <si>
    <t>-1419993510</t>
  </si>
  <si>
    <t>"skladba SK02" 101,0</t>
  </si>
  <si>
    <t>85</t>
  </si>
  <si>
    <t>564750012</t>
  </si>
  <si>
    <t>Podklad z kameniva hrubého drceného vel. 8-16 mm tl 160 mm</t>
  </si>
  <si>
    <t>75436051</t>
  </si>
  <si>
    <t>86</t>
  </si>
  <si>
    <t>596211112</t>
  </si>
  <si>
    <t>Kladení zámkové dlažby komunikací pro pěší tl 60 mm skupiny A pl do 300 m2</t>
  </si>
  <si>
    <t>-651034147</t>
  </si>
  <si>
    <t>87</t>
  </si>
  <si>
    <t>M</t>
  </si>
  <si>
    <t>59245015</t>
  </si>
  <si>
    <t>dlažba zámková tvaru I 200x165x60mm přírodní</t>
  </si>
  <si>
    <t>-952077839</t>
  </si>
  <si>
    <t>101*1,05 'Přepočtené koeficientem množství</t>
  </si>
  <si>
    <t>Úpravy povrchů, podlahy a osazování výplní</t>
  </si>
  <si>
    <t>88</t>
  </si>
  <si>
    <t>611321141</t>
  </si>
  <si>
    <t>Vápenocementová omítka štuková dvouvrstvá vnitřních stropů rovných nanášená ručně</t>
  </si>
  <si>
    <t>1515773590</t>
  </si>
  <si>
    <t>"1NP-místn. č.118,120-128" 7,62+31,41+6,64+8,19*2+56,64+18,75+11,21+4,7+3,94</t>
  </si>
  <si>
    <t>"2NP-místn. č.213,214" 59,32+13,8</t>
  </si>
  <si>
    <t>89</t>
  </si>
  <si>
    <t>612321341</t>
  </si>
  <si>
    <t>Vápenocementová omítka štuková dvouvrstvá vnitřních stěn nanášená strojně</t>
  </si>
  <si>
    <t>-1385403272</t>
  </si>
  <si>
    <t>"1NP" 12,22*3,01+98,86*3,01+16,05*3,11+16,05*3,11+17,82*3,11+16,05*3,11+19,08*3,11</t>
  </si>
  <si>
    <t>45,76*3,28+64,25*3,11+(242,28-28,312-45,428)*8,88+11,36*3,15+17,54*3,11+24,92*3,15</t>
  </si>
  <si>
    <t>11,205*3,15+12,25*3,15*2+30,67*2,5+18,405*2,5+13,66*2,5+9,27*2,2</t>
  </si>
  <si>
    <t>"2NP" 10,71*3,13+75,33*3,14+13,17*3,1+18,74*3,14+21,49*3,14+13,19*3,13+7,42*3,13</t>
  </si>
  <si>
    <t>26,91*3,14+30,13*3,2+17,34*3,2+116,22*3,16+9,95*3,13</t>
  </si>
  <si>
    <t>90</t>
  </si>
  <si>
    <t>612331111</t>
  </si>
  <si>
    <t>Cementová omítka hrubá jednovrstvá zatřená vnitřních stěn nanášená ručně</t>
  </si>
  <si>
    <t>-956848127</t>
  </si>
  <si>
    <t xml:space="preserve">"pod vnitřní obklady" </t>
  </si>
  <si>
    <t>"místn. č.103" 8,08*2,6</t>
  </si>
  <si>
    <t>"č.104" 6,2*2,6</t>
  </si>
  <si>
    <t>"č.105" 8,08*2,6</t>
  </si>
  <si>
    <t>"č.106" 18,05*2,6</t>
  </si>
  <si>
    <t>"č.108" 30,1*2,6</t>
  </si>
  <si>
    <t>"č.111" 19,79*2,6</t>
  </si>
  <si>
    <t>"č.113" 27,21*2,6</t>
  </si>
  <si>
    <t>"č.203" 9,445*2,6</t>
  </si>
  <si>
    <t>"č.205" 21,0*2,6</t>
  </si>
  <si>
    <t>"č.206" 6,625*2,6</t>
  </si>
  <si>
    <t>"č.207" 29,688*2,6</t>
  </si>
  <si>
    <t>"č.208" (2,3+4,85)*0,85</t>
  </si>
  <si>
    <t>91</t>
  </si>
  <si>
    <t>613321341</t>
  </si>
  <si>
    <t>Vápenocementová omítka štuková dvouvrstvá vnitřních pilířů nebo sloupů nanášená strojně</t>
  </si>
  <si>
    <t>471109439</t>
  </si>
  <si>
    <t xml:space="preserve">"ostění"  4040,452*0,07</t>
  </si>
  <si>
    <t>92</t>
  </si>
  <si>
    <t>621142001</t>
  </si>
  <si>
    <t>Potažení vnějších podhledů sklovláknitým pletivem vtlačeným do tenkovrstvé hmoty</t>
  </si>
  <si>
    <t>213487486</t>
  </si>
  <si>
    <t>"skladba PD05" 47,0*1,6*2+28,9*1,58</t>
  </si>
  <si>
    <t>93</t>
  </si>
  <si>
    <t>621521021</t>
  </si>
  <si>
    <t>Tenkovrstvá silikátová zrnitá omítka tl. 2,0 mm včetně penetrace vnějších podhledů</t>
  </si>
  <si>
    <t>2070228067</t>
  </si>
  <si>
    <t>94</t>
  </si>
  <si>
    <t>622143004</t>
  </si>
  <si>
    <t>Montáž omítkových samolepících začišťovacích profilů pro spojení s okenním rámem</t>
  </si>
  <si>
    <t>708940237</t>
  </si>
  <si>
    <t>4,9+1,1*2+5,0*7+1,1*14+4,92+1,1*2+0,6+1,1*2+1,1+2,22*2+4,9+1,1*2+5,0*7+1,1*14+4,92+1,1*2+0,6+1,1*2+1,0+1,25*2+2,0+2,35*2+1,8+2,2*2+1,6*2+2,2*4+2,0</t>
  </si>
  <si>
    <t>2,6*2+1,0+1,4*2+2,0*2+1,1*4+4,0+2,35*2+4,0*2+1,0*4+4,0*6</t>
  </si>
  <si>
    <t>1,0*2+1,12*4+2,5*4+1,7+1,25*2+1,1+2,25*2+1,07+0,5*2+0,75+0,8*2+1,0+1,09*2+1,0+1,08*2</t>
  </si>
  <si>
    <t>170,78+62,1+37,04</t>
  </si>
  <si>
    <t>95</t>
  </si>
  <si>
    <t>59051476</t>
  </si>
  <si>
    <t>profil začišťovací PVC 9mm s výztužnou tkaninou pro ostění ETICS</t>
  </si>
  <si>
    <t>1727245269</t>
  </si>
  <si>
    <t>539,84*1,05 'Přepočtené koeficientem množství</t>
  </si>
  <si>
    <t>96</t>
  </si>
  <si>
    <t>622211021</t>
  </si>
  <si>
    <t>Montáž kontaktního zateplení vnějších stěn lepením a mechanickým kotvením polystyrénových desek tl do 120 mm</t>
  </si>
  <si>
    <t>-893543338</t>
  </si>
  <si>
    <t xml:space="preserve">"skladba ST20"  32,64+8,0+39,28+9,5</t>
  </si>
  <si>
    <t>97</t>
  </si>
  <si>
    <t>28375938</t>
  </si>
  <si>
    <t>deska EPS 70 fasádní λ=0,039 tl 100mm</t>
  </si>
  <si>
    <t>1462633879</t>
  </si>
  <si>
    <t>89,42*1,02 'Přepočtené koeficientem množství</t>
  </si>
  <si>
    <t>98</t>
  </si>
  <si>
    <t>112543706</t>
  </si>
  <si>
    <t xml:space="preserve">"skladba ST21"  13,58</t>
  </si>
  <si>
    <t>99</t>
  </si>
  <si>
    <t>-1944881777</t>
  </si>
  <si>
    <t>13,58*1,02 'Přepočtené koeficientem množství</t>
  </si>
  <si>
    <t>100</t>
  </si>
  <si>
    <t>1831952167</t>
  </si>
  <si>
    <t xml:space="preserve">"skladba ST22"   23,5+9,75</t>
  </si>
  <si>
    <t>101</t>
  </si>
  <si>
    <t>1777935323</t>
  </si>
  <si>
    <t>33,25*1,02 'Přepočtené koeficientem množství</t>
  </si>
  <si>
    <t>102</t>
  </si>
  <si>
    <t>622211031</t>
  </si>
  <si>
    <t>Montáž kontaktního zateplení vnějších stěn lepením a mechanickým kotvením polystyrénových desek tl do 160 mm</t>
  </si>
  <si>
    <t>1411456883</t>
  </si>
  <si>
    <t xml:space="preserve">"skladba ST02" </t>
  </si>
  <si>
    <t>"pohled jižní" 29,28-5,95</t>
  </si>
  <si>
    <t>"pohled východní" 153,24-31,4</t>
  </si>
  <si>
    <t>"pohled severní" 264,33-47,09</t>
  </si>
  <si>
    <t>"pohled západní" 32,33-3,61</t>
  </si>
  <si>
    <t>103</t>
  </si>
  <si>
    <t>28375951</t>
  </si>
  <si>
    <t>deska EPS 70 fasádní λ=0,039 tl 140mm</t>
  </si>
  <si>
    <t>-2034742956</t>
  </si>
  <si>
    <t>391,13*1,02 'Přepočtené koeficientem množství</t>
  </si>
  <si>
    <t>104</t>
  </si>
  <si>
    <t>-2129708314</t>
  </si>
  <si>
    <t>"skladba ST06" 6,9</t>
  </si>
  <si>
    <t>105</t>
  </si>
  <si>
    <t>28376459</t>
  </si>
  <si>
    <t>deska z polystyrénu XPS, hrana polodrážková a hladký povrch 500kPa tl 140mm</t>
  </si>
  <si>
    <t>292084238</t>
  </si>
  <si>
    <t>6,9*1,02 'Přepočtené koeficientem množství</t>
  </si>
  <si>
    <t>106</t>
  </si>
  <si>
    <t>-72146516</t>
  </si>
  <si>
    <t>"skladba ST07" 3,69</t>
  </si>
  <si>
    <t>107</t>
  </si>
  <si>
    <t>207481546</t>
  </si>
  <si>
    <t>3,69*1,02 'Přepočtené koeficientem množství</t>
  </si>
  <si>
    <t>108</t>
  </si>
  <si>
    <t>1436086416</t>
  </si>
  <si>
    <t>109</t>
  </si>
  <si>
    <t>-2107110733</t>
  </si>
  <si>
    <t>110</t>
  </si>
  <si>
    <t>289471893</t>
  </si>
  <si>
    <t xml:space="preserve">"skladba ST22"  23,5+9,75</t>
  </si>
  <si>
    <t>111</t>
  </si>
  <si>
    <t>1455129391</t>
  </si>
  <si>
    <t>112</t>
  </si>
  <si>
    <t>622211041</t>
  </si>
  <si>
    <t>Montáž kontaktního zateplení vnějších stěn lepením a mechanickým kotvením polystyrénových desek tl do 200 mm</t>
  </si>
  <si>
    <t>1501755301</t>
  </si>
  <si>
    <t xml:space="preserve">"skladba ST01"  759,54</t>
  </si>
  <si>
    <t>"skladba ST03" 9,58+43,93+17,35</t>
  </si>
  <si>
    <t>113</t>
  </si>
  <si>
    <t>28375953</t>
  </si>
  <si>
    <t>deska EPS 70 fasádní λ=0,039 tl 180mm</t>
  </si>
  <si>
    <t>-1971459944</t>
  </si>
  <si>
    <t>830,4*1,02 'Přepočtené koeficientem množství</t>
  </si>
  <si>
    <t>114</t>
  </si>
  <si>
    <t>1034879124</t>
  </si>
  <si>
    <t xml:space="preserve">"skladba ST08"  15,98+55,01+47,43</t>
  </si>
  <si>
    <t>115</t>
  </si>
  <si>
    <t>28376450</t>
  </si>
  <si>
    <t>deska z polystyrénu XPS, hrana polodrážková a hladký povrch 300kPa tl 180mm</t>
  </si>
  <si>
    <t>49101160</t>
  </si>
  <si>
    <t>118,42*1,02 'Přepočtené koeficientem množství</t>
  </si>
  <si>
    <t>116</t>
  </si>
  <si>
    <t>413171587</t>
  </si>
  <si>
    <t>"skladba ST08a" 8,33+22,36+15,48</t>
  </si>
  <si>
    <t>117</t>
  </si>
  <si>
    <t>279132004</t>
  </si>
  <si>
    <t>46,17*1,02 'Přepočtené koeficientem množství</t>
  </si>
  <si>
    <t>118</t>
  </si>
  <si>
    <t>237907822</t>
  </si>
  <si>
    <t>119</t>
  </si>
  <si>
    <t>1865199019</t>
  </si>
  <si>
    <t>120</t>
  </si>
  <si>
    <t>-2117651960</t>
  </si>
  <si>
    <t xml:space="preserve">"skladba ST24"  17,98</t>
  </si>
  <si>
    <t>121</t>
  </si>
  <si>
    <t>-1973527590</t>
  </si>
  <si>
    <t>17,98*1,02 'Přepočtené koeficientem množství</t>
  </si>
  <si>
    <t>122</t>
  </si>
  <si>
    <t>622211051</t>
  </si>
  <si>
    <t>Montáž kontaktního zateplení vnějších stěn lepením a mechanickým kotvením polystyrénových desek tl do 240 mm</t>
  </si>
  <si>
    <t>-827287631</t>
  </si>
  <si>
    <t>"skladba ST08b" 45,29+10,95</t>
  </si>
  <si>
    <t>123</t>
  </si>
  <si>
    <t>28376452</t>
  </si>
  <si>
    <t>deska z polystyrénu XPS, hrana polodrážková a hladký povrch 300kPa tl 220mm</t>
  </si>
  <si>
    <t>-1615283066</t>
  </si>
  <si>
    <t>56,24*1,02 'Přepočtené koeficientem množství</t>
  </si>
  <si>
    <t>124</t>
  </si>
  <si>
    <t>622252001</t>
  </si>
  <si>
    <t>Montáž profilů kontaktního zateplení připevněných mechanicky</t>
  </si>
  <si>
    <t>-1521869702</t>
  </si>
  <si>
    <t>125</t>
  </si>
  <si>
    <t>59051659</t>
  </si>
  <si>
    <t>profil zakládací Al tl 1,0mm pro ETICS pro izolant tl 200mm</t>
  </si>
  <si>
    <t>-167881061</t>
  </si>
  <si>
    <t>466,37*1,05 'Přepočtené koeficientem množství</t>
  </si>
  <si>
    <t>126</t>
  </si>
  <si>
    <t>622252002</t>
  </si>
  <si>
    <t>Montáž profilů kontaktního zateplení lepených</t>
  </si>
  <si>
    <t>-1044344254</t>
  </si>
  <si>
    <t>269,92+10,75*8</t>
  </si>
  <si>
    <t>127</t>
  </si>
  <si>
    <t>63127466</t>
  </si>
  <si>
    <t>profil rohový Al 23x23mm s výztužnou tkaninou š 100mm pro ETICS</t>
  </si>
  <si>
    <t>136173267</t>
  </si>
  <si>
    <t>355,92*1,05 'Přepočtené koeficientem množství</t>
  </si>
  <si>
    <t>128</t>
  </si>
  <si>
    <t>622331121</t>
  </si>
  <si>
    <t>Cementová omítka hladká jednovrstvá vnějších stěn nanášená ručně</t>
  </si>
  <si>
    <t>-102375642</t>
  </si>
  <si>
    <t>"skladba ST05" 28,87+133,99+28,49+38,1</t>
  </si>
  <si>
    <t>129</t>
  </si>
  <si>
    <t>622511111</t>
  </si>
  <si>
    <t>Tenkovrstvá akrylátová mozaiková střednězrnná omítka včetně penetrace vnějších stěn</t>
  </si>
  <si>
    <t>1885800117</t>
  </si>
  <si>
    <t xml:space="preserve">"skladba ST06"  6,9</t>
  </si>
  <si>
    <t xml:space="preserve">"skladba ST07"  3,69</t>
  </si>
  <si>
    <t>130</t>
  </si>
  <si>
    <t>622521021</t>
  </si>
  <si>
    <t>Tenkovrstvá silikátová zrnitá omítka tl. 2,0 mm včetně penetrace vnějších stěn</t>
  </si>
  <si>
    <t>-1731604766</t>
  </si>
  <si>
    <t xml:space="preserve">"skladba ST02"  391,13</t>
  </si>
  <si>
    <t>"skladba ST03" 70,86</t>
  </si>
  <si>
    <t>"skladba ST08" 15,98+47,43+55,01</t>
  </si>
  <si>
    <t>"skladba ST19" 83,65*2+56,18</t>
  </si>
  <si>
    <t xml:space="preserve">"skladba ST20"   32,64+8,0+39,28+9,5+32,64+8,0+39,28+9,5</t>
  </si>
  <si>
    <t>"skladba ST21" 13,58*2</t>
  </si>
  <si>
    <t>"skladba ST22" 23,5*2+9,75*2</t>
  </si>
  <si>
    <t>131</t>
  </si>
  <si>
    <t>629135102</t>
  </si>
  <si>
    <t>Vyrovnávací vrstva pod klempířské prvky z MC š do 300 mm</t>
  </si>
  <si>
    <t>-1893409041</t>
  </si>
  <si>
    <t>4,0*11+2,0*2+1,0*2+4,9*2+5,0*14+4,92*2+0,785*2+0,885*2+3,69*2+4,84*4+0,16*5</t>
  </si>
  <si>
    <t>132</t>
  </si>
  <si>
    <t>629991011</t>
  </si>
  <si>
    <t>Zakrytí výplní otvorů a svislých ploch fólií přilepenou lepící páskou</t>
  </si>
  <si>
    <t>1334072545</t>
  </si>
  <si>
    <t>211,455*2</t>
  </si>
  <si>
    <t>133</t>
  </si>
  <si>
    <t>631311114</t>
  </si>
  <si>
    <t>Mazanina tl do 80 mm z betonu prostého bez zvýšených nároků na prostředí tř. C 16/20</t>
  </si>
  <si>
    <t>-2111347402</t>
  </si>
  <si>
    <t>"výtahová šachta" 3,94*0,05</t>
  </si>
  <si>
    <t>134</t>
  </si>
  <si>
    <t>631311123</t>
  </si>
  <si>
    <t>Mazanina tl do 120 mm z betonu prostého bez zvýšených nároků na prostředí tř. C 12/15</t>
  </si>
  <si>
    <t>-1474207544</t>
  </si>
  <si>
    <t>1995,28*1,1*0,1</t>
  </si>
  <si>
    <t>135</t>
  </si>
  <si>
    <t>631311124</t>
  </si>
  <si>
    <t>Mazanina tl do 120 mm z betonu prostého bez zvýšených nároků na prostředí tř. C 16/20</t>
  </si>
  <si>
    <t>-1607342818</t>
  </si>
  <si>
    <t>"skladba PL07a,PL08,PL09"(18,44+9,0+3,44+59,32+13,81+13,82)*0,12</t>
  </si>
  <si>
    <t>136</t>
  </si>
  <si>
    <t>632441225.1</t>
  </si>
  <si>
    <t>Potěr anhydritový samonivelační litý C30 tl do 60mm</t>
  </si>
  <si>
    <t>-994515347</t>
  </si>
  <si>
    <t xml:space="preserve">"skladba PL01-PL07,PL10,PL12"  1839,04-3,94</t>
  </si>
  <si>
    <t>449,29-6,89-9,0-3,44-59,32-13,8</t>
  </si>
  <si>
    <t>137</t>
  </si>
  <si>
    <t>632450133</t>
  </si>
  <si>
    <t>Vyrovnávací cementový potěr tl do 40 mm ze suchých směsí provedený v ploše</t>
  </si>
  <si>
    <t>-1334568409</t>
  </si>
  <si>
    <t>1995,28*1,1</t>
  </si>
  <si>
    <t>138</t>
  </si>
  <si>
    <t>632481213</t>
  </si>
  <si>
    <t>Separační vrstva z PE fólie</t>
  </si>
  <si>
    <t>734605242</t>
  </si>
  <si>
    <t>139</t>
  </si>
  <si>
    <t>634112113</t>
  </si>
  <si>
    <t>Obvodová dilatace podlahovým páskem z pěnového PE mezi stěnou a mazaninou nebo potěrem v 80 mm</t>
  </si>
  <si>
    <t>-232032025</t>
  </si>
  <si>
    <t>2191,94*1,07</t>
  </si>
  <si>
    <t>140</t>
  </si>
  <si>
    <t>635111215</t>
  </si>
  <si>
    <t>Násyp pod podlahy ze štěrkopísku se zhutněním</t>
  </si>
  <si>
    <t>562991494</t>
  </si>
  <si>
    <t>1995,28*1,1*0,2+(4322,0-3457,6)</t>
  </si>
  <si>
    <t>Ostatní konstrukce a práce, bourání</t>
  </si>
  <si>
    <t>141</t>
  </si>
  <si>
    <t>919726122</t>
  </si>
  <si>
    <t>Geotextilie pro ochranu, separaci a filtraci netkaná měrná hmotnost do 300 g/m2</t>
  </si>
  <si>
    <t>-916116837</t>
  </si>
  <si>
    <t>142</t>
  </si>
  <si>
    <t>941111122</t>
  </si>
  <si>
    <t>Montáž lešení řadového trubkového lehkého s podlahami zatížení do 200 kg/m2 š do 1,2 m v do 25 m</t>
  </si>
  <si>
    <t>668266721</t>
  </si>
  <si>
    <t>(10,59+1956,32+422,91*0,5)*1,15</t>
  </si>
  <si>
    <t>143</t>
  </si>
  <si>
    <t>941111222</t>
  </si>
  <si>
    <t>Příplatek k lešení řadovému trubkovému lehkému s podlahami š 1,2 m v 25 m za první a ZKD den použití</t>
  </si>
  <si>
    <t>1273022479</t>
  </si>
  <si>
    <t>2505,12*90</t>
  </si>
  <si>
    <t>144</t>
  </si>
  <si>
    <t>941111822</t>
  </si>
  <si>
    <t>Demontáž lešení řadového trubkového lehkého s podlahami zatížení do 200 kg/m2 š do 1,2 m v do 25 m</t>
  </si>
  <si>
    <t>670897421</t>
  </si>
  <si>
    <t>145</t>
  </si>
  <si>
    <t>943211111</t>
  </si>
  <si>
    <t>Montáž lešení prostorového rámového lehkého s podlahami zatížení do 200 kg/m2 v do 10 m</t>
  </si>
  <si>
    <t>899998369</t>
  </si>
  <si>
    <t>1251,33*8,8</t>
  </si>
  <si>
    <t>146</t>
  </si>
  <si>
    <t>943211211</t>
  </si>
  <si>
    <t>Příplatek k lešení prostorovému rámovému lehkému s podlahami v do 10 m za první a ZKD den použití</t>
  </si>
  <si>
    <t>-453439181</t>
  </si>
  <si>
    <t>11011,704*30</t>
  </si>
  <si>
    <t>147</t>
  </si>
  <si>
    <t>943211811</t>
  </si>
  <si>
    <t>Demontáž lešení prostorového rámového lehkého s podlahami zatížení do 200 kg/m2 v do 10 m</t>
  </si>
  <si>
    <t>1077572758</t>
  </si>
  <si>
    <t>148</t>
  </si>
  <si>
    <t>944511111</t>
  </si>
  <si>
    <t>Montáž ochranné sítě z textilie z umělých vláken</t>
  </si>
  <si>
    <t>-437189161</t>
  </si>
  <si>
    <t>149</t>
  </si>
  <si>
    <t>944511211</t>
  </si>
  <si>
    <t>Příplatek k ochranné síti za první a ZKD den použití</t>
  </si>
  <si>
    <t>-303485326</t>
  </si>
  <si>
    <t>150</t>
  </si>
  <si>
    <t>944511811</t>
  </si>
  <si>
    <t>Demontáž ochranné sítě z textilie z umělých vláken</t>
  </si>
  <si>
    <t>240851706</t>
  </si>
  <si>
    <t>151</t>
  </si>
  <si>
    <t>949101111</t>
  </si>
  <si>
    <t>Lešení pomocné pro objekty pozemních staveb s lešeňovou podlahou v do 1,9 m zatížení do 150 kg/m2</t>
  </si>
  <si>
    <t>-141059323</t>
  </si>
  <si>
    <t>1839,04+449,29-1251,33</t>
  </si>
  <si>
    <t>152</t>
  </si>
  <si>
    <t>952901114</t>
  </si>
  <si>
    <t>Vyčištění budov bytové a občanské výstavby při výšce podlaží přes 4 m</t>
  </si>
  <si>
    <t>1889506908</t>
  </si>
  <si>
    <t>449,29*1,25+1839,04*1,25</t>
  </si>
  <si>
    <t>153</t>
  </si>
  <si>
    <t>953334411</t>
  </si>
  <si>
    <t>Těsnící plech do pracovních spar betonových kcí s bitumenovým povrchem jednostranným š 125 mm</t>
  </si>
  <si>
    <t>697110150</t>
  </si>
  <si>
    <t>92,0</t>
  </si>
  <si>
    <t>154</t>
  </si>
  <si>
    <t>953611127</t>
  </si>
  <si>
    <t>Schodišťový nosný a zvukově-izolační prvek mezi podestou a ramenem 2 x 8 x D6</t>
  </si>
  <si>
    <t>1422393395</t>
  </si>
  <si>
    <t>998</t>
  </si>
  <si>
    <t>Přesun hmot</t>
  </si>
  <si>
    <t>155</t>
  </si>
  <si>
    <t>998011002</t>
  </si>
  <si>
    <t>Přesun hmot pro budovy zděné v do 12 m</t>
  </si>
  <si>
    <t>-1364056768</t>
  </si>
  <si>
    <t>PSV</t>
  </si>
  <si>
    <t>Práce a dodávky PSV</t>
  </si>
  <si>
    <t>711</t>
  </si>
  <si>
    <t>Izolace proti vodě, vlhkosti a plynům</t>
  </si>
  <si>
    <t>156</t>
  </si>
  <si>
    <t>711111001</t>
  </si>
  <si>
    <t>Provedení izolace proti zemní vlhkosti vodorovné za studena nátěrem penetračním</t>
  </si>
  <si>
    <t>-1400663479</t>
  </si>
  <si>
    <t>157</t>
  </si>
  <si>
    <t>11163150</t>
  </si>
  <si>
    <t>lak penetrační asfaltový</t>
  </si>
  <si>
    <t>-646698310</t>
  </si>
  <si>
    <t>2194,808*0,0003 'Přepočtené koeficientem množství</t>
  </si>
  <si>
    <t>158</t>
  </si>
  <si>
    <t>711112001</t>
  </si>
  <si>
    <t>Provedení izolace proti zemní vlhkosti svislé za studena nátěrem penetračním</t>
  </si>
  <si>
    <t>1517414220</t>
  </si>
  <si>
    <t>159</t>
  </si>
  <si>
    <t>-655073013</t>
  </si>
  <si>
    <t>466,37*0,00035 'Přepočtené koeficientem množství</t>
  </si>
  <si>
    <t>160</t>
  </si>
  <si>
    <t>711141559</t>
  </si>
  <si>
    <t>Provedení izolace proti zemní vlhkosti pásy přitavením vodorovné NAIP tlaková</t>
  </si>
  <si>
    <t>-2022051832</t>
  </si>
  <si>
    <t>2194,808*2</t>
  </si>
  <si>
    <t>161</t>
  </si>
  <si>
    <t>62836109</t>
  </si>
  <si>
    <t>pás asfaltový natavitelný oxidovaný tl 3,5mm s vložkou z hliníkové fólie / hliníkové fólie s textilií, se spalitelnou PE folií nebo jemnozrnným minerálním posypem</t>
  </si>
  <si>
    <t>-1537806921</t>
  </si>
  <si>
    <t>2194,808*1,15 'Přepočtené koeficientem množství</t>
  </si>
  <si>
    <t>162</t>
  </si>
  <si>
    <t>62833158</t>
  </si>
  <si>
    <t>pás asfaltový natavitelný oxidovaný tl 4mm typu G200 S40 s vložkou ze skleněné tkaniny, s jemnozrnným minerálním posypem</t>
  </si>
  <si>
    <t>-2010521381</t>
  </si>
  <si>
    <t>163</t>
  </si>
  <si>
    <t>711142559</t>
  </si>
  <si>
    <t>Provedení izolace proti zemní vlhkosti pásy přitavením svislé NAIP</t>
  </si>
  <si>
    <t>1828454227</t>
  </si>
  <si>
    <t>466,37*2</t>
  </si>
  <si>
    <t>164</t>
  </si>
  <si>
    <t>1627372643</t>
  </si>
  <si>
    <t>932,74*1,2 'Přepočtené koeficientem množství</t>
  </si>
  <si>
    <t>165</t>
  </si>
  <si>
    <t>711161222</t>
  </si>
  <si>
    <t>Izolace proti zemní vlhkosti nopovou fólií s textilií svislá, nopek v 8,0 mm, tl do 0,6 mm</t>
  </si>
  <si>
    <t>689682984</t>
  </si>
  <si>
    <t>234,95</t>
  </si>
  <si>
    <t>166</t>
  </si>
  <si>
    <t>711191201</t>
  </si>
  <si>
    <t>Provedení izolace proti zemní vlhkosti hydroizolační stěrkou vodorovné na betonu, 2 vrstvy vč. dodávky</t>
  </si>
  <si>
    <t>-246149460</t>
  </si>
  <si>
    <t>4,36+20,07+17,74+9,98+18,37</t>
  </si>
  <si>
    <t>167</t>
  </si>
  <si>
    <t>711192201</t>
  </si>
  <si>
    <t>Provedení izolace proti zemní vlhkosti hydroizolační stěrkou svislé na betonu, 2 vrstvy vč. dodávky</t>
  </si>
  <si>
    <t>-778955341</t>
  </si>
  <si>
    <t>8,08*2,6+18,05*2,6+17,74*2,6+19,79*2,6+27,21*2,6</t>
  </si>
  <si>
    <t>168</t>
  </si>
  <si>
    <t>998711202</t>
  </si>
  <si>
    <t>Přesun hmot procentní pro izolace proti vodě, vlhkosti a plynům v objektech v do 12 m</t>
  </si>
  <si>
    <t>%</t>
  </si>
  <si>
    <t>-1740281796</t>
  </si>
  <si>
    <t>712</t>
  </si>
  <si>
    <t>Povlakové krytiny</t>
  </si>
  <si>
    <t>169</t>
  </si>
  <si>
    <t>712311101</t>
  </si>
  <si>
    <t>Provedení povlakové krytiny střech do 10° za studena lakem penetračním nebo asfaltovým</t>
  </si>
  <si>
    <t>-2015288625</t>
  </si>
  <si>
    <t>"skladba SK01" 1495,0</t>
  </si>
  <si>
    <t xml:space="preserve">"skladba SK03"   442,0</t>
  </si>
  <si>
    <t xml:space="preserve">"skladba SK04"  118,0</t>
  </si>
  <si>
    <t>"skladba ST19" 83,65+56,18+83,65</t>
  </si>
  <si>
    <t>170</t>
  </si>
  <si>
    <t>-1149291774</t>
  </si>
  <si>
    <t>2397,46*0,0003 'Přepočtené koeficientem množství</t>
  </si>
  <si>
    <t>171</t>
  </si>
  <si>
    <t>712341559</t>
  </si>
  <si>
    <t>Provedení povlakové krytiny střech do 10° pásy NAIP přitavením v plné ploše</t>
  </si>
  <si>
    <t>1415161428</t>
  </si>
  <si>
    <t xml:space="preserve">"skladba SK01"  1495,0*2</t>
  </si>
  <si>
    <t xml:space="preserve">"skladba SK02"  101,0*2</t>
  </si>
  <si>
    <t xml:space="preserve">"skladba SK03"   442,0*2</t>
  </si>
  <si>
    <t xml:space="preserve">"skladba SK04"  118,0*2</t>
  </si>
  <si>
    <t>172</t>
  </si>
  <si>
    <t>-2061154526</t>
  </si>
  <si>
    <t>4553,46*1,15 'Přepočtené koeficientem množství</t>
  </si>
  <si>
    <t>173</t>
  </si>
  <si>
    <t>712341659</t>
  </si>
  <si>
    <t>Provedení povlakové krytiny střech do 10° pásy NAIP přitavením bodově</t>
  </si>
  <si>
    <t>57131292</t>
  </si>
  <si>
    <t xml:space="preserve">"skladba SK02"  101,0</t>
  </si>
  <si>
    <t xml:space="preserve">"skladba SK03"  442,0</t>
  </si>
  <si>
    <t>174</t>
  </si>
  <si>
    <t>62832134</t>
  </si>
  <si>
    <t>pás asfaltový natavitelný oxidovaný tl 4,0mm typu V60 S40 s vložkou ze skleněné rohože, s jemnozrnným minerálním posypem</t>
  </si>
  <si>
    <t>576798689</t>
  </si>
  <si>
    <t>661*1,15 'Přepočtené koeficientem množství</t>
  </si>
  <si>
    <t>175</t>
  </si>
  <si>
    <t>712391172</t>
  </si>
  <si>
    <t>Provedení povlakové krytiny střech do 10° ochranné textilní vrstvy</t>
  </si>
  <si>
    <t>-190518714</t>
  </si>
  <si>
    <t>"skladba SK03"442,0</t>
  </si>
  <si>
    <t>176</t>
  </si>
  <si>
    <t>69311006</t>
  </si>
  <si>
    <t>geotextilie tkaná separační, filtrační, výztužná PP pevnost v tahu 15kN/m</t>
  </si>
  <si>
    <t>-1766074451</t>
  </si>
  <si>
    <t>442*1,15 'Přepočtené koeficientem množství</t>
  </si>
  <si>
    <t>177</t>
  </si>
  <si>
    <t>712391176</t>
  </si>
  <si>
    <t>Provedení povlakové krytiny střech do 10° připevnění izolace kotvícími terči vč. dodávky</t>
  </si>
  <si>
    <t>2132847060</t>
  </si>
  <si>
    <t>1495,0*5+101,0*5+442,0*5+118,0*5</t>
  </si>
  <si>
    <t>178</t>
  </si>
  <si>
    <t>712391382</t>
  </si>
  <si>
    <t>Provedení povlakové krytiny střech do 10° násypem z liapor keramzit</t>
  </si>
  <si>
    <t>542047463</t>
  </si>
  <si>
    <t>179</t>
  </si>
  <si>
    <t>58343810</t>
  </si>
  <si>
    <t>kamenivo lehké liapor keramzit</t>
  </si>
  <si>
    <t>1887390439</t>
  </si>
  <si>
    <t>560*0,0825 'Přepočtené koeficientem množství</t>
  </si>
  <si>
    <t>180</t>
  </si>
  <si>
    <t>712391482</t>
  </si>
  <si>
    <t>Příplatek k povlakové krytině střech do 10° ZKD 10 mm násypu z liapor keramzit</t>
  </si>
  <si>
    <t>699376361</t>
  </si>
  <si>
    <t>442,0*2,2+118,0*1,7</t>
  </si>
  <si>
    <t>181</t>
  </si>
  <si>
    <t>826674131</t>
  </si>
  <si>
    <t>1173*0,0165 'Přepočtené koeficientem množství</t>
  </si>
  <si>
    <t>182</t>
  </si>
  <si>
    <t>712771241</t>
  </si>
  <si>
    <t xml:space="preserve">Provedení drenážní vrstvy  střechy ze smyčkových rohoží sklon do 5°</t>
  </si>
  <si>
    <t>-147936485</t>
  </si>
  <si>
    <t>"skladba SK03" 442,0</t>
  </si>
  <si>
    <t>183</t>
  </si>
  <si>
    <t>69334324</t>
  </si>
  <si>
    <t>rohož drenážně stabilizační PA/PET střech 500g/m2 tl 20mm</t>
  </si>
  <si>
    <t>-1718317985</t>
  </si>
  <si>
    <t>184</t>
  </si>
  <si>
    <t>712998202</t>
  </si>
  <si>
    <t>Montáž bezpečnostního přepadu z PVC DN 125</t>
  </si>
  <si>
    <t>333322845</t>
  </si>
  <si>
    <t>"schema OV21-OV23" 10</t>
  </si>
  <si>
    <t>185</t>
  </si>
  <si>
    <t>28342773</t>
  </si>
  <si>
    <t xml:space="preserve">přepad bezpečnostní atikový DN 125 s manžetou  z asfaltového pásu</t>
  </si>
  <si>
    <t>-328969860</t>
  </si>
  <si>
    <t>186</t>
  </si>
  <si>
    <t>998712202</t>
  </si>
  <si>
    <t>Přesun hmot procentní pro krytiny povlakové v objektech v do 12 m</t>
  </si>
  <si>
    <t>-1281988865</t>
  </si>
  <si>
    <t>713</t>
  </si>
  <si>
    <t>Izolace tepelné</t>
  </si>
  <si>
    <t>187</t>
  </si>
  <si>
    <t>713111127</t>
  </si>
  <si>
    <t>Montáž izolace tepelné spodem stropů lepením celoplošně rohoží, pásů, dílců, desek</t>
  </si>
  <si>
    <t>1310003040</t>
  </si>
  <si>
    <t xml:space="preserve">"skladba SK05"  10,46+18,69</t>
  </si>
  <si>
    <t>188</t>
  </si>
  <si>
    <t>XLA.10014925</t>
  </si>
  <si>
    <t>Multipor 044 / 150 mm</t>
  </si>
  <si>
    <t>221324538</t>
  </si>
  <si>
    <t>189</t>
  </si>
  <si>
    <t>713121111</t>
  </si>
  <si>
    <t>Montáž izolace tepelné podlah volně kladenými rohožemi, pásy, dílci, deskami 1 vrstva</t>
  </si>
  <si>
    <t>831543707</t>
  </si>
  <si>
    <t xml:space="preserve">"tl.120" </t>
  </si>
  <si>
    <t>"skladba PL 01-PL03,PL14" 67,41+4,36+2,07+4,06+20,07+15,01</t>
  </si>
  <si>
    <t>17,74+14,86+19,2+9,98+15,01+18,37+19,51+120,84+53,01</t>
  </si>
  <si>
    <t>19,91+3,94</t>
  </si>
  <si>
    <t xml:space="preserve">"tl.180mm-skladba PL 03a,PL05,PL05a,PL10" </t>
  </si>
  <si>
    <t>7,62+31,41+6,64+8,19*2+56,64+4,7+9,01</t>
  </si>
  <si>
    <t xml:space="preserve">"tl.80mm-skladba PL04"  1251,33</t>
  </si>
  <si>
    <t>"tl.30mm-skladba PL 06-PL 09" 449,29</t>
  </si>
  <si>
    <t>190</t>
  </si>
  <si>
    <t>28372308</t>
  </si>
  <si>
    <t>deska EPS 100 do plochých střech a podlah λ=0,037 tl 80mm</t>
  </si>
  <si>
    <t>-1579505840</t>
  </si>
  <si>
    <t>1251,33*1,02 'Přepočtené koeficientem množství</t>
  </si>
  <si>
    <t>191</t>
  </si>
  <si>
    <t>28372312</t>
  </si>
  <si>
    <t>deska EPS 100 do plochých střech a podlah λ=0,037 tl 120mm</t>
  </si>
  <si>
    <t>-1032138190</t>
  </si>
  <si>
    <t>(112,98+23,85+288,52)*1,02</t>
  </si>
  <si>
    <t>192</t>
  </si>
  <si>
    <t>28372320</t>
  </si>
  <si>
    <t>deska EPS 100 do plochých střech a podlah λ=0,037 tl 180mm</t>
  </si>
  <si>
    <t>1066597347</t>
  </si>
  <si>
    <t>193</t>
  </si>
  <si>
    <t>ISV.8592248000185</t>
  </si>
  <si>
    <t>Isover ORSIK 30mm λD = 0,038 (W·m-1·K-1),1200x625x30mm, univerzální izolace do šikmých střech.</t>
  </si>
  <si>
    <t>221902426</t>
  </si>
  <si>
    <t>194</t>
  </si>
  <si>
    <t>713131141</t>
  </si>
  <si>
    <t>Montáž izolace tepelné stěn a základů lepením celoplošně rohoží, pásů, dílců, desek</t>
  </si>
  <si>
    <t>1302442082</t>
  </si>
  <si>
    <t>"skladba ST04" 54,34</t>
  </si>
  <si>
    <t>195</t>
  </si>
  <si>
    <t>ISV.8592248004480</t>
  </si>
  <si>
    <t>ORSTECH 65 - 100mm, MST: 600°C, 1000x500x100mm, univerzální použití v TZB i v průmyslu. Je vhodná pro izolaci potrubí vzduchotechniky a jako výplň absorpčních tlumičů hluku.</t>
  </si>
  <si>
    <t>1209583904</t>
  </si>
  <si>
    <t>54,34*1,05 'Přepočtené koeficientem množství</t>
  </si>
  <si>
    <t>196</t>
  </si>
  <si>
    <t>624279578</t>
  </si>
  <si>
    <t xml:space="preserve">"skladba ST05"  229,45</t>
  </si>
  <si>
    <t>197</t>
  </si>
  <si>
    <t>28376460</t>
  </si>
  <si>
    <t>deska z polystyrénu XPS, hrana polodrážková a hladký povrch 500kPa tl 160mm</t>
  </si>
  <si>
    <t>561888645</t>
  </si>
  <si>
    <t>234,95*1,05 'Přepočtené koeficientem množství</t>
  </si>
  <si>
    <t>198</t>
  </si>
  <si>
    <t>713141151</t>
  </si>
  <si>
    <t>Montáž izolace tepelné střech plochých kladené volně 1 vrstva rohoží, pásů, dílců, desek</t>
  </si>
  <si>
    <t>1746503940</t>
  </si>
  <si>
    <t xml:space="preserve">"skladba SK01"   285,0*2</t>
  </si>
  <si>
    <t>199</t>
  </si>
  <si>
    <t>ISV.8592248000871</t>
  </si>
  <si>
    <t>Isover UNI 140mm, λD = 0,035 (W·m-1·K-1),1200x600x150 mm, univerzální izolace z čedičových vláken, vhodná zejména mezi a pod krokve.</t>
  </si>
  <si>
    <t>-1724441605</t>
  </si>
  <si>
    <t>200</t>
  </si>
  <si>
    <t>713141152</t>
  </si>
  <si>
    <t>Montáž izolace tepelné střech plochých kladené volně 2 vrstvy rohoží, pásů, dílců, desek</t>
  </si>
  <si>
    <t>-295632531</t>
  </si>
  <si>
    <t>201</t>
  </si>
  <si>
    <t>28375961</t>
  </si>
  <si>
    <t>deska EPS 200 do plochých střech a podlah λ=0,034 tl 160mm</t>
  </si>
  <si>
    <t>466607038</t>
  </si>
  <si>
    <t>101*1,02 'Přepočtené koeficientem množství</t>
  </si>
  <si>
    <t>202</t>
  </si>
  <si>
    <t>28375963</t>
  </si>
  <si>
    <t>deska EPS 200 do plochých střech a podlah λ=0,034 tl 200mm</t>
  </si>
  <si>
    <t>2119662117</t>
  </si>
  <si>
    <t>203</t>
  </si>
  <si>
    <t>70237222</t>
  </si>
  <si>
    <t>204</t>
  </si>
  <si>
    <t>28375992</t>
  </si>
  <si>
    <t>deska EPS 150 do plochých střech a podlah λ=0,035 tl 180mm</t>
  </si>
  <si>
    <t>916629938</t>
  </si>
  <si>
    <t>442*1,02 'Přepočtené koeficientem množství</t>
  </si>
  <si>
    <t>205</t>
  </si>
  <si>
    <t>28375993</t>
  </si>
  <si>
    <t>deska EPS 150 do plochých střech a podlah λ=0,035 tl 200mm</t>
  </si>
  <si>
    <t>-170225790</t>
  </si>
  <si>
    <t>206</t>
  </si>
  <si>
    <t>-14940019</t>
  </si>
  <si>
    <t xml:space="preserve">"schema SK04"  118,0</t>
  </si>
  <si>
    <t>207</t>
  </si>
  <si>
    <t>28375928</t>
  </si>
  <si>
    <t>deska EPS 200 do plochých střech a podlah λ=0,034 tl 130mm</t>
  </si>
  <si>
    <t>-1581671395</t>
  </si>
  <si>
    <t>118*1,02 'Přepočtené koeficientem množství</t>
  </si>
  <si>
    <t>208</t>
  </si>
  <si>
    <t>1645559340</t>
  </si>
  <si>
    <t>209</t>
  </si>
  <si>
    <t>998713202</t>
  </si>
  <si>
    <t>Přesun hmot procentní pro izolace tepelné v objektech v do 12 m</t>
  </si>
  <si>
    <t>1922608369</t>
  </si>
  <si>
    <t>714</t>
  </si>
  <si>
    <t>Akustická a protiotřesová opatření</t>
  </si>
  <si>
    <t>210</t>
  </si>
  <si>
    <t>714121011</t>
  </si>
  <si>
    <t>Montáž podstropních panelů s rozšířenou zvukovou pohltivostí zavěšených na viditelný rošt</t>
  </si>
  <si>
    <t>-1504523890</t>
  </si>
  <si>
    <t>"skladba PD02,PD03,PD04"</t>
  </si>
  <si>
    <t>4,36+2,07+4,06+17,74+9,98+18,37+120,84+1251,33+5,54+15,82+3,07+22,24+9,0+3,44+113,82+3,93</t>
  </si>
  <si>
    <t>211</t>
  </si>
  <si>
    <t>59036018</t>
  </si>
  <si>
    <t>panel akustický barvená hrana viditelný rošt bílá rastr š 15mm tl 20mm</t>
  </si>
  <si>
    <t>495029579</t>
  </si>
  <si>
    <t>"skladba PD04" (4,36+2,07+4,06+17,74+9,98+18,37+5,54+15,82+3,07+22,24+9,0+3,44+3,93)*1,05</t>
  </si>
  <si>
    <t>212</t>
  </si>
  <si>
    <t>59036148</t>
  </si>
  <si>
    <t>panel akustický velkoformátový sportovních hal, nebarvená hrana, bílá tl 35mm</t>
  </si>
  <si>
    <t>1497339393</t>
  </si>
  <si>
    <t>"skladba PD03" 120,84*1,05</t>
  </si>
  <si>
    <t>213</t>
  </si>
  <si>
    <t>59036161</t>
  </si>
  <si>
    <t>panel akustický stropní s vyztuženým povrchem tl 40mm</t>
  </si>
  <si>
    <t>1533622026</t>
  </si>
  <si>
    <t>"skladba PD02"(113,82+1251,33)*1,05</t>
  </si>
  <si>
    <t>214</t>
  </si>
  <si>
    <t>714121013</t>
  </si>
  <si>
    <t>Montáž podstropních panelů s rozšířenou zvukovou pohltivostí zavěšených na skrytý rošt</t>
  </si>
  <si>
    <t>-1833017751</t>
  </si>
  <si>
    <t>"skladba PD01" 9,01+67,41+20,07+15,01+14,86+19,2+15,01+19,51+53,01+19,91</t>
  </si>
  <si>
    <t>6,89+96,31+9,77+18,44+27,43+40,49</t>
  </si>
  <si>
    <t>215</t>
  </si>
  <si>
    <t>59036045</t>
  </si>
  <si>
    <t>panel akustický viditelný zapuštěný rošt bílá rastr š 24mm tl 20mm</t>
  </si>
  <si>
    <t>-977836485</t>
  </si>
  <si>
    <t>452,33*1,05 'Přepočtené koeficientem množství</t>
  </si>
  <si>
    <t>216</t>
  </si>
  <si>
    <t>714121041</t>
  </si>
  <si>
    <t>Montáž napojení podhledu z akustických panelů obvodovou lištou na stěnu</t>
  </si>
  <si>
    <t>-1588252492</t>
  </si>
  <si>
    <t>12,22+98,86+8,08+6,2+8,08+18,05+16,05+30,1+16,05+17,82+19,79+16,05+17,82+19,79+16,05+27,21+19,08+45,76+64,25+242,28+17,54+10,71+75,33+9,445+13,17</t>
  </si>
  <si>
    <t>21,0+6,625+29,688+18,74+21,49+13,19+7,42+26,91+116,22+9,95</t>
  </si>
  <si>
    <t>217</t>
  </si>
  <si>
    <t>59036253</t>
  </si>
  <si>
    <t>lišta obvodová rastru nosného pro kazetové minerální podhledy Pz lakovaná v 22mm dl 3m</t>
  </si>
  <si>
    <t>307526410</t>
  </si>
  <si>
    <t>1117,018*1,05 'Přepočtené koeficientem množství</t>
  </si>
  <si>
    <t>218</t>
  </si>
  <si>
    <t>998714202</t>
  </si>
  <si>
    <t>Přesun hmot procentní pro akustická a protiotřesová opatření v objektech v do 12 m</t>
  </si>
  <si>
    <t>1848414734</t>
  </si>
  <si>
    <t>721</t>
  </si>
  <si>
    <t xml:space="preserve">Zdravotechnika </t>
  </si>
  <si>
    <t>219</t>
  </si>
  <si>
    <t>721001</t>
  </si>
  <si>
    <t xml:space="preserve">D+M vnitřní rozvody vody a kanalizace vč. zařizovacích předmětů </t>
  </si>
  <si>
    <t>kpl</t>
  </si>
  <si>
    <t>-96858490</t>
  </si>
  <si>
    <t>220</t>
  </si>
  <si>
    <t>721002</t>
  </si>
  <si>
    <t xml:space="preserve">D+M vnitřní rozvody plynu </t>
  </si>
  <si>
    <t>-515868401</t>
  </si>
  <si>
    <t>731</t>
  </si>
  <si>
    <t>Ústřední vytápění - kotelny</t>
  </si>
  <si>
    <t>221</t>
  </si>
  <si>
    <t>731001</t>
  </si>
  <si>
    <t>ÚT-otopná tělesa,armatury,rozvody,izolace</t>
  </si>
  <si>
    <t>2132698768</t>
  </si>
  <si>
    <t>222</t>
  </si>
  <si>
    <t>731002</t>
  </si>
  <si>
    <t xml:space="preserve">Zařízení měření a regulace </t>
  </si>
  <si>
    <t>716980205</t>
  </si>
  <si>
    <t>741</t>
  </si>
  <si>
    <t>Elektroinstalace - silnoproud</t>
  </si>
  <si>
    <t>223</t>
  </si>
  <si>
    <t>741001</t>
  </si>
  <si>
    <t>D+M rozvody elektro vč. svítidel a hromosvodu</t>
  </si>
  <si>
    <t>-552008444</t>
  </si>
  <si>
    <t>742</t>
  </si>
  <si>
    <t>Elektroinstalace - slaboproud</t>
  </si>
  <si>
    <t>224</t>
  </si>
  <si>
    <t>742001</t>
  </si>
  <si>
    <t xml:space="preserve">D+M rozvody SLP </t>
  </si>
  <si>
    <t>-1312111038</t>
  </si>
  <si>
    <t>751</t>
  </si>
  <si>
    <t>Vzduchotechnika</t>
  </si>
  <si>
    <t>225</t>
  </si>
  <si>
    <t>751001</t>
  </si>
  <si>
    <t xml:space="preserve">D+M rozvody vzduchotechniky </t>
  </si>
  <si>
    <t>-102897307</t>
  </si>
  <si>
    <t>762</t>
  </si>
  <si>
    <t>Konstrukce tesařské</t>
  </si>
  <si>
    <t>226</t>
  </si>
  <si>
    <t>762001</t>
  </si>
  <si>
    <t xml:space="preserve">D+M konstrukce střechy z lepených vazníků vš. spojovacího materiálu </t>
  </si>
  <si>
    <t>-306565136</t>
  </si>
  <si>
    <t>(166,01+0,04)*1,1</t>
  </si>
  <si>
    <t>227</t>
  </si>
  <si>
    <t>762002</t>
  </si>
  <si>
    <t>D+M sendvičová konstrukce střechy tělocvičny-2x deska OSB tl.15mm+samozhášivý polystyren EPS tl. 240mm</t>
  </si>
  <si>
    <t>-346668282</t>
  </si>
  <si>
    <t>228</t>
  </si>
  <si>
    <t>762003</t>
  </si>
  <si>
    <t xml:space="preserve">D+M sendvičová konstrukce obvodového pláště tělocvičny-2x deska OSB tl.15mm +samozhášivý polystyren tl.180mm </t>
  </si>
  <si>
    <t>1295274257</t>
  </si>
  <si>
    <t xml:space="preserve">"skladba ST01" </t>
  </si>
  <si>
    <t>"pohled jižní" 327,78-49,96</t>
  </si>
  <si>
    <t>"pohled západní" 240,34-2,44</t>
  </si>
  <si>
    <t>"pohled severní" 136,33-49,96</t>
  </si>
  <si>
    <t>"pohled východní" 157,45</t>
  </si>
  <si>
    <t xml:space="preserve">"skladba ST19"  83,65*2+56,18</t>
  </si>
  <si>
    <t>229</t>
  </si>
  <si>
    <t>762361312</t>
  </si>
  <si>
    <t>Konstrukční a vyrovnávací vrstva pod klempířské prvky (atiky) z desek dřevoštěpkových tl. 22 mm</t>
  </si>
  <si>
    <t>1779171247</t>
  </si>
  <si>
    <t>112,0*0,66+9,0*0,66+33,0*0,5+128,0*0,4</t>
  </si>
  <si>
    <t>230</t>
  </si>
  <si>
    <t>762421017</t>
  </si>
  <si>
    <t>Obložení stropu z desek OSB tl 25 mm na sraz šroubovaných</t>
  </si>
  <si>
    <t>-521017638</t>
  </si>
  <si>
    <t xml:space="preserve">"skladba PD05"  47,0*1,6+47,0*1,6+28,9*1,58</t>
  </si>
  <si>
    <t>231</t>
  </si>
  <si>
    <t>998762202</t>
  </si>
  <si>
    <t>Přesun hmot procentní pro kce tesařské v objektech v do 12 m</t>
  </si>
  <si>
    <t>-1714881695</t>
  </si>
  <si>
    <t>763</t>
  </si>
  <si>
    <t>Konstrukce suché výstavby</t>
  </si>
  <si>
    <t>232</t>
  </si>
  <si>
    <t>763001</t>
  </si>
  <si>
    <t xml:space="preserve">Opláštění konstrukcí deskami SDK 2x opláštění </t>
  </si>
  <si>
    <t>-12335358</t>
  </si>
  <si>
    <t>"1NP" 133,042</t>
  </si>
  <si>
    <t>"2NP" 77,452</t>
  </si>
  <si>
    <t xml:space="preserve">"střecha-ztužidla "   90,75</t>
  </si>
  <si>
    <t>"střecha-kastlíky" 48,968</t>
  </si>
  <si>
    <t>233</t>
  </si>
  <si>
    <t>763111414.KNF</t>
  </si>
  <si>
    <t>SDK příčka W 112 tl 125 mm profil CW+UW 75 desky 2x 12,5 TI 60 mm 15 kg/m3 EI 75 Rw 53 dB</t>
  </si>
  <si>
    <t>-1259801492</t>
  </si>
  <si>
    <t>"skladba ST 18" (4,4+1,0+6,6*2+1,93+11,45+0,3*2+2,273*2+10,45+2,2+3,17*2)*3,35</t>
  </si>
  <si>
    <t>-0,8*1,97*9-0,7*1,97-1,8*2,1+2,273*3,35</t>
  </si>
  <si>
    <t>234</t>
  </si>
  <si>
    <t>763111717</t>
  </si>
  <si>
    <t>SDK příčka základní penetrační nátěr (oboustranně)</t>
  </si>
  <si>
    <t>-475868823</t>
  </si>
  <si>
    <t>176,261+109,013+759,54</t>
  </si>
  <si>
    <t>235</t>
  </si>
  <si>
    <t>763112315.KNF</t>
  </si>
  <si>
    <t>SDK příčka mezibytová W 115 tl 205 mm zdvojený profil CW+UW 75 desky 2x 12,5 TI 60+60 mm 15 kg/m3 EI 60 Rw 64 dB</t>
  </si>
  <si>
    <t>1717575152</t>
  </si>
  <si>
    <t>"skladba ST17" (6,6+3,17)*3,35-0,8*1,97</t>
  </si>
  <si>
    <t>236</t>
  </si>
  <si>
    <t>763121415.KNF</t>
  </si>
  <si>
    <t>SDK stěna předsazená W 625 tl 112,5 mm profil CW+UW 100 deska 1x ) 12,5 bez TI EI 15</t>
  </si>
  <si>
    <t>388309201</t>
  </si>
  <si>
    <t>2,89*2*3,1+1,0*3,1*2+2,0*3,1+1,83*3,1+2,89*3,1*2+1,0*3,1*2+1,84*3,1+1,105*3,1</t>
  </si>
  <si>
    <t>1,9*3,1+2,345*3,1</t>
  </si>
  <si>
    <t>(1,0*2+1,34+2,273+2,89)*3,13</t>
  </si>
  <si>
    <t>237</t>
  </si>
  <si>
    <t>763121455.KNF</t>
  </si>
  <si>
    <t xml:space="preserve">SDK stěna předsazená W 625 tl 125 mm profil CW+UW 100 desky 2x  (DF) 12,5 bez TI EI 30</t>
  </si>
  <si>
    <t>440645865</t>
  </si>
  <si>
    <t>"skladba ST01" 759,54</t>
  </si>
  <si>
    <t>238</t>
  </si>
  <si>
    <t>763411111</t>
  </si>
  <si>
    <t>Sanitární příčky do mokrého prostředí, desky s HPL - laminátem tl 19,6 mm</t>
  </si>
  <si>
    <t>-1658665775</t>
  </si>
  <si>
    <t xml:space="preserve">"schema OV 01,OV 02,OV 02a" </t>
  </si>
  <si>
    <t>1,7*2,25*4+2,88*2,25+1,93*2,25-0,8*1,97*5</t>
  </si>
  <si>
    <t>239</t>
  </si>
  <si>
    <t>763411121</t>
  </si>
  <si>
    <t>Dveře sanitárních příček, desky s HPL - laminátem tl 19,6 mm, š do 800 mm, v do 2000 mm</t>
  </si>
  <si>
    <t>658578344</t>
  </si>
  <si>
    <t>240</t>
  </si>
  <si>
    <t>998763402</t>
  </si>
  <si>
    <t>Přesun hmot procentní pro sádrokartonové konstrukce v objektech v do 12 m</t>
  </si>
  <si>
    <t>-2005202126</t>
  </si>
  <si>
    <t>764</t>
  </si>
  <si>
    <t>Konstrukce klempířské</t>
  </si>
  <si>
    <t>241</t>
  </si>
  <si>
    <t>764011404</t>
  </si>
  <si>
    <t>Podkladní plech z PZ plechu pro hřebeny, nároží, úžlabí nebo okapové hrany tl. 0,55 mm rš 330 mm</t>
  </si>
  <si>
    <t>628967610</t>
  </si>
  <si>
    <t>242</t>
  </si>
  <si>
    <t>764011406</t>
  </si>
  <si>
    <t>Podkladní plech z PZ plechu pro hřebeny, nároží, úžlabí nebo okapové hrany tl. 0,55 mm rš 500 mm</t>
  </si>
  <si>
    <t>1768210521</t>
  </si>
  <si>
    <t>243</t>
  </si>
  <si>
    <t>764011407</t>
  </si>
  <si>
    <t>Podkladní plech z PZ plechu pro hřebeny, nároží, úžlabí nebo okapové hrany tl. 0,55 mm rš 670 mm</t>
  </si>
  <si>
    <t>1193097291</t>
  </si>
  <si>
    <t>112,0+9,0</t>
  </si>
  <si>
    <t>244</t>
  </si>
  <si>
    <t>764244305</t>
  </si>
  <si>
    <t>Oplechování horních ploch a nadezdívek bez rohů z TiZn lesklého plechu kotvené rš 400 mm</t>
  </si>
  <si>
    <t>-482050231</t>
  </si>
  <si>
    <t>"schema K16" 128,0</t>
  </si>
  <si>
    <t>245</t>
  </si>
  <si>
    <t>764244307</t>
  </si>
  <si>
    <t>Oplechování horních ploch a nadezdívek bez rohů z TiZn lesklého plechu kotvené rš 670 mm</t>
  </si>
  <si>
    <t>-1150697532</t>
  </si>
  <si>
    <t>"schema K15" 33,0</t>
  </si>
  <si>
    <t>246</t>
  </si>
  <si>
    <t>764244308</t>
  </si>
  <si>
    <t>Oplechování horních ploch a nadezdívek bez rohů z TiZn lesklého plechu kotvené rš 750 mm</t>
  </si>
  <si>
    <t>-870136596</t>
  </si>
  <si>
    <t>"schema K12,K13" 112,0+9,0</t>
  </si>
  <si>
    <t>247</t>
  </si>
  <si>
    <t>764246342</t>
  </si>
  <si>
    <t>Oplechování parapetů rovných celoplošně lepené z TiZn lesklého plechu rš 200 mm</t>
  </si>
  <si>
    <t>2115217803</t>
  </si>
  <si>
    <t xml:space="preserve">"skladba K01,K02,K03,K08,K11" </t>
  </si>
  <si>
    <t>4,0*11+2,0*2+1,0*2+0,885*2+0,16*5</t>
  </si>
  <si>
    <t>248</t>
  </si>
  <si>
    <t>764246344</t>
  </si>
  <si>
    <t>Oplechování parapetů rovných celoplošně lepené z TiZn lesklého plechu rš 330 mm</t>
  </si>
  <si>
    <t>-400498011</t>
  </si>
  <si>
    <t>"schema K04-K07,K09,K10" 4,9*2+5,0*14+4,92*2+0,785*2</t>
  </si>
  <si>
    <t>3,69*2+4,84*4</t>
  </si>
  <si>
    <t>249</t>
  </si>
  <si>
    <t>998764202</t>
  </si>
  <si>
    <t>Přesun hmot procentní pro konstrukce klempířské v objektech v do 12 m</t>
  </si>
  <si>
    <t>-1490998765</t>
  </si>
  <si>
    <t>765</t>
  </si>
  <si>
    <t>Krytina skládaná</t>
  </si>
  <si>
    <t>250</t>
  </si>
  <si>
    <t>765135002</t>
  </si>
  <si>
    <t>Montáž střešních doplňků skládané vláknocementové krytiny plochy přes 0,2m2</t>
  </si>
  <si>
    <t>-1953020904</t>
  </si>
  <si>
    <t>251</t>
  </si>
  <si>
    <t>59161148</t>
  </si>
  <si>
    <t>hlavice větrací plast pro šablony vláknocementové krytiny</t>
  </si>
  <si>
    <t>-1279376152</t>
  </si>
  <si>
    <t>252</t>
  </si>
  <si>
    <t>998765202</t>
  </si>
  <si>
    <t>Přesun hmot procentní pro krytiny skládané v objektech v do 12 m</t>
  </si>
  <si>
    <t>1692648161</t>
  </si>
  <si>
    <t>766</t>
  </si>
  <si>
    <t>Konstrukce truhlářské</t>
  </si>
  <si>
    <t>253</t>
  </si>
  <si>
    <t>766001</t>
  </si>
  <si>
    <t xml:space="preserve">D+M dřevotřískový vnitřní parapet s čelním nosem povrch laminát HPL </t>
  </si>
  <si>
    <t>-154128738</t>
  </si>
  <si>
    <t xml:space="preserve">"schema T/1-T/4"  3,97*0,425*7+1,97*0,425*2+0,97*0,235*2+0,9*0,25</t>
  </si>
  <si>
    <t>254</t>
  </si>
  <si>
    <t>766002</t>
  </si>
  <si>
    <t xml:space="preserve">D+M nárazové obložení tělocvičny vč. roštu povrch překližka </t>
  </si>
  <si>
    <t>399816038</t>
  </si>
  <si>
    <t xml:space="preserve">"schema T/5"  330,0</t>
  </si>
  <si>
    <t>255</t>
  </si>
  <si>
    <t>766003</t>
  </si>
  <si>
    <t xml:space="preserve">D+M dekorativní element fasády z vysokolaminátu povrch dřevodekor tl.10mm </t>
  </si>
  <si>
    <t>471044263</t>
  </si>
  <si>
    <t>"schema OV05-OV20" 4,0+4,52+4,59+4,65+4,72+4,79</t>
  </si>
  <si>
    <t>4,86+4,98+4,37*2+2,27*2+2,27*2+5,11</t>
  </si>
  <si>
    <t>256</t>
  </si>
  <si>
    <t>766004</t>
  </si>
  <si>
    <t xml:space="preserve">Vybavení kování dveřních křídel HW podle výpisu setů kování </t>
  </si>
  <si>
    <t>656822962</t>
  </si>
  <si>
    <t>257</t>
  </si>
  <si>
    <t>766005</t>
  </si>
  <si>
    <t xml:space="preserve">D+M informační deska -hliníková vitrina +dřevěná deska </t>
  </si>
  <si>
    <t>ks</t>
  </si>
  <si>
    <t>-690102794</t>
  </si>
  <si>
    <t xml:space="preserve">"schema OV05"    1</t>
  </si>
  <si>
    <t>258</t>
  </si>
  <si>
    <t>766006</t>
  </si>
  <si>
    <t xml:space="preserve">D+M imitace koruny stromu z dřevěných hranolků 80/80mm </t>
  </si>
  <si>
    <t>2031693213</t>
  </si>
  <si>
    <t>"schema T6" 25,0</t>
  </si>
  <si>
    <t>259</t>
  </si>
  <si>
    <t>766007</t>
  </si>
  <si>
    <t xml:space="preserve">D+M konstrukce z prken 250/80 </t>
  </si>
  <si>
    <t>-955832990</t>
  </si>
  <si>
    <t xml:space="preserve">"schema T/7"  48,0</t>
  </si>
  <si>
    <t>260</t>
  </si>
  <si>
    <t>766008</t>
  </si>
  <si>
    <t xml:space="preserve">D+M dveře vnitřní dřevěné plné hladké DTD povrch HPL 700/1970mm vč. obložkové zárubně a kování </t>
  </si>
  <si>
    <t>-2001985870</t>
  </si>
  <si>
    <t>"schema D02,D03,D04" 7</t>
  </si>
  <si>
    <t>261</t>
  </si>
  <si>
    <t>766009</t>
  </si>
  <si>
    <t>dtto,avšak 800/1970mm</t>
  </si>
  <si>
    <t>-72283981</t>
  </si>
  <si>
    <t>"schema D05-D18" 35</t>
  </si>
  <si>
    <t>262</t>
  </si>
  <si>
    <t>766010</t>
  </si>
  <si>
    <t xml:space="preserve">dtto,avšak 800/2100mm </t>
  </si>
  <si>
    <t>496868916</t>
  </si>
  <si>
    <t>"schema D19,D20" 2</t>
  </si>
  <si>
    <t>263</t>
  </si>
  <si>
    <t>766011</t>
  </si>
  <si>
    <t>dtto,avšak s PO EW 15 DP3,C3</t>
  </si>
  <si>
    <t>666866422</t>
  </si>
  <si>
    <t xml:space="preserve">"schema D21"  1</t>
  </si>
  <si>
    <t>264</t>
  </si>
  <si>
    <t>766012</t>
  </si>
  <si>
    <t xml:space="preserve">D+M dveře vnitřní dřevěné hladké plné vč. obložk. zárubně a kování s PO EW 15 DP3,C 2kř. 1200/2100mm </t>
  </si>
  <si>
    <t>578328587</t>
  </si>
  <si>
    <t>"schema D25" 1</t>
  </si>
  <si>
    <t>265</t>
  </si>
  <si>
    <t>766012a</t>
  </si>
  <si>
    <t>dtto,avšak s PO EW 15 DP3,C3 2kř. dřevěná rámová konstrukce 1500/2100mm</t>
  </si>
  <si>
    <t>-1897347481</t>
  </si>
  <si>
    <t>"schema D32" 1</t>
  </si>
  <si>
    <t>266</t>
  </si>
  <si>
    <t>766012b</t>
  </si>
  <si>
    <t xml:space="preserve">dtto,avšak 1600/2100mm </t>
  </si>
  <si>
    <t>-893180196</t>
  </si>
  <si>
    <t>"schema D33,D34" 5</t>
  </si>
  <si>
    <t>267</t>
  </si>
  <si>
    <t>766013</t>
  </si>
  <si>
    <t xml:space="preserve">dtto,avšak 1300/2100mm bez PO </t>
  </si>
  <si>
    <t>-1692015341</t>
  </si>
  <si>
    <t xml:space="preserve">"schema D26"  1</t>
  </si>
  <si>
    <t>268</t>
  </si>
  <si>
    <t>766013a</t>
  </si>
  <si>
    <t>dtto,avšak bez PO vč. obložkové zárubně a kování 1400/2100mm</t>
  </si>
  <si>
    <t>1616273864</t>
  </si>
  <si>
    <t>"schema D30" 1</t>
  </si>
  <si>
    <t>269</t>
  </si>
  <si>
    <t>766014</t>
  </si>
  <si>
    <t xml:space="preserve">D+M dveře vnitřní plné hladké s PO EW 15 DP3,C3 povrch HPL dřevěná rámová konstrukce 1400/19710mm </t>
  </si>
  <si>
    <t>-246731458</t>
  </si>
  <si>
    <t xml:space="preserve">"schema D28,D29"   2</t>
  </si>
  <si>
    <t>270</t>
  </si>
  <si>
    <t>766015</t>
  </si>
  <si>
    <t xml:space="preserve">Přirážka na ventilační mřížky ve dveřích </t>
  </si>
  <si>
    <t>1606857207</t>
  </si>
  <si>
    <t>271</t>
  </si>
  <si>
    <t>998766202</t>
  </si>
  <si>
    <t>Přesun hmot procentní pro konstrukce truhlářské v objektech v do 12 m</t>
  </si>
  <si>
    <t>-2034803891</t>
  </si>
  <si>
    <t>767</t>
  </si>
  <si>
    <t>Konstrukce zámečnické</t>
  </si>
  <si>
    <t>272</t>
  </si>
  <si>
    <t>767001</t>
  </si>
  <si>
    <t xml:space="preserve">D+M dvojitá podlaha z pororoštu vč. podkladu </t>
  </si>
  <si>
    <t>-339553208</t>
  </si>
  <si>
    <t xml:space="preserve">"skladba PL 12"   18,75+11,21</t>
  </si>
  <si>
    <t>273</t>
  </si>
  <si>
    <t>767002</t>
  </si>
  <si>
    <t>D+M vnitřní čistící zona v hliníkovém rámu</t>
  </si>
  <si>
    <t>1869801873</t>
  </si>
  <si>
    <t>"místn. č.101,201" 9,01+6,89</t>
  </si>
  <si>
    <t>274</t>
  </si>
  <si>
    <t>767003</t>
  </si>
  <si>
    <t>D+M kotevní plechy a kotvení OK do atiky vč. zákl. nátěru</t>
  </si>
  <si>
    <t>kg</t>
  </si>
  <si>
    <t>-855735692</t>
  </si>
  <si>
    <t>"1NP" 642,42*1,08</t>
  </si>
  <si>
    <t>"2NP" 481,21*1,08</t>
  </si>
  <si>
    <t>275</t>
  </si>
  <si>
    <t>767004</t>
  </si>
  <si>
    <t xml:space="preserve">D+M venkovní ocelové schodiště z válc. profilů a plechů vč. nátěru </t>
  </si>
  <si>
    <t>-676968171</t>
  </si>
  <si>
    <t>702,43*1,08</t>
  </si>
  <si>
    <t>276</t>
  </si>
  <si>
    <t>767005</t>
  </si>
  <si>
    <t>D+M konstrukce podesty a stupňů z plechů pororošt vč. nátěru</t>
  </si>
  <si>
    <t>-1980051358</t>
  </si>
  <si>
    <t>7,0+1,49*0,305*15</t>
  </si>
  <si>
    <t>277</t>
  </si>
  <si>
    <t>767006</t>
  </si>
  <si>
    <t xml:space="preserve">D+M pomocná OK ve střeše z válcovaných plechů vč. nátěru </t>
  </si>
  <si>
    <t>-602791468</t>
  </si>
  <si>
    <t>2135,9*1,08</t>
  </si>
  <si>
    <t>278</t>
  </si>
  <si>
    <t>767007</t>
  </si>
  <si>
    <t xml:space="preserve">D+M okna hliníková zasklená izolačním trojsklem vč. kování bez PO s externí paropropustnou páskou a interní parotěsnou páskou </t>
  </si>
  <si>
    <t>-222261140</t>
  </si>
  <si>
    <t>"schema 01" 4,0*1,0*4</t>
  </si>
  <si>
    <t>" č.01a" 4,0*1,115*2</t>
  </si>
  <si>
    <t>"č.02" 2,0*1,1*2</t>
  </si>
  <si>
    <t>"č.03" 1,0*1,25</t>
  </si>
  <si>
    <t>"č.04" 1,0*1,4</t>
  </si>
  <si>
    <t>"č.05" 4,0*2,35*3</t>
  </si>
  <si>
    <t>"č.05a" 4,0*2,35</t>
  </si>
  <si>
    <t>"č.05b" 4,0*2,35</t>
  </si>
  <si>
    <t>"č.06" 3,69*1,1*2</t>
  </si>
  <si>
    <t>"č.07" 4,84*1,1*4</t>
  </si>
  <si>
    <t>"č.08" 4,92*1,1*2</t>
  </si>
  <si>
    <t>"č.09" 4,9*1,1*2</t>
  </si>
  <si>
    <t>"č.010" 5,0*1,1*8</t>
  </si>
  <si>
    <t>"č.011a" 5,0*1,1*3</t>
  </si>
  <si>
    <t>"č.011b" 5,0*1,1*3</t>
  </si>
  <si>
    <t>"č.012" 0,543*1,1*2</t>
  </si>
  <si>
    <t>"č.013" 0,642*1,1*2</t>
  </si>
  <si>
    <t>"č.015" 0,16*1,1*5</t>
  </si>
  <si>
    <t>"č.016" 1,4*0,7</t>
  </si>
  <si>
    <t>279</t>
  </si>
  <si>
    <t>767008</t>
  </si>
  <si>
    <t xml:space="preserve">D+M vnitřní žaluzie hliník </t>
  </si>
  <si>
    <t>256142891</t>
  </si>
  <si>
    <t>4,0*1,0*4+2,0*1,1*2+1,0*1,25+1,0*1,4+4,0*2,35*3+4,0*2,35</t>
  </si>
  <si>
    <t>1,4*0,7</t>
  </si>
  <si>
    <t>280</t>
  </si>
  <si>
    <t>767009</t>
  </si>
  <si>
    <t>D+M vnitřní zatemňovací rolety</t>
  </si>
  <si>
    <t>1550738765</t>
  </si>
  <si>
    <t>4,0*1,115*2+4,0*2,35</t>
  </si>
  <si>
    <t>281</t>
  </si>
  <si>
    <t>767010</t>
  </si>
  <si>
    <t xml:space="preserve">D+M protipožární textilní roleta vč. kastlíku s PO EW 15 DP1 C  s elektr. pohonem 4300/2100mm</t>
  </si>
  <si>
    <t>1140369784</t>
  </si>
  <si>
    <t>"schema OV03" 1</t>
  </si>
  <si>
    <t>282</t>
  </si>
  <si>
    <t>767011</t>
  </si>
  <si>
    <t xml:space="preserve">D+M horizontálně posuvná příčka hliník výplň DTD desky povrch laminát  </t>
  </si>
  <si>
    <t>-1491991818</t>
  </si>
  <si>
    <t xml:space="preserve">"schema OV 04"  4,3*2,1</t>
  </si>
  <si>
    <t>283</t>
  </si>
  <si>
    <t>767012</t>
  </si>
  <si>
    <t>D+M nápis SPORTVNÍ HALA V ALEJI na fasádě objektu z nerez materiálu a plastu s podsvícením LED výška písmen 600mm</t>
  </si>
  <si>
    <t>1005585124</t>
  </si>
  <si>
    <t>"schema OV24" 1</t>
  </si>
  <si>
    <t>284</t>
  </si>
  <si>
    <t>767013</t>
  </si>
  <si>
    <t xml:space="preserve">D+M průhledná protihluková stěna v hliníkovém rámu sklo bezpečnostní </t>
  </si>
  <si>
    <t>-76264343</t>
  </si>
  <si>
    <t>"schema P5" 1,95*1,0*11</t>
  </si>
  <si>
    <t>285</t>
  </si>
  <si>
    <t>767014</t>
  </si>
  <si>
    <t xml:space="preserve">D+M revizní dvířka pro SDK v hliníkovém rámu výplň prachotěsný SDK </t>
  </si>
  <si>
    <t>36738699</t>
  </si>
  <si>
    <t xml:space="preserve">"schema OV 26 "   65</t>
  </si>
  <si>
    <t>286</t>
  </si>
  <si>
    <t>767015</t>
  </si>
  <si>
    <t>D+M stěna z akustických panelů rám hliník výplň minerální skelné vlákno rastr z galvanizované oceli 1200/2700/40mm</t>
  </si>
  <si>
    <t>847467024</t>
  </si>
  <si>
    <t xml:space="preserve">"schema OV 27"  230,0</t>
  </si>
  <si>
    <t>287</t>
  </si>
  <si>
    <t>767016</t>
  </si>
  <si>
    <t xml:space="preserve">D+M bezpečnostní záchytný systém střech z nerezové oceli vč. nerezových bodů 130bm 24 bodů </t>
  </si>
  <si>
    <t>-1933280405</t>
  </si>
  <si>
    <t xml:space="preserve">"schema OV29"  1</t>
  </si>
  <si>
    <t>288</t>
  </si>
  <si>
    <t>767017</t>
  </si>
  <si>
    <t xml:space="preserve">D+M větrací mřížky se síťkou proti hmyzu hliník 300/100mm </t>
  </si>
  <si>
    <t>-794900440</t>
  </si>
  <si>
    <t xml:space="preserve">"schema OV30"   26</t>
  </si>
  <si>
    <t>289</t>
  </si>
  <si>
    <t>767019</t>
  </si>
  <si>
    <t>D+M schodišťová madla ocelová vč. nátěru vč. kotvení průez kulatý DN 50mm</t>
  </si>
  <si>
    <t>1646296201</t>
  </si>
  <si>
    <t xml:space="preserve">"schema Z08,Z09,Z02,Z03,Z04"    7,8+6,6+6,47+12,48+1,2</t>
  </si>
  <si>
    <t>290</t>
  </si>
  <si>
    <t>767020</t>
  </si>
  <si>
    <t xml:space="preserve">D+M ocelové rámové zábradlí čtvercové sloupky 50mm výplň nerezová lanka výška 900mm žárové zinkování </t>
  </si>
  <si>
    <t>924123377</t>
  </si>
  <si>
    <t xml:space="preserve">"schema Z05,Z06"   7,22+10,13</t>
  </si>
  <si>
    <t>291</t>
  </si>
  <si>
    <t>767021</t>
  </si>
  <si>
    <t xml:space="preserve">D+M zábradlí tyčové z ocelových sloupků 50mm výplň  z bezpečnostního skla  výška 1000mm žárové zinkování </t>
  </si>
  <si>
    <t>2029416725</t>
  </si>
  <si>
    <t>"schema Z14" 16,99</t>
  </si>
  <si>
    <t>292</t>
  </si>
  <si>
    <t>767022</t>
  </si>
  <si>
    <t xml:space="preserve">D+M vyrovnávací schodiště na provozní střechu z profilů U120 vč. roštů a L 50/50/5 žárově zinkováno </t>
  </si>
  <si>
    <t>1404397654</t>
  </si>
  <si>
    <t xml:space="preserve">"schema Z15"  3,0</t>
  </si>
  <si>
    <t>293</t>
  </si>
  <si>
    <t>767023</t>
  </si>
  <si>
    <t xml:space="preserve">D+M žebřík na střechu z pozink. oceli </t>
  </si>
  <si>
    <t>-337726030</t>
  </si>
  <si>
    <t>"schema Z16,Z17" 4,95+4,1</t>
  </si>
  <si>
    <t>294</t>
  </si>
  <si>
    <t>767024</t>
  </si>
  <si>
    <t xml:space="preserve">D+M rámové zábradlí z pozink. oceli výška 930mm vč.kotvení </t>
  </si>
  <si>
    <t>-1451677988</t>
  </si>
  <si>
    <t xml:space="preserve">"schema Z18"   4,33*4</t>
  </si>
  <si>
    <t>295</t>
  </si>
  <si>
    <t>767025</t>
  </si>
  <si>
    <t xml:space="preserve">D+M předsazené prosklené zábradlí sklo bezpečnostní vč. madla výška zábradlí 1400mm </t>
  </si>
  <si>
    <t>90407990</t>
  </si>
  <si>
    <t xml:space="preserve">"schema Z19"  45,4</t>
  </si>
  <si>
    <t>296</t>
  </si>
  <si>
    <t>767026</t>
  </si>
  <si>
    <t xml:space="preserve">dtto,avšak výška 1000mm </t>
  </si>
  <si>
    <t>921381262</t>
  </si>
  <si>
    <t xml:space="preserve">"schema Z20"  1,5</t>
  </si>
  <si>
    <t>297</t>
  </si>
  <si>
    <t>767027</t>
  </si>
  <si>
    <t xml:space="preserve">D+M pororošt nad víceúčelovým sálem na nosném roštu z pozink. oceli </t>
  </si>
  <si>
    <t>637759890</t>
  </si>
  <si>
    <t xml:space="preserve">"schema Z21"  25,0</t>
  </si>
  <si>
    <t>298</t>
  </si>
  <si>
    <t>767028</t>
  </si>
  <si>
    <t>D+M vynášecí konstrukce pro technolog. prvky tvořená kovovým rámem z pozink. oceli</t>
  </si>
  <si>
    <t>-1738931940</t>
  </si>
  <si>
    <t xml:space="preserve">"schema Z22"  60,0</t>
  </si>
  <si>
    <t>299</t>
  </si>
  <si>
    <t>767029</t>
  </si>
  <si>
    <t xml:space="preserve">D+M zábradlí schodiště a podesty vč. madla dn 50mm ,výplň z ocelových lanek </t>
  </si>
  <si>
    <t>542347120</t>
  </si>
  <si>
    <t xml:space="preserve">"schema Z23"  27,25</t>
  </si>
  <si>
    <t>300</t>
  </si>
  <si>
    <t>767030</t>
  </si>
  <si>
    <t xml:space="preserve">D+M plotové dílce pd únikovým schodištěm z tahokovu oka 22/12 rám z jakl. pozink. profilů </t>
  </si>
  <si>
    <t>-875908866</t>
  </si>
  <si>
    <t xml:space="preserve">"schema Z24,Z25"  10,0+6,0</t>
  </si>
  <si>
    <t>301</t>
  </si>
  <si>
    <t>767031</t>
  </si>
  <si>
    <t xml:space="preserve">D+M dveře vstupní 1 kř. plné hliníkové vč. zárubně a kování opláštěné bez PO 900/1970mm </t>
  </si>
  <si>
    <t>-1706338771</t>
  </si>
  <si>
    <t>"schema D22,D23" 2</t>
  </si>
  <si>
    <t>302</t>
  </si>
  <si>
    <t>767032</t>
  </si>
  <si>
    <t xml:space="preserve">dtto,avšak 900/2150mm </t>
  </si>
  <si>
    <t>-618246303</t>
  </si>
  <si>
    <t>"schema D24" 1</t>
  </si>
  <si>
    <t>303</t>
  </si>
  <si>
    <t>767033</t>
  </si>
  <si>
    <t>D+M dveře vnitřní 2kř. hliníkové vč. zárubně a kování s PO EI 30 DP1,C2 1300/2100mm</t>
  </si>
  <si>
    <t>-239420683</t>
  </si>
  <si>
    <t>"schema D27" 1</t>
  </si>
  <si>
    <t>304</t>
  </si>
  <si>
    <t>767034</t>
  </si>
  <si>
    <t xml:space="preserve">D+M dveře vstupní 2 kř. hliníkové bez PO 1400/2100mm opláštěné vč. zárubně a kování </t>
  </si>
  <si>
    <t>-377879073</t>
  </si>
  <si>
    <t xml:space="preserve">"schema D31"  2</t>
  </si>
  <si>
    <t>305</t>
  </si>
  <si>
    <t>767035</t>
  </si>
  <si>
    <t xml:space="preserve">dtto,avšak 1600/2100mm zateplené </t>
  </si>
  <si>
    <t>-1533259630</t>
  </si>
  <si>
    <t xml:space="preserve">"schema D35"  1</t>
  </si>
  <si>
    <t>306</t>
  </si>
  <si>
    <t>767036</t>
  </si>
  <si>
    <t xml:space="preserve">D+M dveře vnitřní 2 kř. hliníkové prosklené vč. zárubně a kování zateplené bez PO 1800/2100mm trojsklo bezpečnostní </t>
  </si>
  <si>
    <t>-989854013</t>
  </si>
  <si>
    <t xml:space="preserve">"schema D36-D38"  3</t>
  </si>
  <si>
    <t>307</t>
  </si>
  <si>
    <t>767037</t>
  </si>
  <si>
    <t xml:space="preserve">dtto,avšak 1800/2250mm </t>
  </si>
  <si>
    <t>598567869</t>
  </si>
  <si>
    <t xml:space="preserve">"schema D39"   1</t>
  </si>
  <si>
    <t>308</t>
  </si>
  <si>
    <t>998767202</t>
  </si>
  <si>
    <t>Přesun hmot procentní pro zámečnické konstrukce v objektech v do 12 m</t>
  </si>
  <si>
    <t>1478672409</t>
  </si>
  <si>
    <t>775</t>
  </si>
  <si>
    <t>Podlahy skládané</t>
  </si>
  <si>
    <t>309</t>
  </si>
  <si>
    <t>775001</t>
  </si>
  <si>
    <t xml:space="preserve">D+M podlaha tělocvičny dřevěná v tl. 50mm vč. barevných ploch a lajnování </t>
  </si>
  <si>
    <t>1243376071</t>
  </si>
  <si>
    <t>"skladba PL04" 1251,33</t>
  </si>
  <si>
    <t>310</t>
  </si>
  <si>
    <t>998775202</t>
  </si>
  <si>
    <t>Přesun hmot procentní pro podlahy dřevěné v objektech v do 12 m</t>
  </si>
  <si>
    <t>1874537224</t>
  </si>
  <si>
    <t>776</t>
  </si>
  <si>
    <t>Podlahy povlakové</t>
  </si>
  <si>
    <t>311</t>
  </si>
  <si>
    <t>776001</t>
  </si>
  <si>
    <t xml:space="preserve">Dodávka akustického vinylu dle výběru investora </t>
  </si>
  <si>
    <t>1726880848</t>
  </si>
  <si>
    <t>591,118*1,1</t>
  </si>
  <si>
    <t>312</t>
  </si>
  <si>
    <t>776002</t>
  </si>
  <si>
    <t>Dodávka vinylu se vsypem dle výběru investora</t>
  </si>
  <si>
    <t>-1552622127</t>
  </si>
  <si>
    <t>(84,315+51,337)*1,1+1,62*1,52*1,1+1,64*1,5*1,1+1,5*26*0,45*1,1</t>
  </si>
  <si>
    <t>313</t>
  </si>
  <si>
    <t>776003</t>
  </si>
  <si>
    <t xml:space="preserve">D+M gumová podložka pod marmoleum </t>
  </si>
  <si>
    <t>941424824</t>
  </si>
  <si>
    <t>314</t>
  </si>
  <si>
    <t>776121111</t>
  </si>
  <si>
    <t>Vodou ředitelná penetrace savého podkladu povlakových podlah ředěná v poměru 1:3 vč. soklíků</t>
  </si>
  <si>
    <t>2028909012</t>
  </si>
  <si>
    <t xml:space="preserve">"skladba PL01,PL02,PL03,PL03a,PL 06-PL08,PL10" </t>
  </si>
  <si>
    <t>9,01+67,41+4,36+2,07+4,06+20,07+15,01+17,74+14,86+19,2</t>
  </si>
  <si>
    <t>9,98+15,01+18,37+19,51+120,84+53,01+7,62+19,91+31,41</t>
  </si>
  <si>
    <t>6,64+56,64</t>
  </si>
  <si>
    <t>6,89+96,31+5,54+9,77+15,82+3,07+22,24+18,44+27,43+9,0+3,44+40,49+113,82+3,93</t>
  </si>
  <si>
    <t>908,92*1,1</t>
  </si>
  <si>
    <t>315</t>
  </si>
  <si>
    <t>776121211</t>
  </si>
  <si>
    <t>Penetrace schodišťových stupnic š do 300 mm</t>
  </si>
  <si>
    <t>1152345529</t>
  </si>
  <si>
    <t>316</t>
  </si>
  <si>
    <t>776121221</t>
  </si>
  <si>
    <t>Penetrace schodišťových podstupnic v do 200 mm</t>
  </si>
  <si>
    <t>1187207798</t>
  </si>
  <si>
    <t>317</t>
  </si>
  <si>
    <t>776141111</t>
  </si>
  <si>
    <t>Vyrovnání podkladu povlakových podlah stěrkou pevnosti 20 MPa tl 3 mm</t>
  </si>
  <si>
    <t>-1997063797</t>
  </si>
  <si>
    <t>318</t>
  </si>
  <si>
    <t>776142111</t>
  </si>
  <si>
    <t>Vyrovnání schodišťových stupnic š do 300 samonivelační stěrkou pevnosti 35 MPa tl 3 mm</t>
  </si>
  <si>
    <t>-1500958147</t>
  </si>
  <si>
    <t>319</t>
  </si>
  <si>
    <t>776231111</t>
  </si>
  <si>
    <t>Lepení lamel a čtverců z vinylu standardním lepidlem vč. soklíků</t>
  </si>
  <si>
    <t>1210501563</t>
  </si>
  <si>
    <t>"se vsypem" (4,36+2,07+4,06+20,07+17,74+9,98+18,37)*1,1</t>
  </si>
  <si>
    <t>(5,54+15,82+3,07+22,24)*1,1</t>
  </si>
  <si>
    <t>"akustický vinyl" (9,01+67,41+15,01+14,86+19,2+15,01+19,51)*1,1</t>
  </si>
  <si>
    <t>(53,01+7,62+19,91+31,41+6,64+56,64+6,89+96,31+9,77+18,44+27,43+9,0+3,44+59,32+13,8+113,82+3,93)*1,1</t>
  </si>
  <si>
    <t>320</t>
  </si>
  <si>
    <t>776241111</t>
  </si>
  <si>
    <t>Lepení hladkých (bez vzoru) pásů ze sametového vinylu vč. soklíků</t>
  </si>
  <si>
    <t>1669033334</t>
  </si>
  <si>
    <t>"místn. č.212" 40,49*1,1</t>
  </si>
  <si>
    <t>321</t>
  </si>
  <si>
    <t>28411080</t>
  </si>
  <si>
    <t>vinyl sametový vyrobený systémem vločkování tl 4,3mm, nylon 6.6, hustota vlákna 70mil/m2, zátěž 33, R10, hořlavost Bfl S1, útlum 20dB</t>
  </si>
  <si>
    <t>853914608</t>
  </si>
  <si>
    <t>44,539*1,1 'Přepočtené koeficientem množství</t>
  </si>
  <si>
    <t>322</t>
  </si>
  <si>
    <t>776251111</t>
  </si>
  <si>
    <t>Lepení pásů z přírodního linolea (marmolea) standardním lepidlem</t>
  </si>
  <si>
    <t>-1107429570</t>
  </si>
  <si>
    <t xml:space="preserve">"skladba PL 01"  120,84</t>
  </si>
  <si>
    <t>323</t>
  </si>
  <si>
    <t>28411068</t>
  </si>
  <si>
    <t>linoleum přírodní ze 100% dřevité moučky tl 2,0mm, zátěž 32/41, R9, hořlavost Cfl S1</t>
  </si>
  <si>
    <t>-915632296</t>
  </si>
  <si>
    <t>120,84*1,1 'Přepočtené koeficientem množství</t>
  </si>
  <si>
    <t>324</t>
  </si>
  <si>
    <t>998776202</t>
  </si>
  <si>
    <t>Přesun hmot procentní pro podlahy povlakové v objektech v do 12 m</t>
  </si>
  <si>
    <t>257265847</t>
  </si>
  <si>
    <t>781</t>
  </si>
  <si>
    <t>Dokončovací práce - obklady</t>
  </si>
  <si>
    <t>325</t>
  </si>
  <si>
    <t>781121011</t>
  </si>
  <si>
    <t>Nátěr penetrační na stěnu</t>
  </si>
  <si>
    <t>-1442393187</t>
  </si>
  <si>
    <t>326</t>
  </si>
  <si>
    <t>781131232</t>
  </si>
  <si>
    <t xml:space="preserve">D+M dilatace mezi želbet. a navazující konstrukce </t>
  </si>
  <si>
    <t>-1410239651</t>
  </si>
  <si>
    <t>327</t>
  </si>
  <si>
    <t>781474112</t>
  </si>
  <si>
    <t>Montáž obkladů vnitřních keramických hladkých do 12 ks/m2 lepených flexibilním lepidlem</t>
  </si>
  <si>
    <t>-1146063403</t>
  </si>
  <si>
    <t>328</t>
  </si>
  <si>
    <t>59761026</t>
  </si>
  <si>
    <t>obklad keramický hladký do 12ks/m2</t>
  </si>
  <si>
    <t>1941676501</t>
  </si>
  <si>
    <t>485,175*1,1 'Přepočtené koeficientem množství</t>
  </si>
  <si>
    <t>329</t>
  </si>
  <si>
    <t>998781202</t>
  </si>
  <si>
    <t>Přesun hmot procentní pro obklady keramické v objektech v do 12 m</t>
  </si>
  <si>
    <t>100328588</t>
  </si>
  <si>
    <t>783</t>
  </si>
  <si>
    <t>Dokončovací práce - nátěry</t>
  </si>
  <si>
    <t>330</t>
  </si>
  <si>
    <t>783933151</t>
  </si>
  <si>
    <t>Penetrační epoxidový nátěr hladkých betonových podlah vč. soklíků</t>
  </si>
  <si>
    <t>-1610083067</t>
  </si>
  <si>
    <t>"místn. č.122,123,127,128" (8,19*2+4,7+3,94)*1,1</t>
  </si>
  <si>
    <t>331</t>
  </si>
  <si>
    <t>783937151</t>
  </si>
  <si>
    <t>Krycí jednonásobný epoxidový vodou ředitelný nátěr betonové podlahy</t>
  </si>
  <si>
    <t>548821777</t>
  </si>
  <si>
    <t>784</t>
  </si>
  <si>
    <t>Dokončovací práce - malby a tapety</t>
  </si>
  <si>
    <t>368</t>
  </si>
  <si>
    <t>784001</t>
  </si>
  <si>
    <t>Přirážka za materiálové a barevné řešení interiéru (malby,nášlapné vrstvy,dlažby,obklady)</t>
  </si>
  <si>
    <t>-417762669</t>
  </si>
  <si>
    <t xml:space="preserve">"bude fakturováno dle skutečnosti"   1620,0</t>
  </si>
  <si>
    <t>332</t>
  </si>
  <si>
    <t>784181101</t>
  </si>
  <si>
    <t>Základní akrylátová jednonásobná penetrace podkladu v místnostech výšky do 3,80m</t>
  </si>
  <si>
    <t>1284541962</t>
  </si>
  <si>
    <t>230,41+4040,452+282,832+422,91*0,5</t>
  </si>
  <si>
    <t>333</t>
  </si>
  <si>
    <t>784211111</t>
  </si>
  <si>
    <t>Dvojnásobné bílé malby ze směsí za mokra velmi dobře otěruvzdorných v místnostech výšky do 3,80 m</t>
  </si>
  <si>
    <t>-1879617138</t>
  </si>
  <si>
    <t>798</t>
  </si>
  <si>
    <t>Gastro</t>
  </si>
  <si>
    <t>334</t>
  </si>
  <si>
    <t>798001</t>
  </si>
  <si>
    <t xml:space="preserve">D+M zařízení gastro </t>
  </si>
  <si>
    <t>1159239366</t>
  </si>
  <si>
    <t>Práce a dodávky M</t>
  </si>
  <si>
    <t>33-M</t>
  </si>
  <si>
    <t>Montáže dopr.zaříz.,sklad. zař. a váh</t>
  </si>
  <si>
    <t>335</t>
  </si>
  <si>
    <t>330001</t>
  </si>
  <si>
    <t xml:space="preserve">D+M technologická část výtahové šachty 1100/1400mm pro 2 stanice </t>
  </si>
  <si>
    <t>-1348173889</t>
  </si>
  <si>
    <t xml:space="preserve">"schema OV 28"    1</t>
  </si>
  <si>
    <t>HZS</t>
  </si>
  <si>
    <t>Hodinové zúčtovací sazby</t>
  </si>
  <si>
    <t>336</t>
  </si>
  <si>
    <t>HZS1301</t>
  </si>
  <si>
    <t xml:space="preserve">Hodinová zúčtovací sazba zedník-vrtání drážek.požární ucpávky </t>
  </si>
  <si>
    <t>hod</t>
  </si>
  <si>
    <t>512</t>
  </si>
  <si>
    <t>511628599</t>
  </si>
  <si>
    <t>VRN</t>
  </si>
  <si>
    <t>Vedlejší rozpočtové náklady</t>
  </si>
  <si>
    <t>VRN1</t>
  </si>
  <si>
    <t>Průzkumné, geodetické a projektové práce</t>
  </si>
  <si>
    <t>337</t>
  </si>
  <si>
    <t>011324000</t>
  </si>
  <si>
    <t>Archeologický průzkum</t>
  </si>
  <si>
    <t>soubor</t>
  </si>
  <si>
    <t>1024</t>
  </si>
  <si>
    <t>1752417628</t>
  </si>
  <si>
    <t>338</t>
  </si>
  <si>
    <t>012002000</t>
  </si>
  <si>
    <t xml:space="preserve">Geodetické práce-vytýčení stavby a inžen. sítí ,geometr. plán pro vklad do KN </t>
  </si>
  <si>
    <t>-437706407</t>
  </si>
  <si>
    <t>339</t>
  </si>
  <si>
    <t>012203000</t>
  </si>
  <si>
    <t>Geodetické práce při provádění stavby</t>
  </si>
  <si>
    <t>-356018936</t>
  </si>
  <si>
    <t>340</t>
  </si>
  <si>
    <t>013002000</t>
  </si>
  <si>
    <t xml:space="preserve">Projektové práce-dokumentace skutečného provedení </t>
  </si>
  <si>
    <t>427155610</t>
  </si>
  <si>
    <t>341</t>
  </si>
  <si>
    <t>013284000</t>
  </si>
  <si>
    <t>Pasportizace objektu po provedení prací</t>
  </si>
  <si>
    <t>-314909590</t>
  </si>
  <si>
    <t>342</t>
  </si>
  <si>
    <t>013294000</t>
  </si>
  <si>
    <t>Ostatní dokumentace-výrobní dokumentace pro beton. konstr,OK,dřevěné konstrukce a výplně otvorů</t>
  </si>
  <si>
    <t>-1970440710</t>
  </si>
  <si>
    <t>343</t>
  </si>
  <si>
    <t>013303000</t>
  </si>
  <si>
    <t xml:space="preserve">Náklady na ocenění stavby bez rozlišení-harmonogram stavby </t>
  </si>
  <si>
    <t>-2131059483</t>
  </si>
  <si>
    <t>VRN3</t>
  </si>
  <si>
    <t>Zařízení staveniště</t>
  </si>
  <si>
    <t>344</t>
  </si>
  <si>
    <t>031002000</t>
  </si>
  <si>
    <t>Související práce pro zařízení staveniště-průběžný úklid a čištění komunikací</t>
  </si>
  <si>
    <t>921517339</t>
  </si>
  <si>
    <t>345</t>
  </si>
  <si>
    <t>032002000</t>
  </si>
  <si>
    <t xml:space="preserve">Vybavení staveniště-mobilní WC,sklady,kancelář,zdvihací mechanizmy </t>
  </si>
  <si>
    <t>-460180093</t>
  </si>
  <si>
    <t>346</t>
  </si>
  <si>
    <t>032403000</t>
  </si>
  <si>
    <t>Provizorní komunikace</t>
  </si>
  <si>
    <t>343281937</t>
  </si>
  <si>
    <t>347</t>
  </si>
  <si>
    <t>033002000</t>
  </si>
  <si>
    <t>Připojení staveniště na inženýrské sítě-voda,elektro</t>
  </si>
  <si>
    <t xml:space="preserve">soubor </t>
  </si>
  <si>
    <t>1591344225</t>
  </si>
  <si>
    <t>348</t>
  </si>
  <si>
    <t>034002000</t>
  </si>
  <si>
    <t>Zabezpečení staveniště-provizorní oplocení,výkopové práce</t>
  </si>
  <si>
    <t>-1927212006</t>
  </si>
  <si>
    <t>349</t>
  </si>
  <si>
    <t>034403000</t>
  </si>
  <si>
    <t>Osvětlení staveniště</t>
  </si>
  <si>
    <t>1627314315</t>
  </si>
  <si>
    <t>350</t>
  </si>
  <si>
    <t>034503000</t>
  </si>
  <si>
    <t>Informační tabule na staveništi</t>
  </si>
  <si>
    <t>-1416761952</t>
  </si>
  <si>
    <t>351</t>
  </si>
  <si>
    <t>034603000</t>
  </si>
  <si>
    <t>Alarm, strážní služba staveniště</t>
  </si>
  <si>
    <t>1471181420</t>
  </si>
  <si>
    <t>352</t>
  </si>
  <si>
    <t>039002000</t>
  </si>
  <si>
    <t>Zrušení zařízení staveniště</t>
  </si>
  <si>
    <t>-1275151840</t>
  </si>
  <si>
    <t>VRN4</t>
  </si>
  <si>
    <t>Inženýrská činnost</t>
  </si>
  <si>
    <t>353</t>
  </si>
  <si>
    <t>041403000</t>
  </si>
  <si>
    <t>Koordinátor BOZP na staveništi</t>
  </si>
  <si>
    <t>-120514590</t>
  </si>
  <si>
    <t>354</t>
  </si>
  <si>
    <t>042503000</t>
  </si>
  <si>
    <t>Plán BOZP na staveništi</t>
  </si>
  <si>
    <t>773049847</t>
  </si>
  <si>
    <t>355</t>
  </si>
  <si>
    <t>042603000</t>
  </si>
  <si>
    <t>Plán zkoušek</t>
  </si>
  <si>
    <t>1263848803</t>
  </si>
  <si>
    <t>356</t>
  </si>
  <si>
    <t>042703000</t>
  </si>
  <si>
    <t>Technické požadavky na výrobky</t>
  </si>
  <si>
    <t>2093673988</t>
  </si>
  <si>
    <t>357</t>
  </si>
  <si>
    <t>042903000</t>
  </si>
  <si>
    <t>Ostatní posudky-zajištění činnosti s Techniclou inspekcí České republiky</t>
  </si>
  <si>
    <t>1195735367</t>
  </si>
  <si>
    <t>358</t>
  </si>
  <si>
    <t>043002000</t>
  </si>
  <si>
    <t>Zkoušky a ostatní měření-kamerový systém</t>
  </si>
  <si>
    <t>-1360111995</t>
  </si>
  <si>
    <t>359</t>
  </si>
  <si>
    <t>043203000</t>
  </si>
  <si>
    <t>Měření, monitoring, rozbory bez rozlišení-hluk</t>
  </si>
  <si>
    <t>1376035134</t>
  </si>
  <si>
    <t>360</t>
  </si>
  <si>
    <t>045002000</t>
  </si>
  <si>
    <t>Kompletační a koordinační činnost</t>
  </si>
  <si>
    <t>795789726</t>
  </si>
  <si>
    <t>VRN5</t>
  </si>
  <si>
    <t>Finanční náklady</t>
  </si>
  <si>
    <t>361</t>
  </si>
  <si>
    <t>051002000</t>
  </si>
  <si>
    <t>Pojistné</t>
  </si>
  <si>
    <t>2029254681</t>
  </si>
  <si>
    <t>VRN6</t>
  </si>
  <si>
    <t>Územní vlivy</t>
  </si>
  <si>
    <t>362</t>
  </si>
  <si>
    <t>062002000</t>
  </si>
  <si>
    <t>Ztížené dopravní podmínky</t>
  </si>
  <si>
    <t>-492879380</t>
  </si>
  <si>
    <t>VRN7</t>
  </si>
  <si>
    <t>Provozní vlivy</t>
  </si>
  <si>
    <t>363</t>
  </si>
  <si>
    <t>071002000</t>
  </si>
  <si>
    <t>Provoz investora, třetích osob</t>
  </si>
  <si>
    <t>-1512590759</t>
  </si>
  <si>
    <t>364</t>
  </si>
  <si>
    <t>072103011</t>
  </si>
  <si>
    <t>Zajištění DIO komunikace II. a III. třídy - jednoduché el. vedení</t>
  </si>
  <si>
    <t>-165162300</t>
  </si>
  <si>
    <t>VRN9</t>
  </si>
  <si>
    <t>Ostatní náklady</t>
  </si>
  <si>
    <t>365</t>
  </si>
  <si>
    <t>090001000</t>
  </si>
  <si>
    <t xml:space="preserve">Ostatní náklady-provozní řády po ukončení zkušebního provozu  a při zkušebním provozu </t>
  </si>
  <si>
    <t>-1199085075</t>
  </si>
  <si>
    <t>366</t>
  </si>
  <si>
    <t>091003000</t>
  </si>
  <si>
    <t xml:space="preserve">Ostatní náklady bez rozlišení-vzorkování materiálů a výrobků </t>
  </si>
  <si>
    <t>1897133978</t>
  </si>
  <si>
    <t>367</t>
  </si>
  <si>
    <t>093103000</t>
  </si>
  <si>
    <t xml:space="preserve">Klimatické podmínky </t>
  </si>
  <si>
    <t>791223549</t>
  </si>
  <si>
    <t>LYSA 02 - SO-02-Zpevněné plochy a HTU</t>
  </si>
  <si>
    <t>596212213</t>
  </si>
  <si>
    <t>Kladení zámkové dlažby pozemních komunikací tl 80 mm skupiny A pl přes 300 m2</t>
  </si>
  <si>
    <t>-1237833139</t>
  </si>
  <si>
    <t xml:space="preserve">LYSA 03 - SO-03-Venkovní vodovod a kanalizace </t>
  </si>
  <si>
    <t>HSV - HSV</t>
  </si>
  <si>
    <t xml:space="preserve">    827 - D+M rozvody vody a kanalizace a zálivky vč. zemních prací</t>
  </si>
  <si>
    <t>827</t>
  </si>
  <si>
    <t>D+M rozvody vody a kanalizace a zálivky vč. zemních prací</t>
  </si>
  <si>
    <t>827001</t>
  </si>
  <si>
    <t>D+M rozvody vody a kanalizace vč. zálivky a zemních prací</t>
  </si>
  <si>
    <t>348855449</t>
  </si>
  <si>
    <t>LYSA 04 - SO-04-Venkovní rozvody EI-NN</t>
  </si>
  <si>
    <t xml:space="preserve">D+M venkovní vedení EI-NN </t>
  </si>
  <si>
    <t>447950878</t>
  </si>
  <si>
    <t>LYSA 05 - SO-05-Trafostanice</t>
  </si>
  <si>
    <t>D+M technologie trafo</t>
  </si>
  <si>
    <t>1725062191</t>
  </si>
  <si>
    <t>LYSA 06 - SO-06-Vedení plynu</t>
  </si>
  <si>
    <t xml:space="preserve">    723 - Zdravotechnika -venkovní plynovod</t>
  </si>
  <si>
    <t>723</t>
  </si>
  <si>
    <t>Zdravotechnika -venkovní plynovod</t>
  </si>
  <si>
    <t>723001</t>
  </si>
  <si>
    <t>D+M venkovní rozvody plynu vč. zemních prací</t>
  </si>
  <si>
    <t>1839527631</t>
  </si>
  <si>
    <t>LYSA 07 - SO-07-Vedení slaboproudu</t>
  </si>
  <si>
    <t xml:space="preserve">D+M venkovní rozvody SLP </t>
  </si>
  <si>
    <t>-691933162</t>
  </si>
  <si>
    <t>LYSA 08 - SO-08-Sadové úpravy vč. mobiliáře</t>
  </si>
  <si>
    <t xml:space="preserve">    823 - </t>
  </si>
  <si>
    <t>823</t>
  </si>
  <si>
    <t>823001</t>
  </si>
  <si>
    <t>Sadové ůpravy,mobiliář</t>
  </si>
  <si>
    <t>48454153</t>
  </si>
  <si>
    <t>LYSA 09 - SO-09-Demolice</t>
  </si>
  <si>
    <t xml:space="preserve">    997 - Přesun sutě</t>
  </si>
  <si>
    <t>111251103</t>
  </si>
  <si>
    <t>Odstranění křovin a stromů průměru kmene do 100 mm i s kořeny sklonu terénu do 1:5 z celkové plochy přes 500 m2 strojně</t>
  </si>
  <si>
    <t>-2107675091</t>
  </si>
  <si>
    <t>112101104</t>
  </si>
  <si>
    <t>Odstranění stromů listnatých průměru kmene do 900 mm</t>
  </si>
  <si>
    <t>-1065629846</t>
  </si>
  <si>
    <t>112251105</t>
  </si>
  <si>
    <t>Odstranění pařezů D do 1100 mm</t>
  </si>
  <si>
    <t>2070278800</t>
  </si>
  <si>
    <t>113106144</t>
  </si>
  <si>
    <t>Rozebrání dlažeb ze zámkových dlaždic komunikací pro pěší strojně pl přes 50 m2</t>
  </si>
  <si>
    <t>344580833</t>
  </si>
  <si>
    <t>113106241</t>
  </si>
  <si>
    <t>Rozebrání vozovek ze silničních dílců se spárami zalitými živicí strojně pl přes 200 m2</t>
  </si>
  <si>
    <t>367363008</t>
  </si>
  <si>
    <t>113106571</t>
  </si>
  <si>
    <t>Rozebrání dlažeb vozovek ze zámkové dlažby s ložem z kameniva strojně pl přes 200 m2</t>
  </si>
  <si>
    <t>-1946206577</t>
  </si>
  <si>
    <t>113107222</t>
  </si>
  <si>
    <t>Odstranění podkladu z kameniva drceného tl 200 mm strojně pl přes 200 m2</t>
  </si>
  <si>
    <t>-272776228</t>
  </si>
  <si>
    <t>493,06+658,06+77,0+600,0</t>
  </si>
  <si>
    <t>113107231</t>
  </si>
  <si>
    <t>Odstranění podkladu z betonu prostého tl 150 mm strojně pl přes 200 m2</t>
  </si>
  <si>
    <t>-42813059</t>
  </si>
  <si>
    <t>113107242</t>
  </si>
  <si>
    <t>Odstranění podkladu živičného tl 100 mm strojně pl přes 200 m2</t>
  </si>
  <si>
    <t>-1125915859</t>
  </si>
  <si>
    <t>493,06+77,0+600,0</t>
  </si>
  <si>
    <t>162201414</t>
  </si>
  <si>
    <t>Vodorovné přemístění kmenů stromů listnatých do 1 km D kmene do 900 mm</t>
  </si>
  <si>
    <t>-425857637</t>
  </si>
  <si>
    <t>162201520</t>
  </si>
  <si>
    <t>Vodorovné přemístění pařezů do 1 km D do 1100 mm</t>
  </si>
  <si>
    <t>2070008750</t>
  </si>
  <si>
    <t>162501111</t>
  </si>
  <si>
    <t xml:space="preserve">Poplatek za skládku odstraňovaných stromů </t>
  </si>
  <si>
    <t>-800205241</t>
  </si>
  <si>
    <t>961044111</t>
  </si>
  <si>
    <t>Bourání základů z betonu prostého</t>
  </si>
  <si>
    <t>1704839883</t>
  </si>
  <si>
    <t>962033121</t>
  </si>
  <si>
    <t>Bourání zdiva z tvárnic ztraceného bednění včetně výplně z betonu přes 1 m3</t>
  </si>
  <si>
    <t>1916059648</t>
  </si>
  <si>
    <t>(8,3+2,6+15,4+2,6+8,2)*1,46*0,3</t>
  </si>
  <si>
    <t>963042819</t>
  </si>
  <si>
    <t>Bourání schodišťových stupňů betonových zhotovených na místě</t>
  </si>
  <si>
    <t>-1656706244</t>
  </si>
  <si>
    <t>2,0*9</t>
  </si>
  <si>
    <t>966049831</t>
  </si>
  <si>
    <t>Rozebrání prefabrikovaných plotových desek betonových</t>
  </si>
  <si>
    <t>-1865735820</t>
  </si>
  <si>
    <t>966071711</t>
  </si>
  <si>
    <t>Bourání sloupků a vzpěr plotových ocelových do 2,5 m zabetonovaných</t>
  </si>
  <si>
    <t>-161139536</t>
  </si>
  <si>
    <t>966072811</t>
  </si>
  <si>
    <t>Rozebrání rámového oplocení na ocelové sloupky výšky do 2m</t>
  </si>
  <si>
    <t>-1086389411</t>
  </si>
  <si>
    <t>997</t>
  </si>
  <si>
    <t>Přesun sutě</t>
  </si>
  <si>
    <t>997221571</t>
  </si>
  <si>
    <t>Vodorovná doprava vybouraných hmot do 1 km</t>
  </si>
  <si>
    <t>-1285717589</t>
  </si>
  <si>
    <t>997221579</t>
  </si>
  <si>
    <t>Příplatek ZKD 1 km u vodorovné dopravy vybouraných hmot</t>
  </si>
  <si>
    <t>-1875833945</t>
  </si>
  <si>
    <t>1512,379*11</t>
  </si>
  <si>
    <t>997221615</t>
  </si>
  <si>
    <t>Poplatek za uložení na skládce (skládkovné) stavebního odpadu betonového kód odpadu 17 01 01</t>
  </si>
  <si>
    <t>1747874429</t>
  </si>
  <si>
    <t>1,26+213,57+36,0+34,125+196,656+39,78+197,137</t>
  </si>
  <si>
    <t>997221645</t>
  </si>
  <si>
    <t>Poplatek za uložení na skládce (skládkovné) odpadu asfaltového bez dehtu kód odpadu 17 03 02</t>
  </si>
  <si>
    <t>-766562205</t>
  </si>
  <si>
    <t>257,413</t>
  </si>
  <si>
    <t>997221655</t>
  </si>
  <si>
    <t>-426132085</t>
  </si>
  <si>
    <t>530,155</t>
  </si>
  <si>
    <t>LYSA 10 - SO-10-Veřejné osvětlení</t>
  </si>
  <si>
    <t xml:space="preserve">D+M veřejné osvětlení vč. kabelového vedení a zemních prací </t>
  </si>
  <si>
    <t>-1185994576</t>
  </si>
  <si>
    <t>LYSA 12 - SO-12-Interierové vybavení</t>
  </si>
  <si>
    <t xml:space="preserve">    797 - Interierové prvky </t>
  </si>
  <si>
    <t>797</t>
  </si>
  <si>
    <t xml:space="preserve">Interierové prvky </t>
  </si>
  <si>
    <t>797001</t>
  </si>
  <si>
    <t xml:space="preserve">Švédská lavička 2500/280/300mm  smrk</t>
  </si>
  <si>
    <t>1809458771</t>
  </si>
  <si>
    <t xml:space="preserve">"ozn. GYM 01"   8</t>
  </si>
  <si>
    <t>797002</t>
  </si>
  <si>
    <t>Florbalová branka z ocelové konstrukce 1600/1150/725mm</t>
  </si>
  <si>
    <t>1690911316</t>
  </si>
  <si>
    <t>"ozn. GYM 02" 4</t>
  </si>
  <si>
    <t>797003</t>
  </si>
  <si>
    <t xml:space="preserve">Futsálová branka z ocel. profilu 80/80mm 3000/2000/1200mm vč. kotvení </t>
  </si>
  <si>
    <t>-1700879722</t>
  </si>
  <si>
    <t xml:space="preserve">"ozn. GYM 03"   2</t>
  </si>
  <si>
    <t>797004</t>
  </si>
  <si>
    <t xml:space="preserve">Švédská bedna sedmidílná konická vrch čalounění </t>
  </si>
  <si>
    <t>-1434217809</t>
  </si>
  <si>
    <t xml:space="preserve">"ozn. GYM 04"   2</t>
  </si>
  <si>
    <t>797005</t>
  </si>
  <si>
    <t xml:space="preserve">Trampolina školní 1100/1100mm </t>
  </si>
  <si>
    <t>-2976708</t>
  </si>
  <si>
    <t xml:space="preserve">"ozn. 05"   2</t>
  </si>
  <si>
    <t>797006</t>
  </si>
  <si>
    <t xml:space="preserve">Kladina lepená dřevěná čalouněná nohy z oscel. trubek délka 5000mm </t>
  </si>
  <si>
    <t>-1510947208</t>
  </si>
  <si>
    <t>"ozn. GYM 06" 1</t>
  </si>
  <si>
    <t>797007</t>
  </si>
  <si>
    <t xml:space="preserve">Gymnastická žíněnka tl.60mm barva modrá 2000/1250mm </t>
  </si>
  <si>
    <t>-700039048</t>
  </si>
  <si>
    <t>"ozn. GYM 07" 10</t>
  </si>
  <si>
    <t>797008</t>
  </si>
  <si>
    <t xml:space="preserve">D+M basketbalová konstrukce barva komaxit vč. kotvení </t>
  </si>
  <si>
    <t>-1114490551</t>
  </si>
  <si>
    <t>"ozn. GYM 08" 2</t>
  </si>
  <si>
    <t>797009</t>
  </si>
  <si>
    <t xml:space="preserve">D+M rozdělovací plachta na navííjecí mechanismus pro rozdělení hrací plochy 9/24m </t>
  </si>
  <si>
    <t>-788677431</t>
  </si>
  <si>
    <t>"ozn. GYM 09" 1</t>
  </si>
  <si>
    <t>797010</t>
  </si>
  <si>
    <t>D+M příslušenství na volejbal (2x ocel. sloupky 2x pouzdra,1x volejbalová síť,1x tenisová síť</t>
  </si>
  <si>
    <t>511961353</t>
  </si>
  <si>
    <t>"ozn. GYM 10" 2</t>
  </si>
  <si>
    <t>797011</t>
  </si>
  <si>
    <t xml:space="preserve">Gymnastická hrazda dvojsloupky průměr tyče 30mm délka tyče 2400mm </t>
  </si>
  <si>
    <t>1266578640</t>
  </si>
  <si>
    <t>"ozn. GYM 11" 1</t>
  </si>
  <si>
    <t>797012</t>
  </si>
  <si>
    <t xml:space="preserve">D+M tělocvičné ribstole dřevěné šířka 1000mm výška 3000mm počet příček 13 </t>
  </si>
  <si>
    <t>-1616860776</t>
  </si>
  <si>
    <t xml:space="preserve">"ozn. GYM 12"  14</t>
  </si>
  <si>
    <t>797013</t>
  </si>
  <si>
    <t xml:space="preserve">Gymnastické kruhy  ocel. konstrukce s kruhy vč. kotvení </t>
  </si>
  <si>
    <t>703994929</t>
  </si>
  <si>
    <t>"ozn. GYM 13" 1</t>
  </si>
  <si>
    <t>797014</t>
  </si>
  <si>
    <t xml:space="preserve">D+M šplhací konstrukce ocelová pro šplhání po laně a tyči výška 5000mm průměr tyče 43mm </t>
  </si>
  <si>
    <t>-1452487492</t>
  </si>
  <si>
    <t>"ozn. GYM 14" 1</t>
  </si>
  <si>
    <t>797015</t>
  </si>
  <si>
    <t xml:space="preserve">Gymnastický kůň s madly opláštěno umělou kůží délka 1600mm </t>
  </si>
  <si>
    <t>-300260379</t>
  </si>
  <si>
    <t xml:space="preserve">"ozn. GYM 15"   1</t>
  </si>
  <si>
    <t>797016</t>
  </si>
  <si>
    <t xml:space="preserve">Gymnastická koza výška 900-1300mm čalouněno přírodní kůží ocelové nohy </t>
  </si>
  <si>
    <t>1947624496</t>
  </si>
  <si>
    <t>"ozn. GYM 16" 1</t>
  </si>
  <si>
    <t>797017</t>
  </si>
  <si>
    <t xml:space="preserve">Mobilní basketbalový koš s ocelovou konstrukcí pojezdovou deska 180/105cm vč. obroučky se síťkou </t>
  </si>
  <si>
    <t>-267977038</t>
  </si>
  <si>
    <t xml:space="preserve">"ozn. GYM 17"  2</t>
  </si>
  <si>
    <t>797018</t>
  </si>
  <si>
    <t xml:space="preserve">Odrazový můstek s celodřevěnou tvarovanou pružinou  1200/600mm </t>
  </si>
  <si>
    <t>-1765391297</t>
  </si>
  <si>
    <t xml:space="preserve">"ozn. GYM 18"  1</t>
  </si>
  <si>
    <t>797019</t>
  </si>
  <si>
    <t xml:space="preserve">Poličky pro míče </t>
  </si>
  <si>
    <t>147842750</t>
  </si>
  <si>
    <t>"ozn. GYM 19" 1</t>
  </si>
  <si>
    <t>797020</t>
  </si>
  <si>
    <t xml:space="preserve">Vybavení sportů míči </t>
  </si>
  <si>
    <t>-645455215</t>
  </si>
  <si>
    <t>"ozn. GYM 20" 91</t>
  </si>
  <si>
    <t>797021</t>
  </si>
  <si>
    <t xml:space="preserve">D+M příslušenství na skok do výšky   stojany a laťka délky 400cm </t>
  </si>
  <si>
    <t>1950146156</t>
  </si>
  <si>
    <t xml:space="preserve">"ozn. GYM 21"     1</t>
  </si>
  <si>
    <t>797022</t>
  </si>
  <si>
    <t>Kovový odpadkový koš nerez objem 9 l</t>
  </si>
  <si>
    <t>1689256951</t>
  </si>
  <si>
    <t xml:space="preserve">"ozn. INT PRO1"  18</t>
  </si>
  <si>
    <t>797023</t>
  </si>
  <si>
    <t>D+M zrcadlo s fazetou 650/650mm</t>
  </si>
  <si>
    <t>704360722</t>
  </si>
  <si>
    <t xml:space="preserve">"ozn. INT PR02"  13</t>
  </si>
  <si>
    <t>797024</t>
  </si>
  <si>
    <t xml:space="preserve">Zásobník na mýdlo z plastu objem 1000ml </t>
  </si>
  <si>
    <t>-1951023732</t>
  </si>
  <si>
    <t xml:space="preserve">"ozn. INT PR03"  17</t>
  </si>
  <si>
    <t>797025</t>
  </si>
  <si>
    <t xml:space="preserve">Zásobník na toaletní papír plastový kotoučový </t>
  </si>
  <si>
    <t>-1621466241</t>
  </si>
  <si>
    <t xml:space="preserve">"ozn. INT PR04"   12</t>
  </si>
  <si>
    <t>797026</t>
  </si>
  <si>
    <t xml:space="preserve">Zásobník na papírové ručníky z plastu </t>
  </si>
  <si>
    <t>-531404550</t>
  </si>
  <si>
    <t>"ozn. INT PR05" 12</t>
  </si>
  <si>
    <t>797027</t>
  </si>
  <si>
    <t>Háček na oděv nerez délka 45mm průměr 15mm</t>
  </si>
  <si>
    <t>-682762907</t>
  </si>
  <si>
    <t xml:space="preserve">"ozn. INT PR06"   14</t>
  </si>
  <si>
    <t>797028</t>
  </si>
  <si>
    <t xml:space="preserve">D+M pevné toaletní madlo nerez  tvaru L délka 810/600mm</t>
  </si>
  <si>
    <t>1771957756</t>
  </si>
  <si>
    <t>"ozn. INT PR07" 2</t>
  </si>
  <si>
    <t>797029</t>
  </si>
  <si>
    <t xml:space="preserve">Závěsná WC štětka nerez šířka 440mm průměr 90mm </t>
  </si>
  <si>
    <t>138787916</t>
  </si>
  <si>
    <t xml:space="preserve">"ozn. INT PR08"  12</t>
  </si>
  <si>
    <t>797030</t>
  </si>
  <si>
    <t xml:space="preserve">Zásobník hygien. sáčků plast s chromem </t>
  </si>
  <si>
    <t>-295868864</t>
  </si>
  <si>
    <t>"ozn. INT PR09" 8</t>
  </si>
  <si>
    <t>797031</t>
  </si>
  <si>
    <t>Sklopné sprchové sedátko hliník s polykarbonátem nosnost 150kg</t>
  </si>
  <si>
    <t>-363420045</t>
  </si>
  <si>
    <t xml:space="preserve">"ozn. PR10"   2</t>
  </si>
  <si>
    <t>797032</t>
  </si>
  <si>
    <t>Pevné toaletní madlo z nerez oceli délka 500mm</t>
  </si>
  <si>
    <t>1326813347</t>
  </si>
  <si>
    <t xml:space="preserve">"ozn. INT PR11"  2</t>
  </si>
  <si>
    <t>797033</t>
  </si>
  <si>
    <t xml:space="preserve">Nástěnná lékárnička z nerez oceli 480/250/120mm </t>
  </si>
  <si>
    <t>-2006923702</t>
  </si>
  <si>
    <t xml:space="preserve">"ozn. INT PR12"  2</t>
  </si>
  <si>
    <t>797034</t>
  </si>
  <si>
    <t xml:space="preserve">Dvoudílné masážní lehátko z hliníkové konstrukce výška 550-870mm šířka 710mm délka 2110mm </t>
  </si>
  <si>
    <t>-1646840673</t>
  </si>
  <si>
    <t>"ozn. PR12" 1</t>
  </si>
  <si>
    <t>797035</t>
  </si>
  <si>
    <t xml:space="preserve">Přebalovací pult závěsný sklopný z bukové překližky 758/580/160mm </t>
  </si>
  <si>
    <t>-632353154</t>
  </si>
  <si>
    <t xml:space="preserve">"ozn. INT PR14"  3</t>
  </si>
  <si>
    <t>797036</t>
  </si>
  <si>
    <t xml:space="preserve">Pevné toaletní madlo  nerez délka 600mm </t>
  </si>
  <si>
    <t>1334622655</t>
  </si>
  <si>
    <t xml:space="preserve">"ozn. INT PR15"  2</t>
  </si>
  <si>
    <t>797037</t>
  </si>
  <si>
    <t xml:space="preserve">Sklopné toaletní madlo nerez délka 800mm </t>
  </si>
  <si>
    <t>-242374602</t>
  </si>
  <si>
    <t>"ozn. INT PR16" 8</t>
  </si>
  <si>
    <t>797038</t>
  </si>
  <si>
    <t>D+M sprchový závěs z polyester délka 1000mm šířka 1800mm</t>
  </si>
  <si>
    <t>1121617675</t>
  </si>
  <si>
    <t xml:space="preserve">"ozn. INT PR17"   1</t>
  </si>
  <si>
    <t>797039</t>
  </si>
  <si>
    <t>WC opěrátko nerez ,plast délka 300mm</t>
  </si>
  <si>
    <t>916011025</t>
  </si>
  <si>
    <t xml:space="preserve">"ozn. INT PR18"  2</t>
  </si>
  <si>
    <t>797040</t>
  </si>
  <si>
    <t xml:space="preserve">Sklopné zrcadlo nerez vč. kování 400/600mm </t>
  </si>
  <si>
    <t>2102934753</t>
  </si>
  <si>
    <t xml:space="preserve">"ozn. INT PR19"  4</t>
  </si>
  <si>
    <t>797041</t>
  </si>
  <si>
    <t xml:space="preserve">Sklopné sedátko 450/450mm dřevo,hliník </t>
  </si>
  <si>
    <t>-1056152724</t>
  </si>
  <si>
    <t>"ozn. INT PR20" 2</t>
  </si>
  <si>
    <t>797042</t>
  </si>
  <si>
    <t>D+M velkoformátové zrcadlo 1000/2000mm</t>
  </si>
  <si>
    <t>1280719800</t>
  </si>
  <si>
    <t xml:space="preserve">"ozn. INT PR21"  6</t>
  </si>
  <si>
    <t>797043</t>
  </si>
  <si>
    <t xml:space="preserve">Digitální elektronický trezor 230/170/170mm </t>
  </si>
  <si>
    <t>-615875107</t>
  </si>
  <si>
    <t>"ozn. INT PR22" 2</t>
  </si>
  <si>
    <t>797044</t>
  </si>
  <si>
    <t xml:space="preserve">D+M vnitřní žaluzie látkové lamelové  3060/2490mm</t>
  </si>
  <si>
    <t>-1770843831</t>
  </si>
  <si>
    <t>"ozn. INT PR23" 2</t>
  </si>
  <si>
    <t>797045</t>
  </si>
  <si>
    <t xml:space="preserve">D+M zrcadlo s fazetou vysoké 400/1150mm </t>
  </si>
  <si>
    <t>-267904282</t>
  </si>
  <si>
    <t xml:space="preserve">"ozn. INT PR24"  6</t>
  </si>
  <si>
    <t>797046</t>
  </si>
  <si>
    <t xml:space="preserve">Odpadkový koš nášlapný  objem 9l nerez </t>
  </si>
  <si>
    <t>-1938024170</t>
  </si>
  <si>
    <t xml:space="preserve">"ozn. INT PR25"    7</t>
  </si>
  <si>
    <t>797047</t>
  </si>
  <si>
    <t xml:space="preserve">Imitace koncového prvku VZT </t>
  </si>
  <si>
    <t>-2040476830</t>
  </si>
  <si>
    <t>"ozn. INT PR26" 4</t>
  </si>
  <si>
    <t>797048</t>
  </si>
  <si>
    <t xml:space="preserve">Základní kámen-obraz zaitý pryskkyřicí </t>
  </si>
  <si>
    <t>1212526350</t>
  </si>
  <si>
    <t xml:space="preserve">"ozn. INT PR27"  1</t>
  </si>
  <si>
    <t>797049</t>
  </si>
  <si>
    <t xml:space="preserve">D+M šatní dělená skříňka kovová výška 2090mm šířka 300mm </t>
  </si>
  <si>
    <t>-1213262185</t>
  </si>
  <si>
    <t>"ozn. INT SK01" 22</t>
  </si>
  <si>
    <t>797050</t>
  </si>
  <si>
    <t>Lavičky pod skříňka buk masiv šířka 300-315mm délka 900-1200mm</t>
  </si>
  <si>
    <t>-1504125818</t>
  </si>
  <si>
    <t xml:space="preserve">"ozn. INT S02,S03"  30</t>
  </si>
  <si>
    <t>797051</t>
  </si>
  <si>
    <t xml:space="preserve">Nástěnná police z DTD  a plastové hrany 1100/260/50mm</t>
  </si>
  <si>
    <t>698573375</t>
  </si>
  <si>
    <t>"ozn. INT SK03" 1</t>
  </si>
  <si>
    <t>797052</t>
  </si>
  <si>
    <t>Policový regál z bukového masivu 1850/360/1590mm</t>
  </si>
  <si>
    <t>336341876</t>
  </si>
  <si>
    <t>"ozn. INT SK04" 3</t>
  </si>
  <si>
    <t>797053</t>
  </si>
  <si>
    <t>dtto,avšak 1800/600/1200mm</t>
  </si>
  <si>
    <t>1456208380</t>
  </si>
  <si>
    <t>"ozn. INT SK05" 4</t>
  </si>
  <si>
    <t>797054</t>
  </si>
  <si>
    <t xml:space="preserve">Policová skříň na poháry prosklená  z bukového masivu 2100/300/1800mm</t>
  </si>
  <si>
    <t>-728513481</t>
  </si>
  <si>
    <t>"ozn. INT SK 08" 1</t>
  </si>
  <si>
    <t>797055</t>
  </si>
  <si>
    <t xml:space="preserve">Šatní  kovová skříň výška 1900 šířka 400mm </t>
  </si>
  <si>
    <t>898509902</t>
  </si>
  <si>
    <t xml:space="preserve">"ozn. INT SK10"   1</t>
  </si>
  <si>
    <t>797056</t>
  </si>
  <si>
    <t xml:space="preserve">Šatní bezbarierová skříňka dřevěná 1900/550/800mm </t>
  </si>
  <si>
    <t>1254193825</t>
  </si>
  <si>
    <t>"ozn. INT SK11" 2</t>
  </si>
  <si>
    <t>797057</t>
  </si>
  <si>
    <t xml:space="preserve">Kancelářská skříň dvojdílná  z DTD 2000/800/600mm </t>
  </si>
  <si>
    <t>1750711686</t>
  </si>
  <si>
    <t>"ozn. INT SK02" 11</t>
  </si>
  <si>
    <t>797058</t>
  </si>
  <si>
    <t>Dílenská skříň s boxy dvoudvéřová 1950/1100/535mm</t>
  </si>
  <si>
    <t>2082387133</t>
  </si>
  <si>
    <t xml:space="preserve">"ozn. INT SK12"   1</t>
  </si>
  <si>
    <t>797059</t>
  </si>
  <si>
    <t xml:space="preserve">Uzamykatelné zásuvky pod stůl 450/600/550mm  materiál DTD s melaminovou folií </t>
  </si>
  <si>
    <t>-2076705585</t>
  </si>
  <si>
    <t>"ozn. INT SK13" 5</t>
  </si>
  <si>
    <t>797060</t>
  </si>
  <si>
    <t xml:space="preserve">Smetáček s lopatkou z plastu </t>
  </si>
  <si>
    <t>-1318189524</t>
  </si>
  <si>
    <t>"ozn. INT OS01" 2</t>
  </si>
  <si>
    <t>797061</t>
  </si>
  <si>
    <t xml:space="preserve">Úklidový  vozík objem 2x18l </t>
  </si>
  <si>
    <t>1503843630</t>
  </si>
  <si>
    <t xml:space="preserve">"ozn. INT OS02"   1</t>
  </si>
  <si>
    <t>797062</t>
  </si>
  <si>
    <t xml:space="preserve">Kbelík plast objem 10l </t>
  </si>
  <si>
    <t>1375468811</t>
  </si>
  <si>
    <t xml:space="preserve">"ozn. INT OS03"   1</t>
  </si>
  <si>
    <t>797063</t>
  </si>
  <si>
    <t xml:space="preserve">Stěrka na okna šířka 30cm </t>
  </si>
  <si>
    <t>1814536281</t>
  </si>
  <si>
    <t>"ozn. INT OS04" 1</t>
  </si>
  <si>
    <t>797064</t>
  </si>
  <si>
    <t>Plastový smeták s kovovou násadou délky120cm</t>
  </si>
  <si>
    <t>1055510810</t>
  </si>
  <si>
    <t xml:space="preserve">"ozn. INT OS05"   2</t>
  </si>
  <si>
    <t>797065</t>
  </si>
  <si>
    <t xml:space="preserve">Křídová foliová tabule samolepící pro popis menu  450/2000mm</t>
  </si>
  <si>
    <t>1544726311</t>
  </si>
  <si>
    <t xml:space="preserve">"ozn. INT OS06"   1</t>
  </si>
  <si>
    <t>797066</t>
  </si>
  <si>
    <t xml:space="preserve">Věšák na oblečení z ručně ohýbaného dřeva výška 1780mm </t>
  </si>
  <si>
    <t>-1240677694</t>
  </si>
  <si>
    <t xml:space="preserve">"ozn. INT OS07"  5</t>
  </si>
  <si>
    <t>797067</t>
  </si>
  <si>
    <t xml:space="preserve">Úložná skříň dřevěná 1100/400/800mm </t>
  </si>
  <si>
    <t>-1558864061</t>
  </si>
  <si>
    <t xml:space="preserve">"ozn. INT SK 14"   6</t>
  </si>
  <si>
    <t>797068</t>
  </si>
  <si>
    <t xml:space="preserve">Kancelářský stůl dřevěná deska nohy nerez 1500/845/800mm </t>
  </si>
  <si>
    <t>-1541301296</t>
  </si>
  <si>
    <t>"ozn. INT ST01,ST07" 10</t>
  </si>
  <si>
    <t>797069</t>
  </si>
  <si>
    <t xml:space="preserve">Skládací stůl deska s ocelovým rámem 1800/900mm </t>
  </si>
  <si>
    <t>1596094255</t>
  </si>
  <si>
    <t xml:space="preserve">"ozn. INT ST04"   7</t>
  </si>
  <si>
    <t>797070</t>
  </si>
  <si>
    <t xml:space="preserve">Montážmí dílenský stůl s nastav. výškou  LTD deska </t>
  </si>
  <si>
    <t>136209962</t>
  </si>
  <si>
    <t xml:space="preserve">"ozn. INT ST05"  1</t>
  </si>
  <si>
    <t>797071</t>
  </si>
  <si>
    <t xml:space="preserve">Kancelářský stůl výška 800mm </t>
  </si>
  <si>
    <t>1164678145</t>
  </si>
  <si>
    <t xml:space="preserve">"ozn. INT ST02,ST06"   2</t>
  </si>
  <si>
    <t>797072</t>
  </si>
  <si>
    <t xml:space="preserve">D+M PHP práškový s hasící schopností 183B </t>
  </si>
  <si>
    <t>-783122781</t>
  </si>
  <si>
    <t xml:space="preserve">"int HP01"   9</t>
  </si>
  <si>
    <t>797073</t>
  </si>
  <si>
    <t xml:space="preserve">dtto,avšak sněhový s hasící schopností 89B </t>
  </si>
  <si>
    <t>1468121264</t>
  </si>
  <si>
    <t xml:space="preserve">"ozn. INT HP02"   6</t>
  </si>
  <si>
    <t>797074</t>
  </si>
  <si>
    <t>dtto,avšak práškový s hasící schopností 34A</t>
  </si>
  <si>
    <t>-790051503</t>
  </si>
  <si>
    <t>"ozn. INT HP03" 7</t>
  </si>
  <si>
    <t>797075</t>
  </si>
  <si>
    <t>Nástěnný požární hydrant s hadicí délky 30m</t>
  </si>
  <si>
    <t>587478564</t>
  </si>
  <si>
    <t xml:space="preserve">"ozn. INT PH 01"  4</t>
  </si>
  <si>
    <t>797076</t>
  </si>
  <si>
    <t>Jídelní stůl pro očerstvení deska z lamina průměr 800mm výška 750mm</t>
  </si>
  <si>
    <t>1723941859</t>
  </si>
  <si>
    <t xml:space="preserve">"ozn. INT ST03"   7</t>
  </si>
  <si>
    <t>797077</t>
  </si>
  <si>
    <t xml:space="preserve">Gastro pomocný materiál  cca 30m2 desek </t>
  </si>
  <si>
    <t>683747153</t>
  </si>
  <si>
    <t>"ozn. INT GA 01" 2</t>
  </si>
  <si>
    <t>797078</t>
  </si>
  <si>
    <t xml:space="preserve">D+M vertikální textilní žaluzie dálk. ovládané </t>
  </si>
  <si>
    <t>-1164820588</t>
  </si>
  <si>
    <t xml:space="preserve">"ozn. ZA01"   4,8*1,1*24</t>
  </si>
  <si>
    <t>797079</t>
  </si>
  <si>
    <t xml:space="preserve">Kancelářská židle otočná s područkami </t>
  </si>
  <si>
    <t>910827191</t>
  </si>
  <si>
    <t xml:space="preserve">"ozn. INT SE 01"  6</t>
  </si>
  <si>
    <t>797080</t>
  </si>
  <si>
    <t xml:space="preserve">Stohovatelné židle s ocel. kostrou </t>
  </si>
  <si>
    <t>-1127658658</t>
  </si>
  <si>
    <t>"ozn. INT SE02" 48</t>
  </si>
  <si>
    <t>797081</t>
  </si>
  <si>
    <t xml:space="preserve">Jídelní židle plastová s opěrákem s kovovou konstrukcí </t>
  </si>
  <si>
    <t>1726352733</t>
  </si>
  <si>
    <t xml:space="preserve">"ozn. INT SE03"  26</t>
  </si>
  <si>
    <t>797082</t>
  </si>
  <si>
    <t xml:space="preserve">D+M informační systém </t>
  </si>
  <si>
    <t>-1780138286</t>
  </si>
  <si>
    <t>"ozn. INT Z01-INT Z05" 67</t>
  </si>
  <si>
    <t>797083</t>
  </si>
  <si>
    <t xml:space="preserve">Klíčový kabinet </t>
  </si>
  <si>
    <t>-1593464307</t>
  </si>
  <si>
    <t>"ozn. INT PR28,INT PR29" 2</t>
  </si>
  <si>
    <t>797084</t>
  </si>
  <si>
    <t xml:space="preserve">D+M odkládací box z laminované OSB desky  výška 2025mm,hloubka 515mm šířka 2010mm </t>
  </si>
  <si>
    <t>-573452878</t>
  </si>
  <si>
    <t xml:space="preserve">"schema INT SK 07"   9</t>
  </si>
  <si>
    <t>797085</t>
  </si>
  <si>
    <t>dtto,avšak rozměr 2020/515/1810mm</t>
  </si>
  <si>
    <t>1194696663</t>
  </si>
  <si>
    <t xml:space="preserve">"schema INT SK 06"   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</si>
</sst>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LYSA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Sportovní hala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Lysá nad Labem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12. 5. 2020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Lysá nad Labem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JIKA CZ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Ing.Pavel Michálek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ROUND(SUM(AG95:AG105),2)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ROUND(SUM(AS95:AS105),2)</f>
        <v>0</v>
      </c>
      <c r="AT94" s="114">
        <f>ROUND(SUM(AV94:AW94),2)</f>
        <v>0</v>
      </c>
      <c r="AU94" s="115">
        <f>ROUND(SUM(AU95:AU105),5)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ROUND(SUM(AZ95:AZ105),2)</f>
        <v>0</v>
      </c>
      <c r="BA94" s="114">
        <f>ROUND(SUM(BA95:BA105),2)</f>
        <v>0</v>
      </c>
      <c r="BB94" s="114">
        <f>ROUND(SUM(BB95:BB105),2)</f>
        <v>0</v>
      </c>
      <c r="BC94" s="114">
        <f>ROUND(SUM(BC95:BC105),2)</f>
        <v>0</v>
      </c>
      <c r="BD94" s="116">
        <f>ROUND(SUM(BD95:BD105),2)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24.7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'LYSA 01 - SO-01-Vlastní b...'!J30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'LYSA 01 - SO-01-Vlastní b...'!P158</f>
        <v>0</v>
      </c>
      <c r="AV95" s="128">
        <f>'LYSA 01 - SO-01-Vlastní b...'!J33</f>
        <v>0</v>
      </c>
      <c r="AW95" s="128">
        <f>'LYSA 01 - SO-01-Vlastní b...'!J34</f>
        <v>0</v>
      </c>
      <c r="AX95" s="128">
        <f>'LYSA 01 - SO-01-Vlastní b...'!J35</f>
        <v>0</v>
      </c>
      <c r="AY95" s="128">
        <f>'LYSA 01 - SO-01-Vlastní b...'!J36</f>
        <v>0</v>
      </c>
      <c r="AZ95" s="128">
        <f>'LYSA 01 - SO-01-Vlastní b...'!F33</f>
        <v>0</v>
      </c>
      <c r="BA95" s="128">
        <f>'LYSA 01 - SO-01-Vlastní b...'!F34</f>
        <v>0</v>
      </c>
      <c r="BB95" s="128">
        <f>'LYSA 01 - SO-01-Vlastní b...'!F35</f>
        <v>0</v>
      </c>
      <c r="BC95" s="128">
        <f>'LYSA 01 - SO-01-Vlastní b...'!F36</f>
        <v>0</v>
      </c>
      <c r="BD95" s="130">
        <f>'LYSA 01 - SO-01-Vlastní b...'!F37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24.7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'LYSA 02 - SO-02-Zpevněné 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27">
        <v>0</v>
      </c>
      <c r="AT96" s="128">
        <f>ROUND(SUM(AV96:AW96),2)</f>
        <v>0</v>
      </c>
      <c r="AU96" s="129">
        <f>'LYSA 02 - SO-02-Zpevněné ...'!P118</f>
        <v>0</v>
      </c>
      <c r="AV96" s="128">
        <f>'LYSA 02 - SO-02-Zpevněné ...'!J33</f>
        <v>0</v>
      </c>
      <c r="AW96" s="128">
        <f>'LYSA 02 - SO-02-Zpevněné ...'!J34</f>
        <v>0</v>
      </c>
      <c r="AX96" s="128">
        <f>'LYSA 02 - SO-02-Zpevněné ...'!J35</f>
        <v>0</v>
      </c>
      <c r="AY96" s="128">
        <f>'LYSA 02 - SO-02-Zpevněné ...'!J36</f>
        <v>0</v>
      </c>
      <c r="AZ96" s="128">
        <f>'LYSA 02 - SO-02-Zpevněné ...'!F33</f>
        <v>0</v>
      </c>
      <c r="BA96" s="128">
        <f>'LYSA 02 - SO-02-Zpevněné ...'!F34</f>
        <v>0</v>
      </c>
      <c r="BB96" s="128">
        <f>'LYSA 02 - SO-02-Zpevněné ...'!F35</f>
        <v>0</v>
      </c>
      <c r="BC96" s="128">
        <f>'LYSA 02 - SO-02-Zpevněné ...'!F36</f>
        <v>0</v>
      </c>
      <c r="BD96" s="130">
        <f>'LYSA 02 - SO-02-Zpevněné ...'!F37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7" customFormat="1" ht="24.75" customHeight="1">
      <c r="A97" s="119" t="s">
        <v>80</v>
      </c>
      <c r="B97" s="120"/>
      <c r="C97" s="121"/>
      <c r="D97" s="122" t="s">
        <v>90</v>
      </c>
      <c r="E97" s="122"/>
      <c r="F97" s="122"/>
      <c r="G97" s="122"/>
      <c r="H97" s="122"/>
      <c r="I97" s="123"/>
      <c r="J97" s="122" t="s">
        <v>91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'LYSA 03 - SO-03-Venkovní 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83</v>
      </c>
      <c r="AR97" s="126"/>
      <c r="AS97" s="127">
        <v>0</v>
      </c>
      <c r="AT97" s="128">
        <f>ROUND(SUM(AV97:AW97),2)</f>
        <v>0</v>
      </c>
      <c r="AU97" s="129">
        <f>'LYSA 03 - SO-03-Venkovní ...'!P118</f>
        <v>0</v>
      </c>
      <c r="AV97" s="128">
        <f>'LYSA 03 - SO-03-Venkovní ...'!J33</f>
        <v>0</v>
      </c>
      <c r="AW97" s="128">
        <f>'LYSA 03 - SO-03-Venkovní ...'!J34</f>
        <v>0</v>
      </c>
      <c r="AX97" s="128">
        <f>'LYSA 03 - SO-03-Venkovní ...'!J35</f>
        <v>0</v>
      </c>
      <c r="AY97" s="128">
        <f>'LYSA 03 - SO-03-Venkovní ...'!J36</f>
        <v>0</v>
      </c>
      <c r="AZ97" s="128">
        <f>'LYSA 03 - SO-03-Venkovní ...'!F33</f>
        <v>0</v>
      </c>
      <c r="BA97" s="128">
        <f>'LYSA 03 - SO-03-Venkovní ...'!F34</f>
        <v>0</v>
      </c>
      <c r="BB97" s="128">
        <f>'LYSA 03 - SO-03-Venkovní ...'!F35</f>
        <v>0</v>
      </c>
      <c r="BC97" s="128">
        <f>'LYSA 03 - SO-03-Venkovní ...'!F36</f>
        <v>0</v>
      </c>
      <c r="BD97" s="130">
        <f>'LYSA 03 - SO-03-Venkovní ...'!F37</f>
        <v>0</v>
      </c>
      <c r="BE97" s="7"/>
      <c r="BT97" s="131" t="s">
        <v>84</v>
      </c>
      <c r="BV97" s="131" t="s">
        <v>78</v>
      </c>
      <c r="BW97" s="131" t="s">
        <v>92</v>
      </c>
      <c r="BX97" s="131" t="s">
        <v>5</v>
      </c>
      <c r="CL97" s="131" t="s">
        <v>1</v>
      </c>
      <c r="CM97" s="131" t="s">
        <v>86</v>
      </c>
    </row>
    <row r="98" s="7" customFormat="1" ht="24.75" customHeight="1">
      <c r="A98" s="119" t="s">
        <v>80</v>
      </c>
      <c r="B98" s="120"/>
      <c r="C98" s="121"/>
      <c r="D98" s="122" t="s">
        <v>93</v>
      </c>
      <c r="E98" s="122"/>
      <c r="F98" s="122"/>
      <c r="G98" s="122"/>
      <c r="H98" s="122"/>
      <c r="I98" s="123"/>
      <c r="J98" s="122" t="s">
        <v>94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'LYSA 04 - SO-04-Venkovní ...'!J30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83</v>
      </c>
      <c r="AR98" s="126"/>
      <c r="AS98" s="127">
        <v>0</v>
      </c>
      <c r="AT98" s="128">
        <f>ROUND(SUM(AV98:AW98),2)</f>
        <v>0</v>
      </c>
      <c r="AU98" s="129">
        <f>'LYSA 04 - SO-04-Venkovní ...'!P118</f>
        <v>0</v>
      </c>
      <c r="AV98" s="128">
        <f>'LYSA 04 - SO-04-Venkovní ...'!J33</f>
        <v>0</v>
      </c>
      <c r="AW98" s="128">
        <f>'LYSA 04 - SO-04-Venkovní ...'!J34</f>
        <v>0</v>
      </c>
      <c r="AX98" s="128">
        <f>'LYSA 04 - SO-04-Venkovní ...'!J35</f>
        <v>0</v>
      </c>
      <c r="AY98" s="128">
        <f>'LYSA 04 - SO-04-Venkovní ...'!J36</f>
        <v>0</v>
      </c>
      <c r="AZ98" s="128">
        <f>'LYSA 04 - SO-04-Venkovní ...'!F33</f>
        <v>0</v>
      </c>
      <c r="BA98" s="128">
        <f>'LYSA 04 - SO-04-Venkovní ...'!F34</f>
        <v>0</v>
      </c>
      <c r="BB98" s="128">
        <f>'LYSA 04 - SO-04-Venkovní ...'!F35</f>
        <v>0</v>
      </c>
      <c r="BC98" s="128">
        <f>'LYSA 04 - SO-04-Venkovní ...'!F36</f>
        <v>0</v>
      </c>
      <c r="BD98" s="130">
        <f>'LYSA 04 - SO-04-Venkovní ...'!F37</f>
        <v>0</v>
      </c>
      <c r="BE98" s="7"/>
      <c r="BT98" s="131" t="s">
        <v>84</v>
      </c>
      <c r="BV98" s="131" t="s">
        <v>78</v>
      </c>
      <c r="BW98" s="131" t="s">
        <v>95</v>
      </c>
      <c r="BX98" s="131" t="s">
        <v>5</v>
      </c>
      <c r="CL98" s="131" t="s">
        <v>1</v>
      </c>
      <c r="CM98" s="131" t="s">
        <v>86</v>
      </c>
    </row>
    <row r="99" s="7" customFormat="1" ht="24.75" customHeight="1">
      <c r="A99" s="119" t="s">
        <v>80</v>
      </c>
      <c r="B99" s="120"/>
      <c r="C99" s="121"/>
      <c r="D99" s="122" t="s">
        <v>96</v>
      </c>
      <c r="E99" s="122"/>
      <c r="F99" s="122"/>
      <c r="G99" s="122"/>
      <c r="H99" s="122"/>
      <c r="I99" s="123"/>
      <c r="J99" s="122" t="s">
        <v>97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'LYSA 05 - SO-05-Trafostanice'!J30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83</v>
      </c>
      <c r="AR99" s="126"/>
      <c r="AS99" s="127">
        <v>0</v>
      </c>
      <c r="AT99" s="128">
        <f>ROUND(SUM(AV99:AW99),2)</f>
        <v>0</v>
      </c>
      <c r="AU99" s="129">
        <f>'LYSA 05 - SO-05-Trafostanice'!P118</f>
        <v>0</v>
      </c>
      <c r="AV99" s="128">
        <f>'LYSA 05 - SO-05-Trafostanice'!J33</f>
        <v>0</v>
      </c>
      <c r="AW99" s="128">
        <f>'LYSA 05 - SO-05-Trafostanice'!J34</f>
        <v>0</v>
      </c>
      <c r="AX99" s="128">
        <f>'LYSA 05 - SO-05-Trafostanice'!J35</f>
        <v>0</v>
      </c>
      <c r="AY99" s="128">
        <f>'LYSA 05 - SO-05-Trafostanice'!J36</f>
        <v>0</v>
      </c>
      <c r="AZ99" s="128">
        <f>'LYSA 05 - SO-05-Trafostanice'!F33</f>
        <v>0</v>
      </c>
      <c r="BA99" s="128">
        <f>'LYSA 05 - SO-05-Trafostanice'!F34</f>
        <v>0</v>
      </c>
      <c r="BB99" s="128">
        <f>'LYSA 05 - SO-05-Trafostanice'!F35</f>
        <v>0</v>
      </c>
      <c r="BC99" s="128">
        <f>'LYSA 05 - SO-05-Trafostanice'!F36</f>
        <v>0</v>
      </c>
      <c r="BD99" s="130">
        <f>'LYSA 05 - SO-05-Trafostanice'!F37</f>
        <v>0</v>
      </c>
      <c r="BE99" s="7"/>
      <c r="BT99" s="131" t="s">
        <v>84</v>
      </c>
      <c r="BV99" s="131" t="s">
        <v>78</v>
      </c>
      <c r="BW99" s="131" t="s">
        <v>98</v>
      </c>
      <c r="BX99" s="131" t="s">
        <v>5</v>
      </c>
      <c r="CL99" s="131" t="s">
        <v>1</v>
      </c>
      <c r="CM99" s="131" t="s">
        <v>86</v>
      </c>
    </row>
    <row r="100" s="7" customFormat="1" ht="24.75" customHeight="1">
      <c r="A100" s="119" t="s">
        <v>80</v>
      </c>
      <c r="B100" s="120"/>
      <c r="C100" s="121"/>
      <c r="D100" s="122" t="s">
        <v>99</v>
      </c>
      <c r="E100" s="122"/>
      <c r="F100" s="122"/>
      <c r="G100" s="122"/>
      <c r="H100" s="122"/>
      <c r="I100" s="123"/>
      <c r="J100" s="122" t="s">
        <v>100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'LYSA 06 - SO-06-Vedení plynu'!J30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83</v>
      </c>
      <c r="AR100" s="126"/>
      <c r="AS100" s="127">
        <v>0</v>
      </c>
      <c r="AT100" s="128">
        <f>ROUND(SUM(AV100:AW100),2)</f>
        <v>0</v>
      </c>
      <c r="AU100" s="129">
        <f>'LYSA 06 - SO-06-Vedení plynu'!P118</f>
        <v>0</v>
      </c>
      <c r="AV100" s="128">
        <f>'LYSA 06 - SO-06-Vedení plynu'!J33</f>
        <v>0</v>
      </c>
      <c r="AW100" s="128">
        <f>'LYSA 06 - SO-06-Vedení plynu'!J34</f>
        <v>0</v>
      </c>
      <c r="AX100" s="128">
        <f>'LYSA 06 - SO-06-Vedení plynu'!J35</f>
        <v>0</v>
      </c>
      <c r="AY100" s="128">
        <f>'LYSA 06 - SO-06-Vedení plynu'!J36</f>
        <v>0</v>
      </c>
      <c r="AZ100" s="128">
        <f>'LYSA 06 - SO-06-Vedení plynu'!F33</f>
        <v>0</v>
      </c>
      <c r="BA100" s="128">
        <f>'LYSA 06 - SO-06-Vedení plynu'!F34</f>
        <v>0</v>
      </c>
      <c r="BB100" s="128">
        <f>'LYSA 06 - SO-06-Vedení plynu'!F35</f>
        <v>0</v>
      </c>
      <c r="BC100" s="128">
        <f>'LYSA 06 - SO-06-Vedení plynu'!F36</f>
        <v>0</v>
      </c>
      <c r="BD100" s="130">
        <f>'LYSA 06 - SO-06-Vedení plynu'!F37</f>
        <v>0</v>
      </c>
      <c r="BE100" s="7"/>
      <c r="BT100" s="131" t="s">
        <v>84</v>
      </c>
      <c r="BV100" s="131" t="s">
        <v>78</v>
      </c>
      <c r="BW100" s="131" t="s">
        <v>101</v>
      </c>
      <c r="BX100" s="131" t="s">
        <v>5</v>
      </c>
      <c r="CL100" s="131" t="s">
        <v>1</v>
      </c>
      <c r="CM100" s="131" t="s">
        <v>86</v>
      </c>
    </row>
    <row r="101" s="7" customFormat="1" ht="24.75" customHeight="1">
      <c r="A101" s="119" t="s">
        <v>80</v>
      </c>
      <c r="B101" s="120"/>
      <c r="C101" s="121"/>
      <c r="D101" s="122" t="s">
        <v>102</v>
      </c>
      <c r="E101" s="122"/>
      <c r="F101" s="122"/>
      <c r="G101" s="122"/>
      <c r="H101" s="122"/>
      <c r="I101" s="123"/>
      <c r="J101" s="122" t="s">
        <v>103</v>
      </c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4">
        <f>'LYSA 07 - SO-07-Vedení sl...'!J30</f>
        <v>0</v>
      </c>
      <c r="AH101" s="123"/>
      <c r="AI101" s="123"/>
      <c r="AJ101" s="123"/>
      <c r="AK101" s="123"/>
      <c r="AL101" s="123"/>
      <c r="AM101" s="123"/>
      <c r="AN101" s="124">
        <f>SUM(AG101,AT101)</f>
        <v>0</v>
      </c>
      <c r="AO101" s="123"/>
      <c r="AP101" s="123"/>
      <c r="AQ101" s="125" t="s">
        <v>83</v>
      </c>
      <c r="AR101" s="126"/>
      <c r="AS101" s="127">
        <v>0</v>
      </c>
      <c r="AT101" s="128">
        <f>ROUND(SUM(AV101:AW101),2)</f>
        <v>0</v>
      </c>
      <c r="AU101" s="129">
        <f>'LYSA 07 - SO-07-Vedení sl...'!P118</f>
        <v>0</v>
      </c>
      <c r="AV101" s="128">
        <f>'LYSA 07 - SO-07-Vedení sl...'!J33</f>
        <v>0</v>
      </c>
      <c r="AW101" s="128">
        <f>'LYSA 07 - SO-07-Vedení sl...'!J34</f>
        <v>0</v>
      </c>
      <c r="AX101" s="128">
        <f>'LYSA 07 - SO-07-Vedení sl...'!J35</f>
        <v>0</v>
      </c>
      <c r="AY101" s="128">
        <f>'LYSA 07 - SO-07-Vedení sl...'!J36</f>
        <v>0</v>
      </c>
      <c r="AZ101" s="128">
        <f>'LYSA 07 - SO-07-Vedení sl...'!F33</f>
        <v>0</v>
      </c>
      <c r="BA101" s="128">
        <f>'LYSA 07 - SO-07-Vedení sl...'!F34</f>
        <v>0</v>
      </c>
      <c r="BB101" s="128">
        <f>'LYSA 07 - SO-07-Vedení sl...'!F35</f>
        <v>0</v>
      </c>
      <c r="BC101" s="128">
        <f>'LYSA 07 - SO-07-Vedení sl...'!F36</f>
        <v>0</v>
      </c>
      <c r="BD101" s="130">
        <f>'LYSA 07 - SO-07-Vedení sl...'!F37</f>
        <v>0</v>
      </c>
      <c r="BE101" s="7"/>
      <c r="BT101" s="131" t="s">
        <v>84</v>
      </c>
      <c r="BV101" s="131" t="s">
        <v>78</v>
      </c>
      <c r="BW101" s="131" t="s">
        <v>104</v>
      </c>
      <c r="BX101" s="131" t="s">
        <v>5</v>
      </c>
      <c r="CL101" s="131" t="s">
        <v>1</v>
      </c>
      <c r="CM101" s="131" t="s">
        <v>86</v>
      </c>
    </row>
    <row r="102" s="7" customFormat="1" ht="24.75" customHeight="1">
      <c r="A102" s="119" t="s">
        <v>80</v>
      </c>
      <c r="B102" s="120"/>
      <c r="C102" s="121"/>
      <c r="D102" s="122" t="s">
        <v>105</v>
      </c>
      <c r="E102" s="122"/>
      <c r="F102" s="122"/>
      <c r="G102" s="122"/>
      <c r="H102" s="122"/>
      <c r="I102" s="123"/>
      <c r="J102" s="122" t="s">
        <v>106</v>
      </c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4">
        <f>'LYSA 08 - SO-08-Sadové úp...'!J30</f>
        <v>0</v>
      </c>
      <c r="AH102" s="123"/>
      <c r="AI102" s="123"/>
      <c r="AJ102" s="123"/>
      <c r="AK102" s="123"/>
      <c r="AL102" s="123"/>
      <c r="AM102" s="123"/>
      <c r="AN102" s="124">
        <f>SUM(AG102,AT102)</f>
        <v>0</v>
      </c>
      <c r="AO102" s="123"/>
      <c r="AP102" s="123"/>
      <c r="AQ102" s="125" t="s">
        <v>83</v>
      </c>
      <c r="AR102" s="126"/>
      <c r="AS102" s="127">
        <v>0</v>
      </c>
      <c r="AT102" s="128">
        <f>ROUND(SUM(AV102:AW102),2)</f>
        <v>0</v>
      </c>
      <c r="AU102" s="129">
        <f>'LYSA 08 - SO-08-Sadové úp...'!P118</f>
        <v>0</v>
      </c>
      <c r="AV102" s="128">
        <f>'LYSA 08 - SO-08-Sadové úp...'!J33</f>
        <v>0</v>
      </c>
      <c r="AW102" s="128">
        <f>'LYSA 08 - SO-08-Sadové úp...'!J34</f>
        <v>0</v>
      </c>
      <c r="AX102" s="128">
        <f>'LYSA 08 - SO-08-Sadové úp...'!J35</f>
        <v>0</v>
      </c>
      <c r="AY102" s="128">
        <f>'LYSA 08 - SO-08-Sadové úp...'!J36</f>
        <v>0</v>
      </c>
      <c r="AZ102" s="128">
        <f>'LYSA 08 - SO-08-Sadové úp...'!F33</f>
        <v>0</v>
      </c>
      <c r="BA102" s="128">
        <f>'LYSA 08 - SO-08-Sadové úp...'!F34</f>
        <v>0</v>
      </c>
      <c r="BB102" s="128">
        <f>'LYSA 08 - SO-08-Sadové úp...'!F35</f>
        <v>0</v>
      </c>
      <c r="BC102" s="128">
        <f>'LYSA 08 - SO-08-Sadové úp...'!F36</f>
        <v>0</v>
      </c>
      <c r="BD102" s="130">
        <f>'LYSA 08 - SO-08-Sadové úp...'!F37</f>
        <v>0</v>
      </c>
      <c r="BE102" s="7"/>
      <c r="BT102" s="131" t="s">
        <v>84</v>
      </c>
      <c r="BV102" s="131" t="s">
        <v>78</v>
      </c>
      <c r="BW102" s="131" t="s">
        <v>107</v>
      </c>
      <c r="BX102" s="131" t="s">
        <v>5</v>
      </c>
      <c r="CL102" s="131" t="s">
        <v>1</v>
      </c>
      <c r="CM102" s="131" t="s">
        <v>86</v>
      </c>
    </row>
    <row r="103" s="7" customFormat="1" ht="24.75" customHeight="1">
      <c r="A103" s="119" t="s">
        <v>80</v>
      </c>
      <c r="B103" s="120"/>
      <c r="C103" s="121"/>
      <c r="D103" s="122" t="s">
        <v>108</v>
      </c>
      <c r="E103" s="122"/>
      <c r="F103" s="122"/>
      <c r="G103" s="122"/>
      <c r="H103" s="122"/>
      <c r="I103" s="123"/>
      <c r="J103" s="122" t="s">
        <v>109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4">
        <f>'LYSA 09 - SO-09-Demolice'!J30</f>
        <v>0</v>
      </c>
      <c r="AH103" s="123"/>
      <c r="AI103" s="123"/>
      <c r="AJ103" s="123"/>
      <c r="AK103" s="123"/>
      <c r="AL103" s="123"/>
      <c r="AM103" s="123"/>
      <c r="AN103" s="124">
        <f>SUM(AG103,AT103)</f>
        <v>0</v>
      </c>
      <c r="AO103" s="123"/>
      <c r="AP103" s="123"/>
      <c r="AQ103" s="125" t="s">
        <v>83</v>
      </c>
      <c r="AR103" s="126"/>
      <c r="AS103" s="127">
        <v>0</v>
      </c>
      <c r="AT103" s="128">
        <f>ROUND(SUM(AV103:AW103),2)</f>
        <v>0</v>
      </c>
      <c r="AU103" s="129">
        <f>'LYSA 09 - SO-09-Demolice'!P120</f>
        <v>0</v>
      </c>
      <c r="AV103" s="128">
        <f>'LYSA 09 - SO-09-Demolice'!J33</f>
        <v>0</v>
      </c>
      <c r="AW103" s="128">
        <f>'LYSA 09 - SO-09-Demolice'!J34</f>
        <v>0</v>
      </c>
      <c r="AX103" s="128">
        <f>'LYSA 09 - SO-09-Demolice'!J35</f>
        <v>0</v>
      </c>
      <c r="AY103" s="128">
        <f>'LYSA 09 - SO-09-Demolice'!J36</f>
        <v>0</v>
      </c>
      <c r="AZ103" s="128">
        <f>'LYSA 09 - SO-09-Demolice'!F33</f>
        <v>0</v>
      </c>
      <c r="BA103" s="128">
        <f>'LYSA 09 - SO-09-Demolice'!F34</f>
        <v>0</v>
      </c>
      <c r="BB103" s="128">
        <f>'LYSA 09 - SO-09-Demolice'!F35</f>
        <v>0</v>
      </c>
      <c r="BC103" s="128">
        <f>'LYSA 09 - SO-09-Demolice'!F36</f>
        <v>0</v>
      </c>
      <c r="BD103" s="130">
        <f>'LYSA 09 - SO-09-Demolice'!F37</f>
        <v>0</v>
      </c>
      <c r="BE103" s="7"/>
      <c r="BT103" s="131" t="s">
        <v>84</v>
      </c>
      <c r="BV103" s="131" t="s">
        <v>78</v>
      </c>
      <c r="BW103" s="131" t="s">
        <v>110</v>
      </c>
      <c r="BX103" s="131" t="s">
        <v>5</v>
      </c>
      <c r="CL103" s="131" t="s">
        <v>1</v>
      </c>
      <c r="CM103" s="131" t="s">
        <v>86</v>
      </c>
    </row>
    <row r="104" s="7" customFormat="1" ht="24.75" customHeight="1">
      <c r="A104" s="119" t="s">
        <v>80</v>
      </c>
      <c r="B104" s="120"/>
      <c r="C104" s="121"/>
      <c r="D104" s="122" t="s">
        <v>111</v>
      </c>
      <c r="E104" s="122"/>
      <c r="F104" s="122"/>
      <c r="G104" s="122"/>
      <c r="H104" s="122"/>
      <c r="I104" s="123"/>
      <c r="J104" s="122" t="s">
        <v>112</v>
      </c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4">
        <f>'LYSA 10 - SO-10-Veřejné o...'!J30</f>
        <v>0</v>
      </c>
      <c r="AH104" s="123"/>
      <c r="AI104" s="123"/>
      <c r="AJ104" s="123"/>
      <c r="AK104" s="123"/>
      <c r="AL104" s="123"/>
      <c r="AM104" s="123"/>
      <c r="AN104" s="124">
        <f>SUM(AG104,AT104)</f>
        <v>0</v>
      </c>
      <c r="AO104" s="123"/>
      <c r="AP104" s="123"/>
      <c r="AQ104" s="125" t="s">
        <v>83</v>
      </c>
      <c r="AR104" s="126"/>
      <c r="AS104" s="127">
        <v>0</v>
      </c>
      <c r="AT104" s="128">
        <f>ROUND(SUM(AV104:AW104),2)</f>
        <v>0</v>
      </c>
      <c r="AU104" s="129">
        <f>'LYSA 10 - SO-10-Veřejné o...'!P118</f>
        <v>0</v>
      </c>
      <c r="AV104" s="128">
        <f>'LYSA 10 - SO-10-Veřejné o...'!J33</f>
        <v>0</v>
      </c>
      <c r="AW104" s="128">
        <f>'LYSA 10 - SO-10-Veřejné o...'!J34</f>
        <v>0</v>
      </c>
      <c r="AX104" s="128">
        <f>'LYSA 10 - SO-10-Veřejné o...'!J35</f>
        <v>0</v>
      </c>
      <c r="AY104" s="128">
        <f>'LYSA 10 - SO-10-Veřejné o...'!J36</f>
        <v>0</v>
      </c>
      <c r="AZ104" s="128">
        <f>'LYSA 10 - SO-10-Veřejné o...'!F33</f>
        <v>0</v>
      </c>
      <c r="BA104" s="128">
        <f>'LYSA 10 - SO-10-Veřejné o...'!F34</f>
        <v>0</v>
      </c>
      <c r="BB104" s="128">
        <f>'LYSA 10 - SO-10-Veřejné o...'!F35</f>
        <v>0</v>
      </c>
      <c r="BC104" s="128">
        <f>'LYSA 10 - SO-10-Veřejné o...'!F36</f>
        <v>0</v>
      </c>
      <c r="BD104" s="130">
        <f>'LYSA 10 - SO-10-Veřejné o...'!F37</f>
        <v>0</v>
      </c>
      <c r="BE104" s="7"/>
      <c r="BT104" s="131" t="s">
        <v>84</v>
      </c>
      <c r="BV104" s="131" t="s">
        <v>78</v>
      </c>
      <c r="BW104" s="131" t="s">
        <v>113</v>
      </c>
      <c r="BX104" s="131" t="s">
        <v>5</v>
      </c>
      <c r="CL104" s="131" t="s">
        <v>1</v>
      </c>
      <c r="CM104" s="131" t="s">
        <v>86</v>
      </c>
    </row>
    <row r="105" s="7" customFormat="1" ht="24.75" customHeight="1">
      <c r="A105" s="119" t="s">
        <v>80</v>
      </c>
      <c r="B105" s="120"/>
      <c r="C105" s="121"/>
      <c r="D105" s="122" t="s">
        <v>114</v>
      </c>
      <c r="E105" s="122"/>
      <c r="F105" s="122"/>
      <c r="G105" s="122"/>
      <c r="H105" s="122"/>
      <c r="I105" s="123"/>
      <c r="J105" s="122" t="s">
        <v>115</v>
      </c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4">
        <f>'LYSA 12 - SO-12-Interiero...'!J30</f>
        <v>0</v>
      </c>
      <c r="AH105" s="123"/>
      <c r="AI105" s="123"/>
      <c r="AJ105" s="123"/>
      <c r="AK105" s="123"/>
      <c r="AL105" s="123"/>
      <c r="AM105" s="123"/>
      <c r="AN105" s="124">
        <f>SUM(AG105,AT105)</f>
        <v>0</v>
      </c>
      <c r="AO105" s="123"/>
      <c r="AP105" s="123"/>
      <c r="AQ105" s="125" t="s">
        <v>83</v>
      </c>
      <c r="AR105" s="126"/>
      <c r="AS105" s="132">
        <v>0</v>
      </c>
      <c r="AT105" s="133">
        <f>ROUND(SUM(AV105:AW105),2)</f>
        <v>0</v>
      </c>
      <c r="AU105" s="134">
        <f>'LYSA 12 - SO-12-Interiero...'!P118</f>
        <v>0</v>
      </c>
      <c r="AV105" s="133">
        <f>'LYSA 12 - SO-12-Interiero...'!J33</f>
        <v>0</v>
      </c>
      <c r="AW105" s="133">
        <f>'LYSA 12 - SO-12-Interiero...'!J34</f>
        <v>0</v>
      </c>
      <c r="AX105" s="133">
        <f>'LYSA 12 - SO-12-Interiero...'!J35</f>
        <v>0</v>
      </c>
      <c r="AY105" s="133">
        <f>'LYSA 12 - SO-12-Interiero...'!J36</f>
        <v>0</v>
      </c>
      <c r="AZ105" s="133">
        <f>'LYSA 12 - SO-12-Interiero...'!F33</f>
        <v>0</v>
      </c>
      <c r="BA105" s="133">
        <f>'LYSA 12 - SO-12-Interiero...'!F34</f>
        <v>0</v>
      </c>
      <c r="BB105" s="133">
        <f>'LYSA 12 - SO-12-Interiero...'!F35</f>
        <v>0</v>
      </c>
      <c r="BC105" s="133">
        <f>'LYSA 12 - SO-12-Interiero...'!F36</f>
        <v>0</v>
      </c>
      <c r="BD105" s="135">
        <f>'LYSA 12 - SO-12-Interiero...'!F37</f>
        <v>0</v>
      </c>
      <c r="BE105" s="7"/>
      <c r="BT105" s="131" t="s">
        <v>84</v>
      </c>
      <c r="BV105" s="131" t="s">
        <v>78</v>
      </c>
      <c r="BW105" s="131" t="s">
        <v>116</v>
      </c>
      <c r="BX105" s="131" t="s">
        <v>5</v>
      </c>
      <c r="CL105" s="131" t="s">
        <v>1</v>
      </c>
      <c r="CM105" s="131" t="s">
        <v>86</v>
      </c>
    </row>
    <row r="106" s="2" customFormat="1" ht="30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4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44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</row>
  </sheetData>
  <sheetProtection sheet="1" formatColumns="0" formatRows="0" objects="1" scenarios="1" spinCount="100000" saltValue="ga8tiIrqT6brkTpnMZAaNT7skWj7qI3wtpBcJbaYxkN8mlPgRkqC4CDUbgelGTyWKNnR3SZrEGWm47ZZ6SJMrg==" hashValue="FCDqdOdrCkstzSX0tw+0SmEil+C6RgJkSMmxXFIqGaNrHqvNupkGRTRlDvZj2MooA+OUmlDwrZzmru6WkH+2mA==" algorithmName="SHA-512" password="CC35"/>
  <mergeCells count="82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94:AP94"/>
  </mergeCells>
  <hyperlinks>
    <hyperlink ref="A95" location="'LYSA 01 - SO-01-Vlastní b...'!C2" display="/"/>
    <hyperlink ref="A96" location="'LYSA 02 - SO-02-Zpevněné ...'!C2" display="/"/>
    <hyperlink ref="A97" location="'LYSA 03 - SO-03-Venkovní ...'!C2" display="/"/>
    <hyperlink ref="A98" location="'LYSA 04 - SO-04-Venkovní ...'!C2" display="/"/>
    <hyperlink ref="A99" location="'LYSA 05 - SO-05-Trafostanice'!C2" display="/"/>
    <hyperlink ref="A100" location="'LYSA 06 - SO-06-Vedení plynu'!C2" display="/"/>
    <hyperlink ref="A101" location="'LYSA 07 - SO-07-Vedení sl...'!C2" display="/"/>
    <hyperlink ref="A102" location="'LYSA 08 - SO-08-Sadové úp...'!C2" display="/"/>
    <hyperlink ref="A103" location="'LYSA 09 - SO-09-Demolice'!C2" display="/"/>
    <hyperlink ref="A104" location="'LYSA 10 - SO-10-Veřejné o...'!C2" display="/"/>
    <hyperlink ref="A105" location="'LYSA 12 - SO-12-Interie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110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2072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ROUND((SUM(BE120:BE155)),  2)</f>
        <v>0</v>
      </c>
      <c r="G33" s="38"/>
      <c r="H33" s="38"/>
      <c r="I33" s="155">
        <v>0.20999999999999999</v>
      </c>
      <c r="J33" s="154">
        <f>ROUND(((SUM(BE120:BE155))*I33),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ROUND((SUM(BF120:BF155)),  2)</f>
        <v>0</v>
      </c>
      <c r="G34" s="38"/>
      <c r="H34" s="38"/>
      <c r="I34" s="155">
        <v>0.14999999999999999</v>
      </c>
      <c r="J34" s="154">
        <f>ROUND(((SUM(BF120:BF155))*I34),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ROUND((SUM(BG120:BG155)),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ROUND((SUM(BH120:BH155)),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ROUND((SUM(BI120:BI155)),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09 - SO-09-Demolice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J120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125</v>
      </c>
      <c r="E97" s="182"/>
      <c r="F97" s="182"/>
      <c r="G97" s="182"/>
      <c r="H97" s="182"/>
      <c r="I97" s="182"/>
      <c r="J97" s="183">
        <f>J121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126</v>
      </c>
      <c r="E98" s="188"/>
      <c r="F98" s="188"/>
      <c r="G98" s="188"/>
      <c r="H98" s="188"/>
      <c r="I98" s="188"/>
      <c r="J98" s="189">
        <f>J122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132</v>
      </c>
      <c r="E99" s="188"/>
      <c r="F99" s="188"/>
      <c r="G99" s="188"/>
      <c r="H99" s="188"/>
      <c r="I99" s="188"/>
      <c r="J99" s="189">
        <f>J137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2073</v>
      </c>
      <c r="E100" s="188"/>
      <c r="F100" s="188"/>
      <c r="G100" s="188"/>
      <c r="H100" s="188"/>
      <c r="I100" s="188"/>
      <c r="J100" s="189">
        <f>J146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167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16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174" t="str">
        <f>E7</f>
        <v>Sportovní hala</v>
      </c>
      <c r="F110" s="32"/>
      <c r="G110" s="32"/>
      <c r="H110" s="32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118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76" t="str">
        <f>E9</f>
        <v>LYSA 09 - SO-09-Demolice</v>
      </c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20</v>
      </c>
      <c r="D114" s="40"/>
      <c r="E114" s="40"/>
      <c r="F114" s="27" t="str">
        <f>F12</f>
        <v>Lysá nad Labem</v>
      </c>
      <c r="G114" s="40"/>
      <c r="H114" s="40"/>
      <c r="I114" s="32" t="s">
        <v>22</v>
      </c>
      <c r="J114" s="79" t="str">
        <f>IF(J12="","",J12)</f>
        <v>12. 5. 2020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24</v>
      </c>
      <c r="D116" s="40"/>
      <c r="E116" s="40"/>
      <c r="F116" s="27" t="str">
        <f>E15</f>
        <v>Město Lysá nad Labem</v>
      </c>
      <c r="G116" s="40"/>
      <c r="H116" s="40"/>
      <c r="I116" s="32" t="s">
        <v>30</v>
      </c>
      <c r="J116" s="36" t="str">
        <f>E21</f>
        <v>JIKA CZ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28</v>
      </c>
      <c r="D117" s="40"/>
      <c r="E117" s="40"/>
      <c r="F117" s="27" t="str">
        <f>IF(E18="","",E18)</f>
        <v>Vyplň údaj</v>
      </c>
      <c r="G117" s="40"/>
      <c r="H117" s="40"/>
      <c r="I117" s="32" t="s">
        <v>33</v>
      </c>
      <c r="J117" s="36" t="str">
        <f>E24</f>
        <v>Ing.Pavel Michálek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91"/>
      <c r="B119" s="192"/>
      <c r="C119" s="193" t="s">
        <v>168</v>
      </c>
      <c r="D119" s="194" t="s">
        <v>61</v>
      </c>
      <c r="E119" s="194" t="s">
        <v>57</v>
      </c>
      <c r="F119" s="194" t="s">
        <v>58</v>
      </c>
      <c r="G119" s="194" t="s">
        <v>169</v>
      </c>
      <c r="H119" s="194" t="s">
        <v>170</v>
      </c>
      <c r="I119" s="194" t="s">
        <v>171</v>
      </c>
      <c r="J119" s="194" t="s">
        <v>122</v>
      </c>
      <c r="K119" s="195" t="s">
        <v>172</v>
      </c>
      <c r="L119" s="196"/>
      <c r="M119" s="100" t="s">
        <v>1</v>
      </c>
      <c r="N119" s="101" t="s">
        <v>40</v>
      </c>
      <c r="O119" s="101" t="s">
        <v>173</v>
      </c>
      <c r="P119" s="101" t="s">
        <v>174</v>
      </c>
      <c r="Q119" s="101" t="s">
        <v>175</v>
      </c>
      <c r="R119" s="101" t="s">
        <v>176</v>
      </c>
      <c r="S119" s="101" t="s">
        <v>177</v>
      </c>
      <c r="T119" s="102" t="s">
        <v>178</v>
      </c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</row>
    <row r="120" s="2" customFormat="1" ht="22.8" customHeight="1">
      <c r="A120" s="38"/>
      <c r="B120" s="39"/>
      <c r="C120" s="107" t="s">
        <v>179</v>
      </c>
      <c r="D120" s="40"/>
      <c r="E120" s="40"/>
      <c r="F120" s="40"/>
      <c r="G120" s="40"/>
      <c r="H120" s="40"/>
      <c r="I120" s="40"/>
      <c r="J120" s="197">
        <f>BK120</f>
        <v>0</v>
      </c>
      <c r="K120" s="40"/>
      <c r="L120" s="44"/>
      <c r="M120" s="103"/>
      <c r="N120" s="198"/>
      <c r="O120" s="104"/>
      <c r="P120" s="199">
        <f>P121</f>
        <v>0</v>
      </c>
      <c r="Q120" s="104"/>
      <c r="R120" s="199">
        <f>R121</f>
        <v>0</v>
      </c>
      <c r="S120" s="104"/>
      <c r="T120" s="200">
        <f>T121</f>
        <v>1512.3790999999999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75</v>
      </c>
      <c r="AU120" s="17" t="s">
        <v>124</v>
      </c>
      <c r="BK120" s="201">
        <f>BK121</f>
        <v>0</v>
      </c>
    </row>
    <row r="121" s="12" customFormat="1" ht="25.92" customHeight="1">
      <c r="A121" s="12"/>
      <c r="B121" s="202"/>
      <c r="C121" s="203"/>
      <c r="D121" s="204" t="s">
        <v>75</v>
      </c>
      <c r="E121" s="205" t="s">
        <v>180</v>
      </c>
      <c r="F121" s="205" t="s">
        <v>181</v>
      </c>
      <c r="G121" s="203"/>
      <c r="H121" s="203"/>
      <c r="I121" s="206"/>
      <c r="J121" s="207">
        <f>BK121</f>
        <v>0</v>
      </c>
      <c r="K121" s="203"/>
      <c r="L121" s="208"/>
      <c r="M121" s="209"/>
      <c r="N121" s="210"/>
      <c r="O121" s="210"/>
      <c r="P121" s="211">
        <f>P122+P137+P146</f>
        <v>0</v>
      </c>
      <c r="Q121" s="210"/>
      <c r="R121" s="211">
        <f>R122+R137+R146</f>
        <v>0</v>
      </c>
      <c r="S121" s="210"/>
      <c r="T121" s="212">
        <f>T122+T137+T146</f>
        <v>1512.3790999999999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84</v>
      </c>
      <c r="AT121" s="214" t="s">
        <v>75</v>
      </c>
      <c r="AU121" s="214" t="s">
        <v>76</v>
      </c>
      <c r="AY121" s="213" t="s">
        <v>182</v>
      </c>
      <c r="BK121" s="215">
        <f>BK122+BK137+BK146</f>
        <v>0</v>
      </c>
    </row>
    <row r="122" s="12" customFormat="1" ht="22.8" customHeight="1">
      <c r="A122" s="12"/>
      <c r="B122" s="202"/>
      <c r="C122" s="203"/>
      <c r="D122" s="204" t="s">
        <v>75</v>
      </c>
      <c r="E122" s="216" t="s">
        <v>84</v>
      </c>
      <c r="F122" s="216" t="s">
        <v>183</v>
      </c>
      <c r="G122" s="203"/>
      <c r="H122" s="203"/>
      <c r="I122" s="206"/>
      <c r="J122" s="217">
        <f>BK122</f>
        <v>0</v>
      </c>
      <c r="K122" s="203"/>
      <c r="L122" s="208"/>
      <c r="M122" s="209"/>
      <c r="N122" s="210"/>
      <c r="O122" s="210"/>
      <c r="P122" s="211">
        <f>SUM(P123:P136)</f>
        <v>0</v>
      </c>
      <c r="Q122" s="210"/>
      <c r="R122" s="211">
        <f>SUM(R123:R136)</f>
        <v>0</v>
      </c>
      <c r="S122" s="210"/>
      <c r="T122" s="212">
        <f>SUM(T123:T136)</f>
        <v>1435.0101999999999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84</v>
      </c>
      <c r="AT122" s="214" t="s">
        <v>75</v>
      </c>
      <c r="AU122" s="214" t="s">
        <v>84</v>
      </c>
      <c r="AY122" s="213" t="s">
        <v>182</v>
      </c>
      <c r="BK122" s="215">
        <f>SUM(BK123:BK136)</f>
        <v>0</v>
      </c>
    </row>
    <row r="123" s="2" customFormat="1">
      <c r="A123" s="38"/>
      <c r="B123" s="39"/>
      <c r="C123" s="218" t="s">
        <v>86</v>
      </c>
      <c r="D123" s="218" t="s">
        <v>184</v>
      </c>
      <c r="E123" s="219" t="s">
        <v>2074</v>
      </c>
      <c r="F123" s="220" t="s">
        <v>2075</v>
      </c>
      <c r="G123" s="221" t="s">
        <v>187</v>
      </c>
      <c r="H123" s="222">
        <v>1948</v>
      </c>
      <c r="I123" s="223"/>
      <c r="J123" s="224">
        <f>ROUND(I123*H123,2)</f>
        <v>0</v>
      </c>
      <c r="K123" s="220" t="s">
        <v>188</v>
      </c>
      <c r="L123" s="44"/>
      <c r="M123" s="225" t="s">
        <v>1</v>
      </c>
      <c r="N123" s="226" t="s">
        <v>41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189</v>
      </c>
      <c r="AT123" s="229" t="s">
        <v>184</v>
      </c>
      <c r="AU123" s="229" t="s">
        <v>86</v>
      </c>
      <c r="AY123" s="17" t="s">
        <v>182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84</v>
      </c>
      <c r="BK123" s="230">
        <f>ROUND(I123*H123,2)</f>
        <v>0</v>
      </c>
      <c r="BL123" s="17" t="s">
        <v>189</v>
      </c>
      <c r="BM123" s="229" t="s">
        <v>2076</v>
      </c>
    </row>
    <row r="124" s="2" customFormat="1">
      <c r="A124" s="38"/>
      <c r="B124" s="39"/>
      <c r="C124" s="218" t="s">
        <v>195</v>
      </c>
      <c r="D124" s="218" t="s">
        <v>184</v>
      </c>
      <c r="E124" s="219" t="s">
        <v>2077</v>
      </c>
      <c r="F124" s="220" t="s">
        <v>2078</v>
      </c>
      <c r="G124" s="221" t="s">
        <v>368</v>
      </c>
      <c r="H124" s="222">
        <v>19</v>
      </c>
      <c r="I124" s="223"/>
      <c r="J124" s="224">
        <f>ROUND(I124*H124,2)</f>
        <v>0</v>
      </c>
      <c r="K124" s="220" t="s">
        <v>188</v>
      </c>
      <c r="L124" s="44"/>
      <c r="M124" s="225" t="s">
        <v>1</v>
      </c>
      <c r="N124" s="226" t="s">
        <v>41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189</v>
      </c>
      <c r="AT124" s="229" t="s">
        <v>184</v>
      </c>
      <c r="AU124" s="229" t="s">
        <v>86</v>
      </c>
      <c r="AY124" s="17" t="s">
        <v>182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84</v>
      </c>
      <c r="BK124" s="230">
        <f>ROUND(I124*H124,2)</f>
        <v>0</v>
      </c>
      <c r="BL124" s="17" t="s">
        <v>189</v>
      </c>
      <c r="BM124" s="229" t="s">
        <v>2079</v>
      </c>
    </row>
    <row r="125" s="2" customFormat="1" ht="16.5" customHeight="1">
      <c r="A125" s="38"/>
      <c r="B125" s="39"/>
      <c r="C125" s="218" t="s">
        <v>189</v>
      </c>
      <c r="D125" s="218" t="s">
        <v>184</v>
      </c>
      <c r="E125" s="219" t="s">
        <v>2080</v>
      </c>
      <c r="F125" s="220" t="s">
        <v>2081</v>
      </c>
      <c r="G125" s="221" t="s">
        <v>368</v>
      </c>
      <c r="H125" s="222">
        <v>19</v>
      </c>
      <c r="I125" s="223"/>
      <c r="J125" s="224">
        <f>ROUND(I125*H125,2)</f>
        <v>0</v>
      </c>
      <c r="K125" s="220" t="s">
        <v>188</v>
      </c>
      <c r="L125" s="44"/>
      <c r="M125" s="225" t="s">
        <v>1</v>
      </c>
      <c r="N125" s="226" t="s">
        <v>41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189</v>
      </c>
      <c r="AT125" s="229" t="s">
        <v>184</v>
      </c>
      <c r="AU125" s="229" t="s">
        <v>86</v>
      </c>
      <c r="AY125" s="17" t="s">
        <v>182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84</v>
      </c>
      <c r="BK125" s="230">
        <f>ROUND(I125*H125,2)</f>
        <v>0</v>
      </c>
      <c r="BL125" s="17" t="s">
        <v>189</v>
      </c>
      <c r="BM125" s="229" t="s">
        <v>2082</v>
      </c>
    </row>
    <row r="126" s="2" customFormat="1">
      <c r="A126" s="38"/>
      <c r="B126" s="39"/>
      <c r="C126" s="218" t="s">
        <v>280</v>
      </c>
      <c r="D126" s="218" t="s">
        <v>184</v>
      </c>
      <c r="E126" s="219" t="s">
        <v>2083</v>
      </c>
      <c r="F126" s="220" t="s">
        <v>2084</v>
      </c>
      <c r="G126" s="221" t="s">
        <v>187</v>
      </c>
      <c r="H126" s="222">
        <v>153</v>
      </c>
      <c r="I126" s="223"/>
      <c r="J126" s="224">
        <f>ROUND(I126*H126,2)</f>
        <v>0</v>
      </c>
      <c r="K126" s="220" t="s">
        <v>188</v>
      </c>
      <c r="L126" s="44"/>
      <c r="M126" s="225" t="s">
        <v>1</v>
      </c>
      <c r="N126" s="226" t="s">
        <v>41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0.26000000000000001</v>
      </c>
      <c r="T126" s="228">
        <f>S126*H126</f>
        <v>39.780000000000001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189</v>
      </c>
      <c r="AT126" s="229" t="s">
        <v>184</v>
      </c>
      <c r="AU126" s="229" t="s">
        <v>86</v>
      </c>
      <c r="AY126" s="17" t="s">
        <v>182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84</v>
      </c>
      <c r="BK126" s="230">
        <f>ROUND(I126*H126,2)</f>
        <v>0</v>
      </c>
      <c r="BL126" s="17" t="s">
        <v>189</v>
      </c>
      <c r="BM126" s="229" t="s">
        <v>2085</v>
      </c>
    </row>
    <row r="127" s="2" customFormat="1">
      <c r="A127" s="38"/>
      <c r="B127" s="39"/>
      <c r="C127" s="218" t="s">
        <v>7</v>
      </c>
      <c r="D127" s="218" t="s">
        <v>184</v>
      </c>
      <c r="E127" s="219" t="s">
        <v>2086</v>
      </c>
      <c r="F127" s="220" t="s">
        <v>2087</v>
      </c>
      <c r="G127" s="221" t="s">
        <v>187</v>
      </c>
      <c r="H127" s="222">
        <v>482</v>
      </c>
      <c r="I127" s="223"/>
      <c r="J127" s="224">
        <f>ROUND(I127*H127,2)</f>
        <v>0</v>
      </c>
      <c r="K127" s="220" t="s">
        <v>188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0.40799999999999997</v>
      </c>
      <c r="T127" s="228">
        <f>S127*H127</f>
        <v>196.65599999999998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189</v>
      </c>
      <c r="AT127" s="229" t="s">
        <v>184</v>
      </c>
      <c r="AU127" s="229" t="s">
        <v>86</v>
      </c>
      <c r="AY127" s="17" t="s">
        <v>182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189</v>
      </c>
      <c r="BM127" s="229" t="s">
        <v>2088</v>
      </c>
    </row>
    <row r="128" s="2" customFormat="1">
      <c r="A128" s="38"/>
      <c r="B128" s="39"/>
      <c r="C128" s="218" t="s">
        <v>271</v>
      </c>
      <c r="D128" s="218" t="s">
        <v>184</v>
      </c>
      <c r="E128" s="219" t="s">
        <v>2089</v>
      </c>
      <c r="F128" s="220" t="s">
        <v>2090</v>
      </c>
      <c r="G128" s="221" t="s">
        <v>187</v>
      </c>
      <c r="H128" s="222">
        <v>668.25999999999999</v>
      </c>
      <c r="I128" s="223"/>
      <c r="J128" s="224">
        <f>ROUND(I128*H128,2)</f>
        <v>0</v>
      </c>
      <c r="K128" s="220" t="s">
        <v>188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0.29499999999999998</v>
      </c>
      <c r="T128" s="228">
        <f>S128*H128</f>
        <v>197.13669999999999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189</v>
      </c>
      <c r="AT128" s="229" t="s">
        <v>184</v>
      </c>
      <c r="AU128" s="229" t="s">
        <v>86</v>
      </c>
      <c r="AY128" s="17" t="s">
        <v>182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189</v>
      </c>
      <c r="BM128" s="229" t="s">
        <v>2091</v>
      </c>
    </row>
    <row r="129" s="2" customFormat="1">
      <c r="A129" s="38"/>
      <c r="B129" s="39"/>
      <c r="C129" s="218" t="s">
        <v>8</v>
      </c>
      <c r="D129" s="218" t="s">
        <v>184</v>
      </c>
      <c r="E129" s="219" t="s">
        <v>2092</v>
      </c>
      <c r="F129" s="220" t="s">
        <v>2093</v>
      </c>
      <c r="G129" s="221" t="s">
        <v>187</v>
      </c>
      <c r="H129" s="222">
        <v>1828.1199999999999</v>
      </c>
      <c r="I129" s="223"/>
      <c r="J129" s="224">
        <f>ROUND(I129*H129,2)</f>
        <v>0</v>
      </c>
      <c r="K129" s="220" t="s">
        <v>188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0.28999999999999998</v>
      </c>
      <c r="T129" s="228">
        <f>S129*H129</f>
        <v>530.15479999999991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189</v>
      </c>
      <c r="AT129" s="229" t="s">
        <v>184</v>
      </c>
      <c r="AU129" s="229" t="s">
        <v>86</v>
      </c>
      <c r="AY129" s="17" t="s">
        <v>182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189</v>
      </c>
      <c r="BM129" s="229" t="s">
        <v>2094</v>
      </c>
    </row>
    <row r="130" s="13" customFormat="1">
      <c r="A130" s="13"/>
      <c r="B130" s="231"/>
      <c r="C130" s="232"/>
      <c r="D130" s="233" t="s">
        <v>199</v>
      </c>
      <c r="E130" s="234" t="s">
        <v>1</v>
      </c>
      <c r="F130" s="235" t="s">
        <v>2095</v>
      </c>
      <c r="G130" s="232"/>
      <c r="H130" s="236">
        <v>1828.1199999999999</v>
      </c>
      <c r="I130" s="237"/>
      <c r="J130" s="232"/>
      <c r="K130" s="232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199</v>
      </c>
      <c r="AU130" s="242" t="s">
        <v>86</v>
      </c>
      <c r="AV130" s="13" t="s">
        <v>86</v>
      </c>
      <c r="AW130" s="13" t="s">
        <v>32</v>
      </c>
      <c r="AX130" s="13" t="s">
        <v>84</v>
      </c>
      <c r="AY130" s="242" t="s">
        <v>182</v>
      </c>
    </row>
    <row r="131" s="2" customFormat="1">
      <c r="A131" s="38"/>
      <c r="B131" s="39"/>
      <c r="C131" s="218" t="s">
        <v>260</v>
      </c>
      <c r="D131" s="218" t="s">
        <v>184</v>
      </c>
      <c r="E131" s="219" t="s">
        <v>2096</v>
      </c>
      <c r="F131" s="220" t="s">
        <v>2097</v>
      </c>
      <c r="G131" s="221" t="s">
        <v>187</v>
      </c>
      <c r="H131" s="222">
        <v>658.05999999999995</v>
      </c>
      <c r="I131" s="223"/>
      <c r="J131" s="224">
        <f>ROUND(I131*H131,2)</f>
        <v>0</v>
      </c>
      <c r="K131" s="220" t="s">
        <v>188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0.32500000000000001</v>
      </c>
      <c r="T131" s="228">
        <f>S131*H131</f>
        <v>213.86949999999999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189</v>
      </c>
      <c r="AT131" s="229" t="s">
        <v>184</v>
      </c>
      <c r="AU131" s="229" t="s">
        <v>86</v>
      </c>
      <c r="AY131" s="17" t="s">
        <v>182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189</v>
      </c>
      <c r="BM131" s="229" t="s">
        <v>2098</v>
      </c>
    </row>
    <row r="132" s="2" customFormat="1">
      <c r="A132" s="38"/>
      <c r="B132" s="39"/>
      <c r="C132" s="218" t="s">
        <v>266</v>
      </c>
      <c r="D132" s="218" t="s">
        <v>184</v>
      </c>
      <c r="E132" s="219" t="s">
        <v>2099</v>
      </c>
      <c r="F132" s="220" t="s">
        <v>2100</v>
      </c>
      <c r="G132" s="221" t="s">
        <v>187</v>
      </c>
      <c r="H132" s="222">
        <v>1170.06</v>
      </c>
      <c r="I132" s="223"/>
      <c r="J132" s="224">
        <f>ROUND(I132*H132,2)</f>
        <v>0</v>
      </c>
      <c r="K132" s="220" t="s">
        <v>188</v>
      </c>
      <c r="L132" s="44"/>
      <c r="M132" s="225" t="s">
        <v>1</v>
      </c>
      <c r="N132" s="226" t="s">
        <v>41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0.22</v>
      </c>
      <c r="T132" s="228">
        <f>S132*H132</f>
        <v>257.41320000000002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189</v>
      </c>
      <c r="AT132" s="229" t="s">
        <v>184</v>
      </c>
      <c r="AU132" s="229" t="s">
        <v>86</v>
      </c>
      <c r="AY132" s="17" t="s">
        <v>182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84</v>
      </c>
      <c r="BK132" s="230">
        <f>ROUND(I132*H132,2)</f>
        <v>0</v>
      </c>
      <c r="BL132" s="17" t="s">
        <v>189</v>
      </c>
      <c r="BM132" s="229" t="s">
        <v>2101</v>
      </c>
    </row>
    <row r="133" s="13" customFormat="1">
      <c r="A133" s="13"/>
      <c r="B133" s="231"/>
      <c r="C133" s="232"/>
      <c r="D133" s="233" t="s">
        <v>199</v>
      </c>
      <c r="E133" s="234" t="s">
        <v>1</v>
      </c>
      <c r="F133" s="235" t="s">
        <v>2102</v>
      </c>
      <c r="G133" s="232"/>
      <c r="H133" s="236">
        <v>1170.06</v>
      </c>
      <c r="I133" s="237"/>
      <c r="J133" s="232"/>
      <c r="K133" s="232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199</v>
      </c>
      <c r="AU133" s="242" t="s">
        <v>86</v>
      </c>
      <c r="AV133" s="13" t="s">
        <v>86</v>
      </c>
      <c r="AW133" s="13" t="s">
        <v>32</v>
      </c>
      <c r="AX133" s="13" t="s">
        <v>84</v>
      </c>
      <c r="AY133" s="242" t="s">
        <v>182</v>
      </c>
    </row>
    <row r="134" s="2" customFormat="1">
      <c r="A134" s="38"/>
      <c r="B134" s="39"/>
      <c r="C134" s="218" t="s">
        <v>205</v>
      </c>
      <c r="D134" s="218" t="s">
        <v>184</v>
      </c>
      <c r="E134" s="219" t="s">
        <v>2103</v>
      </c>
      <c r="F134" s="220" t="s">
        <v>2104</v>
      </c>
      <c r="G134" s="221" t="s">
        <v>368</v>
      </c>
      <c r="H134" s="222">
        <v>19</v>
      </c>
      <c r="I134" s="223"/>
      <c r="J134" s="224">
        <f>ROUND(I134*H134,2)</f>
        <v>0</v>
      </c>
      <c r="K134" s="220" t="s">
        <v>188</v>
      </c>
      <c r="L134" s="44"/>
      <c r="M134" s="225" t="s">
        <v>1</v>
      </c>
      <c r="N134" s="226" t="s">
        <v>41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189</v>
      </c>
      <c r="AT134" s="229" t="s">
        <v>184</v>
      </c>
      <c r="AU134" s="229" t="s">
        <v>86</v>
      </c>
      <c r="AY134" s="17" t="s">
        <v>182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84</v>
      </c>
      <c r="BK134" s="230">
        <f>ROUND(I134*H134,2)</f>
        <v>0</v>
      </c>
      <c r="BL134" s="17" t="s">
        <v>189</v>
      </c>
      <c r="BM134" s="229" t="s">
        <v>2105</v>
      </c>
    </row>
    <row r="135" s="2" customFormat="1" ht="21.75" customHeight="1">
      <c r="A135" s="38"/>
      <c r="B135" s="39"/>
      <c r="C135" s="218" t="s">
        <v>210</v>
      </c>
      <c r="D135" s="218" t="s">
        <v>184</v>
      </c>
      <c r="E135" s="219" t="s">
        <v>2106</v>
      </c>
      <c r="F135" s="220" t="s">
        <v>2107</v>
      </c>
      <c r="G135" s="221" t="s">
        <v>368</v>
      </c>
      <c r="H135" s="222">
        <v>19</v>
      </c>
      <c r="I135" s="223"/>
      <c r="J135" s="224">
        <f>ROUND(I135*H135,2)</f>
        <v>0</v>
      </c>
      <c r="K135" s="220" t="s">
        <v>188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189</v>
      </c>
      <c r="AT135" s="229" t="s">
        <v>184</v>
      </c>
      <c r="AU135" s="229" t="s">
        <v>86</v>
      </c>
      <c r="AY135" s="17" t="s">
        <v>182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189</v>
      </c>
      <c r="BM135" s="229" t="s">
        <v>2108</v>
      </c>
    </row>
    <row r="136" s="2" customFormat="1" ht="16.5" customHeight="1">
      <c r="A136" s="38"/>
      <c r="B136" s="39"/>
      <c r="C136" s="218" t="s">
        <v>323</v>
      </c>
      <c r="D136" s="218" t="s">
        <v>184</v>
      </c>
      <c r="E136" s="219" t="s">
        <v>2109</v>
      </c>
      <c r="F136" s="220" t="s">
        <v>2110</v>
      </c>
      <c r="G136" s="221" t="s">
        <v>1460</v>
      </c>
      <c r="H136" s="222">
        <v>19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41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189</v>
      </c>
      <c r="AT136" s="229" t="s">
        <v>184</v>
      </c>
      <c r="AU136" s="229" t="s">
        <v>86</v>
      </c>
      <c r="AY136" s="17" t="s">
        <v>182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84</v>
      </c>
      <c r="BK136" s="230">
        <f>ROUND(I136*H136,2)</f>
        <v>0</v>
      </c>
      <c r="BL136" s="17" t="s">
        <v>189</v>
      </c>
      <c r="BM136" s="229" t="s">
        <v>2111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226</v>
      </c>
      <c r="F137" s="216" t="s">
        <v>873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SUM(P138:P145)</f>
        <v>0</v>
      </c>
      <c r="Q137" s="210"/>
      <c r="R137" s="211">
        <f>SUM(R138:R145)</f>
        <v>0</v>
      </c>
      <c r="S137" s="210"/>
      <c r="T137" s="212">
        <f>SUM(T138:T145)</f>
        <v>77.368899999999996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84</v>
      </c>
      <c r="AT137" s="214" t="s">
        <v>75</v>
      </c>
      <c r="AU137" s="214" t="s">
        <v>84</v>
      </c>
      <c r="AY137" s="213" t="s">
        <v>182</v>
      </c>
      <c r="BK137" s="215">
        <f>SUM(BK138:BK145)</f>
        <v>0</v>
      </c>
    </row>
    <row r="138" s="2" customFormat="1" ht="16.5" customHeight="1">
      <c r="A138" s="38"/>
      <c r="B138" s="39"/>
      <c r="C138" s="218" t="s">
        <v>236</v>
      </c>
      <c r="D138" s="218" t="s">
        <v>184</v>
      </c>
      <c r="E138" s="219" t="s">
        <v>2112</v>
      </c>
      <c r="F138" s="220" t="s">
        <v>2113</v>
      </c>
      <c r="G138" s="221" t="s">
        <v>193</v>
      </c>
      <c r="H138" s="222">
        <v>18</v>
      </c>
      <c r="I138" s="223"/>
      <c r="J138" s="224">
        <f>ROUND(I138*H138,2)</f>
        <v>0</v>
      </c>
      <c r="K138" s="220" t="s">
        <v>188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2</v>
      </c>
      <c r="T138" s="228">
        <f>S138*H138</f>
        <v>36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189</v>
      </c>
      <c r="AT138" s="229" t="s">
        <v>184</v>
      </c>
      <c r="AU138" s="229" t="s">
        <v>86</v>
      </c>
      <c r="AY138" s="17" t="s">
        <v>182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189</v>
      </c>
      <c r="BM138" s="229" t="s">
        <v>2114</v>
      </c>
    </row>
    <row r="139" s="2" customFormat="1">
      <c r="A139" s="38"/>
      <c r="B139" s="39"/>
      <c r="C139" s="218" t="s">
        <v>226</v>
      </c>
      <c r="D139" s="218" t="s">
        <v>184</v>
      </c>
      <c r="E139" s="219" t="s">
        <v>2115</v>
      </c>
      <c r="F139" s="220" t="s">
        <v>2116</v>
      </c>
      <c r="G139" s="221" t="s">
        <v>193</v>
      </c>
      <c r="H139" s="222">
        <v>16.25</v>
      </c>
      <c r="I139" s="223"/>
      <c r="J139" s="224">
        <f>ROUND(I139*H139,2)</f>
        <v>0</v>
      </c>
      <c r="K139" s="220" t="s">
        <v>188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2.1000000000000001</v>
      </c>
      <c r="T139" s="228">
        <f>S139*H139</f>
        <v>34.125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189</v>
      </c>
      <c r="AT139" s="229" t="s">
        <v>184</v>
      </c>
      <c r="AU139" s="229" t="s">
        <v>86</v>
      </c>
      <c r="AY139" s="17" t="s">
        <v>182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189</v>
      </c>
      <c r="BM139" s="229" t="s">
        <v>2117</v>
      </c>
    </row>
    <row r="140" s="13" customFormat="1">
      <c r="A140" s="13"/>
      <c r="B140" s="231"/>
      <c r="C140" s="232"/>
      <c r="D140" s="233" t="s">
        <v>199</v>
      </c>
      <c r="E140" s="234" t="s">
        <v>1</v>
      </c>
      <c r="F140" s="235" t="s">
        <v>2118</v>
      </c>
      <c r="G140" s="232"/>
      <c r="H140" s="236">
        <v>16.25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199</v>
      </c>
      <c r="AU140" s="242" t="s">
        <v>86</v>
      </c>
      <c r="AV140" s="13" t="s">
        <v>86</v>
      </c>
      <c r="AW140" s="13" t="s">
        <v>32</v>
      </c>
      <c r="AX140" s="13" t="s">
        <v>84</v>
      </c>
      <c r="AY140" s="242" t="s">
        <v>182</v>
      </c>
    </row>
    <row r="141" s="2" customFormat="1">
      <c r="A141" s="38"/>
      <c r="B141" s="39"/>
      <c r="C141" s="218" t="s">
        <v>231</v>
      </c>
      <c r="D141" s="218" t="s">
        <v>184</v>
      </c>
      <c r="E141" s="219" t="s">
        <v>2119</v>
      </c>
      <c r="F141" s="220" t="s">
        <v>2120</v>
      </c>
      <c r="G141" s="221" t="s">
        <v>234</v>
      </c>
      <c r="H141" s="222">
        <v>18</v>
      </c>
      <c r="I141" s="223"/>
      <c r="J141" s="224">
        <f>ROUND(I141*H141,2)</f>
        <v>0</v>
      </c>
      <c r="K141" s="220" t="s">
        <v>188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0.070000000000000007</v>
      </c>
      <c r="T141" s="228">
        <f>S141*H141</f>
        <v>1.2600000000000002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189</v>
      </c>
      <c r="AT141" s="229" t="s">
        <v>184</v>
      </c>
      <c r="AU141" s="229" t="s">
        <v>86</v>
      </c>
      <c r="AY141" s="17" t="s">
        <v>182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189</v>
      </c>
      <c r="BM141" s="229" t="s">
        <v>2121</v>
      </c>
    </row>
    <row r="142" s="13" customFormat="1">
      <c r="A142" s="13"/>
      <c r="B142" s="231"/>
      <c r="C142" s="232"/>
      <c r="D142" s="233" t="s">
        <v>199</v>
      </c>
      <c r="E142" s="234" t="s">
        <v>1</v>
      </c>
      <c r="F142" s="235" t="s">
        <v>2122</v>
      </c>
      <c r="G142" s="232"/>
      <c r="H142" s="236">
        <v>18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199</v>
      </c>
      <c r="AU142" s="242" t="s">
        <v>86</v>
      </c>
      <c r="AV142" s="13" t="s">
        <v>86</v>
      </c>
      <c r="AW142" s="13" t="s">
        <v>32</v>
      </c>
      <c r="AX142" s="13" t="s">
        <v>84</v>
      </c>
      <c r="AY142" s="242" t="s">
        <v>182</v>
      </c>
    </row>
    <row r="143" s="2" customFormat="1">
      <c r="A143" s="38"/>
      <c r="B143" s="39"/>
      <c r="C143" s="218" t="s">
        <v>275</v>
      </c>
      <c r="D143" s="218" t="s">
        <v>184</v>
      </c>
      <c r="E143" s="219" t="s">
        <v>2123</v>
      </c>
      <c r="F143" s="220" t="s">
        <v>2124</v>
      </c>
      <c r="G143" s="221" t="s">
        <v>368</v>
      </c>
      <c r="H143" s="222">
        <v>45</v>
      </c>
      <c r="I143" s="223"/>
      <c r="J143" s="224">
        <f>ROUND(I143*H143,2)</f>
        <v>0</v>
      </c>
      <c r="K143" s="220" t="s">
        <v>188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189</v>
      </c>
      <c r="AT143" s="229" t="s">
        <v>184</v>
      </c>
      <c r="AU143" s="229" t="s">
        <v>86</v>
      </c>
      <c r="AY143" s="17" t="s">
        <v>182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189</v>
      </c>
      <c r="BM143" s="229" t="s">
        <v>2125</v>
      </c>
    </row>
    <row r="144" s="2" customFormat="1">
      <c r="A144" s="38"/>
      <c r="B144" s="39"/>
      <c r="C144" s="218" t="s">
        <v>215</v>
      </c>
      <c r="D144" s="218" t="s">
        <v>184</v>
      </c>
      <c r="E144" s="219" t="s">
        <v>2126</v>
      </c>
      <c r="F144" s="220" t="s">
        <v>2127</v>
      </c>
      <c r="G144" s="221" t="s">
        <v>368</v>
      </c>
      <c r="H144" s="222">
        <v>77</v>
      </c>
      <c r="I144" s="223"/>
      <c r="J144" s="224">
        <f>ROUND(I144*H144,2)</f>
        <v>0</v>
      </c>
      <c r="K144" s="220" t="s">
        <v>188</v>
      </c>
      <c r="L144" s="44"/>
      <c r="M144" s="225" t="s">
        <v>1</v>
      </c>
      <c r="N144" s="226" t="s">
        <v>41</v>
      </c>
      <c r="O144" s="91"/>
      <c r="P144" s="227">
        <f>O144*H144</f>
        <v>0</v>
      </c>
      <c r="Q144" s="227">
        <v>0</v>
      </c>
      <c r="R144" s="227">
        <f>Q144*H144</f>
        <v>0</v>
      </c>
      <c r="S144" s="227">
        <v>0.065699999999999995</v>
      </c>
      <c r="T144" s="228">
        <f>S144*H144</f>
        <v>5.0588999999999995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189</v>
      </c>
      <c r="AT144" s="229" t="s">
        <v>184</v>
      </c>
      <c r="AU144" s="229" t="s">
        <v>86</v>
      </c>
      <c r="AY144" s="17" t="s">
        <v>182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84</v>
      </c>
      <c r="BK144" s="230">
        <f>ROUND(I144*H144,2)</f>
        <v>0</v>
      </c>
      <c r="BL144" s="17" t="s">
        <v>189</v>
      </c>
      <c r="BM144" s="229" t="s">
        <v>2128</v>
      </c>
    </row>
    <row r="145" s="2" customFormat="1">
      <c r="A145" s="38"/>
      <c r="B145" s="39"/>
      <c r="C145" s="218" t="s">
        <v>221</v>
      </c>
      <c r="D145" s="218" t="s">
        <v>184</v>
      </c>
      <c r="E145" s="219" t="s">
        <v>2129</v>
      </c>
      <c r="F145" s="220" t="s">
        <v>2130</v>
      </c>
      <c r="G145" s="221" t="s">
        <v>234</v>
      </c>
      <c r="H145" s="222">
        <v>100</v>
      </c>
      <c r="I145" s="223"/>
      <c r="J145" s="224">
        <f>ROUND(I145*H145,2)</f>
        <v>0</v>
      </c>
      <c r="K145" s="220" t="s">
        <v>188</v>
      </c>
      <c r="L145" s="44"/>
      <c r="M145" s="225" t="s">
        <v>1</v>
      </c>
      <c r="N145" s="226" t="s">
        <v>41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0.0092499999999999995</v>
      </c>
      <c r="T145" s="228">
        <f>S145*H145</f>
        <v>0.92499999999999993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189</v>
      </c>
      <c r="AT145" s="229" t="s">
        <v>184</v>
      </c>
      <c r="AU145" s="229" t="s">
        <v>86</v>
      </c>
      <c r="AY145" s="17" t="s">
        <v>182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189</v>
      </c>
      <c r="BM145" s="229" t="s">
        <v>2131</v>
      </c>
    </row>
    <row r="146" s="12" customFormat="1" ht="22.8" customHeight="1">
      <c r="A146" s="12"/>
      <c r="B146" s="202"/>
      <c r="C146" s="203"/>
      <c r="D146" s="204" t="s">
        <v>75</v>
      </c>
      <c r="E146" s="216" t="s">
        <v>2132</v>
      </c>
      <c r="F146" s="216" t="s">
        <v>2133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SUM(P147:P155)</f>
        <v>0</v>
      </c>
      <c r="Q146" s="210"/>
      <c r="R146" s="211">
        <f>SUM(R147:R155)</f>
        <v>0</v>
      </c>
      <c r="S146" s="210"/>
      <c r="T146" s="212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84</v>
      </c>
      <c r="AT146" s="214" t="s">
        <v>75</v>
      </c>
      <c r="AU146" s="214" t="s">
        <v>84</v>
      </c>
      <c r="AY146" s="213" t="s">
        <v>182</v>
      </c>
      <c r="BK146" s="215">
        <f>SUM(BK147:BK155)</f>
        <v>0</v>
      </c>
    </row>
    <row r="147" s="2" customFormat="1" ht="16.5" customHeight="1">
      <c r="A147" s="38"/>
      <c r="B147" s="39"/>
      <c r="C147" s="218" t="s">
        <v>289</v>
      </c>
      <c r="D147" s="218" t="s">
        <v>184</v>
      </c>
      <c r="E147" s="219" t="s">
        <v>2134</v>
      </c>
      <c r="F147" s="220" t="s">
        <v>2135</v>
      </c>
      <c r="G147" s="221" t="s">
        <v>218</v>
      </c>
      <c r="H147" s="222">
        <v>1512.3789999999999</v>
      </c>
      <c r="I147" s="223"/>
      <c r="J147" s="224">
        <f>ROUND(I147*H147,2)</f>
        <v>0</v>
      </c>
      <c r="K147" s="220" t="s">
        <v>188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189</v>
      </c>
      <c r="AT147" s="229" t="s">
        <v>184</v>
      </c>
      <c r="AU147" s="229" t="s">
        <v>86</v>
      </c>
      <c r="AY147" s="17" t="s">
        <v>182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189</v>
      </c>
      <c r="BM147" s="229" t="s">
        <v>2136</v>
      </c>
    </row>
    <row r="148" s="2" customFormat="1">
      <c r="A148" s="38"/>
      <c r="B148" s="39"/>
      <c r="C148" s="218" t="s">
        <v>295</v>
      </c>
      <c r="D148" s="218" t="s">
        <v>184</v>
      </c>
      <c r="E148" s="219" t="s">
        <v>2137</v>
      </c>
      <c r="F148" s="220" t="s">
        <v>2138</v>
      </c>
      <c r="G148" s="221" t="s">
        <v>218</v>
      </c>
      <c r="H148" s="222">
        <v>16636.169000000002</v>
      </c>
      <c r="I148" s="223"/>
      <c r="J148" s="224">
        <f>ROUND(I148*H148,2)</f>
        <v>0</v>
      </c>
      <c r="K148" s="220" t="s">
        <v>188</v>
      </c>
      <c r="L148" s="44"/>
      <c r="M148" s="225" t="s">
        <v>1</v>
      </c>
      <c r="N148" s="226" t="s">
        <v>41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189</v>
      </c>
      <c r="AT148" s="229" t="s">
        <v>184</v>
      </c>
      <c r="AU148" s="229" t="s">
        <v>86</v>
      </c>
      <c r="AY148" s="17" t="s">
        <v>182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84</v>
      </c>
      <c r="BK148" s="230">
        <f>ROUND(I148*H148,2)</f>
        <v>0</v>
      </c>
      <c r="BL148" s="17" t="s">
        <v>189</v>
      </c>
      <c r="BM148" s="229" t="s">
        <v>2139</v>
      </c>
    </row>
    <row r="149" s="13" customFormat="1">
      <c r="A149" s="13"/>
      <c r="B149" s="231"/>
      <c r="C149" s="232"/>
      <c r="D149" s="233" t="s">
        <v>199</v>
      </c>
      <c r="E149" s="234" t="s">
        <v>1</v>
      </c>
      <c r="F149" s="235" t="s">
        <v>2140</v>
      </c>
      <c r="G149" s="232"/>
      <c r="H149" s="236">
        <v>16636.169000000002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199</v>
      </c>
      <c r="AU149" s="242" t="s">
        <v>86</v>
      </c>
      <c r="AV149" s="13" t="s">
        <v>86</v>
      </c>
      <c r="AW149" s="13" t="s">
        <v>32</v>
      </c>
      <c r="AX149" s="13" t="s">
        <v>84</v>
      </c>
      <c r="AY149" s="242" t="s">
        <v>182</v>
      </c>
    </row>
    <row r="150" s="2" customFormat="1" ht="33" customHeight="1">
      <c r="A150" s="38"/>
      <c r="B150" s="39"/>
      <c r="C150" s="218" t="s">
        <v>300</v>
      </c>
      <c r="D150" s="218" t="s">
        <v>184</v>
      </c>
      <c r="E150" s="219" t="s">
        <v>2141</v>
      </c>
      <c r="F150" s="220" t="s">
        <v>2142</v>
      </c>
      <c r="G150" s="221" t="s">
        <v>218</v>
      </c>
      <c r="H150" s="222">
        <v>718.52800000000002</v>
      </c>
      <c r="I150" s="223"/>
      <c r="J150" s="224">
        <f>ROUND(I150*H150,2)</f>
        <v>0</v>
      </c>
      <c r="K150" s="220" t="s">
        <v>188</v>
      </c>
      <c r="L150" s="44"/>
      <c r="M150" s="225" t="s">
        <v>1</v>
      </c>
      <c r="N150" s="226" t="s">
        <v>41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189</v>
      </c>
      <c r="AT150" s="229" t="s">
        <v>184</v>
      </c>
      <c r="AU150" s="229" t="s">
        <v>86</v>
      </c>
      <c r="AY150" s="17" t="s">
        <v>182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84</v>
      </c>
      <c r="BK150" s="230">
        <f>ROUND(I150*H150,2)</f>
        <v>0</v>
      </c>
      <c r="BL150" s="17" t="s">
        <v>189</v>
      </c>
      <c r="BM150" s="229" t="s">
        <v>2143</v>
      </c>
    </row>
    <row r="151" s="13" customFormat="1">
      <c r="A151" s="13"/>
      <c r="B151" s="231"/>
      <c r="C151" s="232"/>
      <c r="D151" s="233" t="s">
        <v>199</v>
      </c>
      <c r="E151" s="234" t="s">
        <v>1</v>
      </c>
      <c r="F151" s="235" t="s">
        <v>2144</v>
      </c>
      <c r="G151" s="232"/>
      <c r="H151" s="236">
        <v>718.52800000000002</v>
      </c>
      <c r="I151" s="237"/>
      <c r="J151" s="232"/>
      <c r="K151" s="232"/>
      <c r="L151" s="238"/>
      <c r="M151" s="239"/>
      <c r="N151" s="240"/>
      <c r="O151" s="240"/>
      <c r="P151" s="240"/>
      <c r="Q151" s="240"/>
      <c r="R151" s="240"/>
      <c r="S151" s="240"/>
      <c r="T151" s="24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2" t="s">
        <v>199</v>
      </c>
      <c r="AU151" s="242" t="s">
        <v>86</v>
      </c>
      <c r="AV151" s="13" t="s">
        <v>86</v>
      </c>
      <c r="AW151" s="13" t="s">
        <v>32</v>
      </c>
      <c r="AX151" s="13" t="s">
        <v>84</v>
      </c>
      <c r="AY151" s="242" t="s">
        <v>182</v>
      </c>
    </row>
    <row r="152" s="2" customFormat="1" ht="33" customHeight="1">
      <c r="A152" s="38"/>
      <c r="B152" s="39"/>
      <c r="C152" s="218" t="s">
        <v>311</v>
      </c>
      <c r="D152" s="218" t="s">
        <v>184</v>
      </c>
      <c r="E152" s="219" t="s">
        <v>2145</v>
      </c>
      <c r="F152" s="220" t="s">
        <v>2146</v>
      </c>
      <c r="G152" s="221" t="s">
        <v>218</v>
      </c>
      <c r="H152" s="222">
        <v>257.41300000000001</v>
      </c>
      <c r="I152" s="223"/>
      <c r="J152" s="224">
        <f>ROUND(I152*H152,2)</f>
        <v>0</v>
      </c>
      <c r="K152" s="220" t="s">
        <v>188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189</v>
      </c>
      <c r="AT152" s="229" t="s">
        <v>184</v>
      </c>
      <c r="AU152" s="229" t="s">
        <v>86</v>
      </c>
      <c r="AY152" s="17" t="s">
        <v>182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189</v>
      </c>
      <c r="BM152" s="229" t="s">
        <v>2147</v>
      </c>
    </row>
    <row r="153" s="13" customFormat="1">
      <c r="A153" s="13"/>
      <c r="B153" s="231"/>
      <c r="C153" s="232"/>
      <c r="D153" s="233" t="s">
        <v>199</v>
      </c>
      <c r="E153" s="234" t="s">
        <v>1</v>
      </c>
      <c r="F153" s="235" t="s">
        <v>2148</v>
      </c>
      <c r="G153" s="232"/>
      <c r="H153" s="236">
        <v>257.41300000000001</v>
      </c>
      <c r="I153" s="237"/>
      <c r="J153" s="232"/>
      <c r="K153" s="232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199</v>
      </c>
      <c r="AU153" s="242" t="s">
        <v>86</v>
      </c>
      <c r="AV153" s="13" t="s">
        <v>86</v>
      </c>
      <c r="AW153" s="13" t="s">
        <v>32</v>
      </c>
      <c r="AX153" s="13" t="s">
        <v>84</v>
      </c>
      <c r="AY153" s="242" t="s">
        <v>182</v>
      </c>
    </row>
    <row r="154" s="2" customFormat="1">
      <c r="A154" s="38"/>
      <c r="B154" s="39"/>
      <c r="C154" s="218" t="s">
        <v>318</v>
      </c>
      <c r="D154" s="218" t="s">
        <v>184</v>
      </c>
      <c r="E154" s="219" t="s">
        <v>2149</v>
      </c>
      <c r="F154" s="220" t="s">
        <v>217</v>
      </c>
      <c r="G154" s="221" t="s">
        <v>218</v>
      </c>
      <c r="H154" s="222">
        <v>530.15499999999997</v>
      </c>
      <c r="I154" s="223"/>
      <c r="J154" s="224">
        <f>ROUND(I154*H154,2)</f>
        <v>0</v>
      </c>
      <c r="K154" s="220" t="s">
        <v>188</v>
      </c>
      <c r="L154" s="44"/>
      <c r="M154" s="225" t="s">
        <v>1</v>
      </c>
      <c r="N154" s="226" t="s">
        <v>41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189</v>
      </c>
      <c r="AT154" s="229" t="s">
        <v>184</v>
      </c>
      <c r="AU154" s="229" t="s">
        <v>86</v>
      </c>
      <c r="AY154" s="17" t="s">
        <v>182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84</v>
      </c>
      <c r="BK154" s="230">
        <f>ROUND(I154*H154,2)</f>
        <v>0</v>
      </c>
      <c r="BL154" s="17" t="s">
        <v>189</v>
      </c>
      <c r="BM154" s="229" t="s">
        <v>2150</v>
      </c>
    </row>
    <row r="155" s="13" customFormat="1">
      <c r="A155" s="13"/>
      <c r="B155" s="231"/>
      <c r="C155" s="232"/>
      <c r="D155" s="233" t="s">
        <v>199</v>
      </c>
      <c r="E155" s="234" t="s">
        <v>1</v>
      </c>
      <c r="F155" s="235" t="s">
        <v>2151</v>
      </c>
      <c r="G155" s="232"/>
      <c r="H155" s="236">
        <v>530.15499999999997</v>
      </c>
      <c r="I155" s="237"/>
      <c r="J155" s="232"/>
      <c r="K155" s="232"/>
      <c r="L155" s="238"/>
      <c r="M155" s="280"/>
      <c r="N155" s="281"/>
      <c r="O155" s="281"/>
      <c r="P155" s="281"/>
      <c r="Q155" s="281"/>
      <c r="R155" s="281"/>
      <c r="S155" s="281"/>
      <c r="T155" s="28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199</v>
      </c>
      <c r="AU155" s="242" t="s">
        <v>86</v>
      </c>
      <c r="AV155" s="13" t="s">
        <v>86</v>
      </c>
      <c r="AW155" s="13" t="s">
        <v>32</v>
      </c>
      <c r="AX155" s="13" t="s">
        <v>84</v>
      </c>
      <c r="AY155" s="242" t="s">
        <v>182</v>
      </c>
    </row>
    <row r="156" s="2" customFormat="1" ht="6.96" customHeight="1">
      <c r="A156" s="38"/>
      <c r="B156" s="66"/>
      <c r="C156" s="67"/>
      <c r="D156" s="67"/>
      <c r="E156" s="67"/>
      <c r="F156" s="67"/>
      <c r="G156" s="67"/>
      <c r="H156" s="67"/>
      <c r="I156" s="67"/>
      <c r="J156" s="67"/>
      <c r="K156" s="67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wzRlN2gW35GduvjcJDVemDjt0Bd9XVDp21nKUeD8JUAJqR9sjf9Pq3PoYlO/+AQtoZpB6UbQnlyZ7+3kRtaa/g==" hashValue="ldEuo+K4Y/xh8Smu6LExyNWZPkMwrgt+yOiq7EI21eXa8kYGtiVMRuP9sbUP5zBxAQjbbOV3im+3xp+kAcy+yQ==" algorithmName="SHA-512" password="CC35"/>
  <autoFilter ref="C119:K15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2152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10 - SO-10-Veřejné osvětlení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141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10 - SO-10-Veřejné osvětlení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1270</v>
      </c>
      <c r="F120" s="216" t="s">
        <v>1271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>
      <c r="A121" s="38"/>
      <c r="B121" s="39"/>
      <c r="C121" s="218" t="s">
        <v>84</v>
      </c>
      <c r="D121" s="218" t="s">
        <v>184</v>
      </c>
      <c r="E121" s="219" t="s">
        <v>1273</v>
      </c>
      <c r="F121" s="220" t="s">
        <v>2153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2154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LXybBeP0nPUYncsta46IXMrM0jOqEUsSivOaoB2/ry4fCC6b+3tQlqMSoL2KUxI+YX2bPaBPIh0sxr6+97BPyw==" hashValue="A0P9xCbrnivob4UbjIS5w5LCd7RTuKVI01nW0V037TRChsYeKOWEFBGd2gybpDynGj3SH+NEjBpGH9E6RtRMaQ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2155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ROUND((SUM(BE118:BE290)),  2)</f>
        <v>0</v>
      </c>
      <c r="G33" s="38"/>
      <c r="H33" s="38"/>
      <c r="I33" s="155">
        <v>0.20999999999999999</v>
      </c>
      <c r="J33" s="154">
        <f>ROUND(((SUM(BE118:BE290))*I33),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ROUND((SUM(BF118:BF290)),  2)</f>
        <v>0</v>
      </c>
      <c r="G34" s="38"/>
      <c r="H34" s="38"/>
      <c r="I34" s="155">
        <v>0.14999999999999999</v>
      </c>
      <c r="J34" s="154">
        <f>ROUND(((SUM(BF118:BF290))*I34),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ROUND((SUM(BG118:BG290)),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ROUND((SUM(BH118:BH290)),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ROUND((SUM(BI118:BI290)),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12 - SO-12-Interierové vybavení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2156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12 - SO-12-Interierové vybavení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2157</v>
      </c>
      <c r="F120" s="216" t="s">
        <v>2158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SUM(P121:P290)</f>
        <v>0</v>
      </c>
      <c r="Q120" s="210"/>
      <c r="R120" s="211">
        <f>SUM(R121:R290)</f>
        <v>0</v>
      </c>
      <c r="S120" s="210"/>
      <c r="T120" s="212">
        <f>SUM(T121:T290)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SUM(BK121:BK290)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2159</v>
      </c>
      <c r="F121" s="220" t="s">
        <v>2160</v>
      </c>
      <c r="G121" s="221" t="s">
        <v>1460</v>
      </c>
      <c r="H121" s="222">
        <v>8</v>
      </c>
      <c r="I121" s="223"/>
      <c r="J121" s="224">
        <f>ROUND(I121*H121,2)</f>
        <v>0</v>
      </c>
      <c r="K121" s="220" t="s">
        <v>1</v>
      </c>
      <c r="L121" s="44"/>
      <c r="M121" s="225" t="s">
        <v>1</v>
      </c>
      <c r="N121" s="226" t="s">
        <v>41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2161</v>
      </c>
    </row>
    <row r="122" s="13" customFormat="1">
      <c r="A122" s="13"/>
      <c r="B122" s="231"/>
      <c r="C122" s="232"/>
      <c r="D122" s="233" t="s">
        <v>199</v>
      </c>
      <c r="E122" s="234" t="s">
        <v>1</v>
      </c>
      <c r="F122" s="235" t="s">
        <v>2162</v>
      </c>
      <c r="G122" s="232"/>
      <c r="H122" s="236">
        <v>8</v>
      </c>
      <c r="I122" s="237"/>
      <c r="J122" s="232"/>
      <c r="K122" s="232"/>
      <c r="L122" s="238"/>
      <c r="M122" s="239"/>
      <c r="N122" s="240"/>
      <c r="O122" s="240"/>
      <c r="P122" s="240"/>
      <c r="Q122" s="240"/>
      <c r="R122" s="240"/>
      <c r="S122" s="240"/>
      <c r="T122" s="24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2" t="s">
        <v>199</v>
      </c>
      <c r="AU122" s="242" t="s">
        <v>86</v>
      </c>
      <c r="AV122" s="13" t="s">
        <v>86</v>
      </c>
      <c r="AW122" s="13" t="s">
        <v>32</v>
      </c>
      <c r="AX122" s="13" t="s">
        <v>84</v>
      </c>
      <c r="AY122" s="242" t="s">
        <v>182</v>
      </c>
    </row>
    <row r="123" s="2" customFormat="1">
      <c r="A123" s="38"/>
      <c r="B123" s="39"/>
      <c r="C123" s="218" t="s">
        <v>86</v>
      </c>
      <c r="D123" s="218" t="s">
        <v>184</v>
      </c>
      <c r="E123" s="219" t="s">
        <v>2163</v>
      </c>
      <c r="F123" s="220" t="s">
        <v>2164</v>
      </c>
      <c r="G123" s="221" t="s">
        <v>1460</v>
      </c>
      <c r="H123" s="222">
        <v>4</v>
      </c>
      <c r="I123" s="223"/>
      <c r="J123" s="224">
        <f>ROUND(I123*H123,2)</f>
        <v>0</v>
      </c>
      <c r="K123" s="220" t="s">
        <v>1</v>
      </c>
      <c r="L123" s="44"/>
      <c r="M123" s="225" t="s">
        <v>1</v>
      </c>
      <c r="N123" s="226" t="s">
        <v>41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260</v>
      </c>
      <c r="AT123" s="229" t="s">
        <v>184</v>
      </c>
      <c r="AU123" s="229" t="s">
        <v>86</v>
      </c>
      <c r="AY123" s="17" t="s">
        <v>182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84</v>
      </c>
      <c r="BK123" s="230">
        <f>ROUND(I123*H123,2)</f>
        <v>0</v>
      </c>
      <c r="BL123" s="17" t="s">
        <v>260</v>
      </c>
      <c r="BM123" s="229" t="s">
        <v>2165</v>
      </c>
    </row>
    <row r="124" s="13" customFormat="1">
      <c r="A124" s="13"/>
      <c r="B124" s="231"/>
      <c r="C124" s="232"/>
      <c r="D124" s="233" t="s">
        <v>199</v>
      </c>
      <c r="E124" s="234" t="s">
        <v>1</v>
      </c>
      <c r="F124" s="235" t="s">
        <v>2166</v>
      </c>
      <c r="G124" s="232"/>
      <c r="H124" s="236">
        <v>4</v>
      </c>
      <c r="I124" s="237"/>
      <c r="J124" s="232"/>
      <c r="K124" s="232"/>
      <c r="L124" s="238"/>
      <c r="M124" s="239"/>
      <c r="N124" s="240"/>
      <c r="O124" s="240"/>
      <c r="P124" s="240"/>
      <c r="Q124" s="240"/>
      <c r="R124" s="240"/>
      <c r="S124" s="240"/>
      <c r="T124" s="24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2" t="s">
        <v>199</v>
      </c>
      <c r="AU124" s="242" t="s">
        <v>86</v>
      </c>
      <c r="AV124" s="13" t="s">
        <v>86</v>
      </c>
      <c r="AW124" s="13" t="s">
        <v>32</v>
      </c>
      <c r="AX124" s="13" t="s">
        <v>84</v>
      </c>
      <c r="AY124" s="242" t="s">
        <v>182</v>
      </c>
    </row>
    <row r="125" s="2" customFormat="1">
      <c r="A125" s="38"/>
      <c r="B125" s="39"/>
      <c r="C125" s="218" t="s">
        <v>195</v>
      </c>
      <c r="D125" s="218" t="s">
        <v>184</v>
      </c>
      <c r="E125" s="219" t="s">
        <v>2167</v>
      </c>
      <c r="F125" s="220" t="s">
        <v>2168</v>
      </c>
      <c r="G125" s="221" t="s">
        <v>1460</v>
      </c>
      <c r="H125" s="222">
        <v>2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41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260</v>
      </c>
      <c r="AT125" s="229" t="s">
        <v>184</v>
      </c>
      <c r="AU125" s="229" t="s">
        <v>86</v>
      </c>
      <c r="AY125" s="17" t="s">
        <v>182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84</v>
      </c>
      <c r="BK125" s="230">
        <f>ROUND(I125*H125,2)</f>
        <v>0</v>
      </c>
      <c r="BL125" s="17" t="s">
        <v>260</v>
      </c>
      <c r="BM125" s="229" t="s">
        <v>2169</v>
      </c>
    </row>
    <row r="126" s="13" customFormat="1">
      <c r="A126" s="13"/>
      <c r="B126" s="231"/>
      <c r="C126" s="232"/>
      <c r="D126" s="233" t="s">
        <v>199</v>
      </c>
      <c r="E126" s="234" t="s">
        <v>1</v>
      </c>
      <c r="F126" s="235" t="s">
        <v>2170</v>
      </c>
      <c r="G126" s="232"/>
      <c r="H126" s="236">
        <v>2</v>
      </c>
      <c r="I126" s="237"/>
      <c r="J126" s="232"/>
      <c r="K126" s="232"/>
      <c r="L126" s="238"/>
      <c r="M126" s="239"/>
      <c r="N126" s="240"/>
      <c r="O126" s="240"/>
      <c r="P126" s="240"/>
      <c r="Q126" s="240"/>
      <c r="R126" s="240"/>
      <c r="S126" s="240"/>
      <c r="T126" s="24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2" t="s">
        <v>199</v>
      </c>
      <c r="AU126" s="242" t="s">
        <v>86</v>
      </c>
      <c r="AV126" s="13" t="s">
        <v>86</v>
      </c>
      <c r="AW126" s="13" t="s">
        <v>32</v>
      </c>
      <c r="AX126" s="13" t="s">
        <v>84</v>
      </c>
      <c r="AY126" s="242" t="s">
        <v>182</v>
      </c>
    </row>
    <row r="127" s="2" customFormat="1" ht="21.75" customHeight="1">
      <c r="A127" s="38"/>
      <c r="B127" s="39"/>
      <c r="C127" s="218" t="s">
        <v>189</v>
      </c>
      <c r="D127" s="218" t="s">
        <v>184</v>
      </c>
      <c r="E127" s="219" t="s">
        <v>2171</v>
      </c>
      <c r="F127" s="220" t="s">
        <v>2172</v>
      </c>
      <c r="G127" s="221" t="s">
        <v>1460</v>
      </c>
      <c r="H127" s="222">
        <v>2</v>
      </c>
      <c r="I127" s="223"/>
      <c r="J127" s="224">
        <f>ROUND(I127*H127,2)</f>
        <v>0</v>
      </c>
      <c r="K127" s="220" t="s">
        <v>1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260</v>
      </c>
      <c r="AT127" s="229" t="s">
        <v>184</v>
      </c>
      <c r="AU127" s="229" t="s">
        <v>86</v>
      </c>
      <c r="AY127" s="17" t="s">
        <v>182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260</v>
      </c>
      <c r="BM127" s="229" t="s">
        <v>2173</v>
      </c>
    </row>
    <row r="128" s="13" customFormat="1">
      <c r="A128" s="13"/>
      <c r="B128" s="231"/>
      <c r="C128" s="232"/>
      <c r="D128" s="233" t="s">
        <v>199</v>
      </c>
      <c r="E128" s="234" t="s">
        <v>1</v>
      </c>
      <c r="F128" s="235" t="s">
        <v>2174</v>
      </c>
      <c r="G128" s="232"/>
      <c r="H128" s="236">
        <v>2</v>
      </c>
      <c r="I128" s="237"/>
      <c r="J128" s="232"/>
      <c r="K128" s="232"/>
      <c r="L128" s="238"/>
      <c r="M128" s="239"/>
      <c r="N128" s="240"/>
      <c r="O128" s="240"/>
      <c r="P128" s="240"/>
      <c r="Q128" s="240"/>
      <c r="R128" s="240"/>
      <c r="S128" s="240"/>
      <c r="T128" s="24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2" t="s">
        <v>199</v>
      </c>
      <c r="AU128" s="242" t="s">
        <v>86</v>
      </c>
      <c r="AV128" s="13" t="s">
        <v>86</v>
      </c>
      <c r="AW128" s="13" t="s">
        <v>32</v>
      </c>
      <c r="AX128" s="13" t="s">
        <v>84</v>
      </c>
      <c r="AY128" s="242" t="s">
        <v>182</v>
      </c>
    </row>
    <row r="129" s="2" customFormat="1" ht="16.5" customHeight="1">
      <c r="A129" s="38"/>
      <c r="B129" s="39"/>
      <c r="C129" s="218" t="s">
        <v>205</v>
      </c>
      <c r="D129" s="218" t="s">
        <v>184</v>
      </c>
      <c r="E129" s="219" t="s">
        <v>2175</v>
      </c>
      <c r="F129" s="220" t="s">
        <v>2176</v>
      </c>
      <c r="G129" s="221" t="s">
        <v>1460</v>
      </c>
      <c r="H129" s="222">
        <v>2</v>
      </c>
      <c r="I129" s="223"/>
      <c r="J129" s="224">
        <f>ROUND(I129*H129,2)</f>
        <v>0</v>
      </c>
      <c r="K129" s="220" t="s">
        <v>1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260</v>
      </c>
      <c r="AT129" s="229" t="s">
        <v>184</v>
      </c>
      <c r="AU129" s="229" t="s">
        <v>86</v>
      </c>
      <c r="AY129" s="17" t="s">
        <v>182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260</v>
      </c>
      <c r="BM129" s="229" t="s">
        <v>2177</v>
      </c>
    </row>
    <row r="130" s="13" customFormat="1">
      <c r="A130" s="13"/>
      <c r="B130" s="231"/>
      <c r="C130" s="232"/>
      <c r="D130" s="233" t="s">
        <v>199</v>
      </c>
      <c r="E130" s="234" t="s">
        <v>1</v>
      </c>
      <c r="F130" s="235" t="s">
        <v>2178</v>
      </c>
      <c r="G130" s="232"/>
      <c r="H130" s="236">
        <v>2</v>
      </c>
      <c r="I130" s="237"/>
      <c r="J130" s="232"/>
      <c r="K130" s="232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199</v>
      </c>
      <c r="AU130" s="242" t="s">
        <v>86</v>
      </c>
      <c r="AV130" s="13" t="s">
        <v>86</v>
      </c>
      <c r="AW130" s="13" t="s">
        <v>32</v>
      </c>
      <c r="AX130" s="13" t="s">
        <v>84</v>
      </c>
      <c r="AY130" s="242" t="s">
        <v>182</v>
      </c>
    </row>
    <row r="131" s="2" customFormat="1">
      <c r="A131" s="38"/>
      <c r="B131" s="39"/>
      <c r="C131" s="218" t="s">
        <v>210</v>
      </c>
      <c r="D131" s="218" t="s">
        <v>184</v>
      </c>
      <c r="E131" s="219" t="s">
        <v>2179</v>
      </c>
      <c r="F131" s="220" t="s">
        <v>2180</v>
      </c>
      <c r="G131" s="221" t="s">
        <v>1460</v>
      </c>
      <c r="H131" s="222">
        <v>1</v>
      </c>
      <c r="I131" s="223"/>
      <c r="J131" s="224">
        <f>ROUND(I131*H131,2)</f>
        <v>0</v>
      </c>
      <c r="K131" s="220" t="s">
        <v>1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260</v>
      </c>
      <c r="AT131" s="229" t="s">
        <v>184</v>
      </c>
      <c r="AU131" s="229" t="s">
        <v>86</v>
      </c>
      <c r="AY131" s="17" t="s">
        <v>182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260</v>
      </c>
      <c r="BM131" s="229" t="s">
        <v>2181</v>
      </c>
    </row>
    <row r="132" s="13" customFormat="1">
      <c r="A132" s="13"/>
      <c r="B132" s="231"/>
      <c r="C132" s="232"/>
      <c r="D132" s="233" t="s">
        <v>199</v>
      </c>
      <c r="E132" s="234" t="s">
        <v>1</v>
      </c>
      <c r="F132" s="235" t="s">
        <v>2182</v>
      </c>
      <c r="G132" s="232"/>
      <c r="H132" s="236">
        <v>1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199</v>
      </c>
      <c r="AU132" s="242" t="s">
        <v>86</v>
      </c>
      <c r="AV132" s="13" t="s">
        <v>86</v>
      </c>
      <c r="AW132" s="13" t="s">
        <v>32</v>
      </c>
      <c r="AX132" s="13" t="s">
        <v>84</v>
      </c>
      <c r="AY132" s="242" t="s">
        <v>182</v>
      </c>
    </row>
    <row r="133" s="2" customFormat="1">
      <c r="A133" s="38"/>
      <c r="B133" s="39"/>
      <c r="C133" s="218" t="s">
        <v>215</v>
      </c>
      <c r="D133" s="218" t="s">
        <v>184</v>
      </c>
      <c r="E133" s="219" t="s">
        <v>2183</v>
      </c>
      <c r="F133" s="220" t="s">
        <v>2184</v>
      </c>
      <c r="G133" s="221" t="s">
        <v>1460</v>
      </c>
      <c r="H133" s="222">
        <v>10</v>
      </c>
      <c r="I133" s="223"/>
      <c r="J133" s="224">
        <f>ROUND(I133*H133,2)</f>
        <v>0</v>
      </c>
      <c r="K133" s="220" t="s">
        <v>1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260</v>
      </c>
      <c r="AT133" s="229" t="s">
        <v>184</v>
      </c>
      <c r="AU133" s="229" t="s">
        <v>86</v>
      </c>
      <c r="AY133" s="17" t="s">
        <v>182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260</v>
      </c>
      <c r="BM133" s="229" t="s">
        <v>2185</v>
      </c>
    </row>
    <row r="134" s="13" customFormat="1">
      <c r="A134" s="13"/>
      <c r="B134" s="231"/>
      <c r="C134" s="232"/>
      <c r="D134" s="233" t="s">
        <v>199</v>
      </c>
      <c r="E134" s="234" t="s">
        <v>1</v>
      </c>
      <c r="F134" s="235" t="s">
        <v>2186</v>
      </c>
      <c r="G134" s="232"/>
      <c r="H134" s="236">
        <v>10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199</v>
      </c>
      <c r="AU134" s="242" t="s">
        <v>86</v>
      </c>
      <c r="AV134" s="13" t="s">
        <v>86</v>
      </c>
      <c r="AW134" s="13" t="s">
        <v>32</v>
      </c>
      <c r="AX134" s="13" t="s">
        <v>84</v>
      </c>
      <c r="AY134" s="242" t="s">
        <v>182</v>
      </c>
    </row>
    <row r="135" s="2" customFormat="1" ht="21.75" customHeight="1">
      <c r="A135" s="38"/>
      <c r="B135" s="39"/>
      <c r="C135" s="218" t="s">
        <v>221</v>
      </c>
      <c r="D135" s="218" t="s">
        <v>184</v>
      </c>
      <c r="E135" s="219" t="s">
        <v>2187</v>
      </c>
      <c r="F135" s="220" t="s">
        <v>2188</v>
      </c>
      <c r="G135" s="221" t="s">
        <v>1460</v>
      </c>
      <c r="H135" s="222">
        <v>2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260</v>
      </c>
      <c r="AT135" s="229" t="s">
        <v>184</v>
      </c>
      <c r="AU135" s="229" t="s">
        <v>86</v>
      </c>
      <c r="AY135" s="17" t="s">
        <v>182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260</v>
      </c>
      <c r="BM135" s="229" t="s">
        <v>2189</v>
      </c>
    </row>
    <row r="136" s="13" customFormat="1">
      <c r="A136" s="13"/>
      <c r="B136" s="231"/>
      <c r="C136" s="232"/>
      <c r="D136" s="233" t="s">
        <v>199</v>
      </c>
      <c r="E136" s="234" t="s">
        <v>1</v>
      </c>
      <c r="F136" s="235" t="s">
        <v>2190</v>
      </c>
      <c r="G136" s="232"/>
      <c r="H136" s="236">
        <v>2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199</v>
      </c>
      <c r="AU136" s="242" t="s">
        <v>86</v>
      </c>
      <c r="AV136" s="13" t="s">
        <v>86</v>
      </c>
      <c r="AW136" s="13" t="s">
        <v>32</v>
      </c>
      <c r="AX136" s="13" t="s">
        <v>84</v>
      </c>
      <c r="AY136" s="242" t="s">
        <v>182</v>
      </c>
    </row>
    <row r="137" s="2" customFormat="1">
      <c r="A137" s="38"/>
      <c r="B137" s="39"/>
      <c r="C137" s="218" t="s">
        <v>226</v>
      </c>
      <c r="D137" s="218" t="s">
        <v>184</v>
      </c>
      <c r="E137" s="219" t="s">
        <v>2191</v>
      </c>
      <c r="F137" s="220" t="s">
        <v>2192</v>
      </c>
      <c r="G137" s="221" t="s">
        <v>1460</v>
      </c>
      <c r="H137" s="222">
        <v>1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41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260</v>
      </c>
      <c r="AT137" s="229" t="s">
        <v>184</v>
      </c>
      <c r="AU137" s="229" t="s">
        <v>86</v>
      </c>
      <c r="AY137" s="17" t="s">
        <v>182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84</v>
      </c>
      <c r="BK137" s="230">
        <f>ROUND(I137*H137,2)</f>
        <v>0</v>
      </c>
      <c r="BL137" s="17" t="s">
        <v>260</v>
      </c>
      <c r="BM137" s="229" t="s">
        <v>2193</v>
      </c>
    </row>
    <row r="138" s="13" customFormat="1">
      <c r="A138" s="13"/>
      <c r="B138" s="231"/>
      <c r="C138" s="232"/>
      <c r="D138" s="233" t="s">
        <v>199</v>
      </c>
      <c r="E138" s="234" t="s">
        <v>1</v>
      </c>
      <c r="F138" s="235" t="s">
        <v>2194</v>
      </c>
      <c r="G138" s="232"/>
      <c r="H138" s="236">
        <v>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199</v>
      </c>
      <c r="AU138" s="242" t="s">
        <v>86</v>
      </c>
      <c r="AV138" s="13" t="s">
        <v>86</v>
      </c>
      <c r="AW138" s="13" t="s">
        <v>32</v>
      </c>
      <c r="AX138" s="13" t="s">
        <v>84</v>
      </c>
      <c r="AY138" s="242" t="s">
        <v>182</v>
      </c>
    </row>
    <row r="139" s="2" customFormat="1">
      <c r="A139" s="38"/>
      <c r="B139" s="39"/>
      <c r="C139" s="218" t="s">
        <v>231</v>
      </c>
      <c r="D139" s="218" t="s">
        <v>184</v>
      </c>
      <c r="E139" s="219" t="s">
        <v>2195</v>
      </c>
      <c r="F139" s="220" t="s">
        <v>2196</v>
      </c>
      <c r="G139" s="221" t="s">
        <v>1460</v>
      </c>
      <c r="H139" s="222">
        <v>2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260</v>
      </c>
      <c r="AT139" s="229" t="s">
        <v>184</v>
      </c>
      <c r="AU139" s="229" t="s">
        <v>86</v>
      </c>
      <c r="AY139" s="17" t="s">
        <v>182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260</v>
      </c>
      <c r="BM139" s="229" t="s">
        <v>2197</v>
      </c>
    </row>
    <row r="140" s="13" customFormat="1">
      <c r="A140" s="13"/>
      <c r="B140" s="231"/>
      <c r="C140" s="232"/>
      <c r="D140" s="233" t="s">
        <v>199</v>
      </c>
      <c r="E140" s="234" t="s">
        <v>1</v>
      </c>
      <c r="F140" s="235" t="s">
        <v>2198</v>
      </c>
      <c r="G140" s="232"/>
      <c r="H140" s="236">
        <v>2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199</v>
      </c>
      <c r="AU140" s="242" t="s">
        <v>86</v>
      </c>
      <c r="AV140" s="13" t="s">
        <v>86</v>
      </c>
      <c r="AW140" s="13" t="s">
        <v>32</v>
      </c>
      <c r="AX140" s="13" t="s">
        <v>84</v>
      </c>
      <c r="AY140" s="242" t="s">
        <v>182</v>
      </c>
    </row>
    <row r="141" s="2" customFormat="1">
      <c r="A141" s="38"/>
      <c r="B141" s="39"/>
      <c r="C141" s="218" t="s">
        <v>236</v>
      </c>
      <c r="D141" s="218" t="s">
        <v>184</v>
      </c>
      <c r="E141" s="219" t="s">
        <v>2199</v>
      </c>
      <c r="F141" s="220" t="s">
        <v>2200</v>
      </c>
      <c r="G141" s="221" t="s">
        <v>1460</v>
      </c>
      <c r="H141" s="222">
        <v>1</v>
      </c>
      <c r="I141" s="223"/>
      <c r="J141" s="224">
        <f>ROUND(I141*H141,2)</f>
        <v>0</v>
      </c>
      <c r="K141" s="220" t="s">
        <v>1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260</v>
      </c>
      <c r="AT141" s="229" t="s">
        <v>184</v>
      </c>
      <c r="AU141" s="229" t="s">
        <v>86</v>
      </c>
      <c r="AY141" s="17" t="s">
        <v>182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260</v>
      </c>
      <c r="BM141" s="229" t="s">
        <v>2201</v>
      </c>
    </row>
    <row r="142" s="13" customFormat="1">
      <c r="A142" s="13"/>
      <c r="B142" s="231"/>
      <c r="C142" s="232"/>
      <c r="D142" s="233" t="s">
        <v>199</v>
      </c>
      <c r="E142" s="234" t="s">
        <v>1</v>
      </c>
      <c r="F142" s="235" t="s">
        <v>2202</v>
      </c>
      <c r="G142" s="232"/>
      <c r="H142" s="236">
        <v>1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199</v>
      </c>
      <c r="AU142" s="242" t="s">
        <v>86</v>
      </c>
      <c r="AV142" s="13" t="s">
        <v>86</v>
      </c>
      <c r="AW142" s="13" t="s">
        <v>32</v>
      </c>
      <c r="AX142" s="13" t="s">
        <v>84</v>
      </c>
      <c r="AY142" s="242" t="s">
        <v>182</v>
      </c>
    </row>
    <row r="143" s="2" customFormat="1">
      <c r="A143" s="38"/>
      <c r="B143" s="39"/>
      <c r="C143" s="218" t="s">
        <v>240</v>
      </c>
      <c r="D143" s="218" t="s">
        <v>184</v>
      </c>
      <c r="E143" s="219" t="s">
        <v>2203</v>
      </c>
      <c r="F143" s="220" t="s">
        <v>2204</v>
      </c>
      <c r="G143" s="221" t="s">
        <v>1460</v>
      </c>
      <c r="H143" s="222">
        <v>14</v>
      </c>
      <c r="I143" s="223"/>
      <c r="J143" s="224">
        <f>ROUND(I143*H143,2)</f>
        <v>0</v>
      </c>
      <c r="K143" s="220" t="s">
        <v>1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260</v>
      </c>
      <c r="AT143" s="229" t="s">
        <v>184</v>
      </c>
      <c r="AU143" s="229" t="s">
        <v>86</v>
      </c>
      <c r="AY143" s="17" t="s">
        <v>182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260</v>
      </c>
      <c r="BM143" s="229" t="s">
        <v>2205</v>
      </c>
    </row>
    <row r="144" s="13" customFormat="1">
      <c r="A144" s="13"/>
      <c r="B144" s="231"/>
      <c r="C144" s="232"/>
      <c r="D144" s="233" t="s">
        <v>199</v>
      </c>
      <c r="E144" s="234" t="s">
        <v>1</v>
      </c>
      <c r="F144" s="235" t="s">
        <v>2206</v>
      </c>
      <c r="G144" s="232"/>
      <c r="H144" s="236">
        <v>14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199</v>
      </c>
      <c r="AU144" s="242" t="s">
        <v>86</v>
      </c>
      <c r="AV144" s="13" t="s">
        <v>86</v>
      </c>
      <c r="AW144" s="13" t="s">
        <v>32</v>
      </c>
      <c r="AX144" s="13" t="s">
        <v>84</v>
      </c>
      <c r="AY144" s="242" t="s">
        <v>182</v>
      </c>
    </row>
    <row r="145" s="2" customFormat="1" ht="21.75" customHeight="1">
      <c r="A145" s="38"/>
      <c r="B145" s="39"/>
      <c r="C145" s="218" t="s">
        <v>247</v>
      </c>
      <c r="D145" s="218" t="s">
        <v>184</v>
      </c>
      <c r="E145" s="219" t="s">
        <v>2207</v>
      </c>
      <c r="F145" s="220" t="s">
        <v>2208</v>
      </c>
      <c r="G145" s="221" t="s">
        <v>1460</v>
      </c>
      <c r="H145" s="222">
        <v>1</v>
      </c>
      <c r="I145" s="223"/>
      <c r="J145" s="224">
        <f>ROUND(I145*H145,2)</f>
        <v>0</v>
      </c>
      <c r="K145" s="220" t="s">
        <v>1</v>
      </c>
      <c r="L145" s="44"/>
      <c r="M145" s="225" t="s">
        <v>1</v>
      </c>
      <c r="N145" s="226" t="s">
        <v>41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260</v>
      </c>
      <c r="AT145" s="229" t="s">
        <v>184</v>
      </c>
      <c r="AU145" s="229" t="s">
        <v>86</v>
      </c>
      <c r="AY145" s="17" t="s">
        <v>182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260</v>
      </c>
      <c r="BM145" s="229" t="s">
        <v>2209</v>
      </c>
    </row>
    <row r="146" s="13" customFormat="1">
      <c r="A146" s="13"/>
      <c r="B146" s="231"/>
      <c r="C146" s="232"/>
      <c r="D146" s="233" t="s">
        <v>199</v>
      </c>
      <c r="E146" s="234" t="s">
        <v>1</v>
      </c>
      <c r="F146" s="235" t="s">
        <v>2210</v>
      </c>
      <c r="G146" s="232"/>
      <c r="H146" s="236">
        <v>1</v>
      </c>
      <c r="I146" s="237"/>
      <c r="J146" s="232"/>
      <c r="K146" s="232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199</v>
      </c>
      <c r="AU146" s="242" t="s">
        <v>86</v>
      </c>
      <c r="AV146" s="13" t="s">
        <v>86</v>
      </c>
      <c r="AW146" s="13" t="s">
        <v>32</v>
      </c>
      <c r="AX146" s="13" t="s">
        <v>84</v>
      </c>
      <c r="AY146" s="242" t="s">
        <v>182</v>
      </c>
    </row>
    <row r="147" s="2" customFormat="1">
      <c r="A147" s="38"/>
      <c r="B147" s="39"/>
      <c r="C147" s="218" t="s">
        <v>252</v>
      </c>
      <c r="D147" s="218" t="s">
        <v>184</v>
      </c>
      <c r="E147" s="219" t="s">
        <v>2211</v>
      </c>
      <c r="F147" s="220" t="s">
        <v>2212</v>
      </c>
      <c r="G147" s="221" t="s">
        <v>1460</v>
      </c>
      <c r="H147" s="222">
        <v>1</v>
      </c>
      <c r="I147" s="223"/>
      <c r="J147" s="224">
        <f>ROUND(I147*H147,2)</f>
        <v>0</v>
      </c>
      <c r="K147" s="220" t="s">
        <v>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260</v>
      </c>
      <c r="AT147" s="229" t="s">
        <v>184</v>
      </c>
      <c r="AU147" s="229" t="s">
        <v>86</v>
      </c>
      <c r="AY147" s="17" t="s">
        <v>182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260</v>
      </c>
      <c r="BM147" s="229" t="s">
        <v>2213</v>
      </c>
    </row>
    <row r="148" s="13" customFormat="1">
      <c r="A148" s="13"/>
      <c r="B148" s="231"/>
      <c r="C148" s="232"/>
      <c r="D148" s="233" t="s">
        <v>199</v>
      </c>
      <c r="E148" s="234" t="s">
        <v>1</v>
      </c>
      <c r="F148" s="235" t="s">
        <v>2214</v>
      </c>
      <c r="G148" s="232"/>
      <c r="H148" s="236">
        <v>1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199</v>
      </c>
      <c r="AU148" s="242" t="s">
        <v>86</v>
      </c>
      <c r="AV148" s="13" t="s">
        <v>86</v>
      </c>
      <c r="AW148" s="13" t="s">
        <v>32</v>
      </c>
      <c r="AX148" s="13" t="s">
        <v>84</v>
      </c>
      <c r="AY148" s="242" t="s">
        <v>182</v>
      </c>
    </row>
    <row r="149" s="2" customFormat="1">
      <c r="A149" s="38"/>
      <c r="B149" s="39"/>
      <c r="C149" s="218" t="s">
        <v>8</v>
      </c>
      <c r="D149" s="218" t="s">
        <v>184</v>
      </c>
      <c r="E149" s="219" t="s">
        <v>2215</v>
      </c>
      <c r="F149" s="220" t="s">
        <v>2216</v>
      </c>
      <c r="G149" s="221" t="s">
        <v>1460</v>
      </c>
      <c r="H149" s="222">
        <v>1</v>
      </c>
      <c r="I149" s="223"/>
      <c r="J149" s="224">
        <f>ROUND(I149*H149,2)</f>
        <v>0</v>
      </c>
      <c r="K149" s="220" t="s">
        <v>1</v>
      </c>
      <c r="L149" s="44"/>
      <c r="M149" s="225" t="s">
        <v>1</v>
      </c>
      <c r="N149" s="226" t="s">
        <v>41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260</v>
      </c>
      <c r="AT149" s="229" t="s">
        <v>184</v>
      </c>
      <c r="AU149" s="229" t="s">
        <v>86</v>
      </c>
      <c r="AY149" s="17" t="s">
        <v>182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84</v>
      </c>
      <c r="BK149" s="230">
        <f>ROUND(I149*H149,2)</f>
        <v>0</v>
      </c>
      <c r="BL149" s="17" t="s">
        <v>260</v>
      </c>
      <c r="BM149" s="229" t="s">
        <v>2217</v>
      </c>
    </row>
    <row r="150" s="13" customFormat="1">
      <c r="A150" s="13"/>
      <c r="B150" s="231"/>
      <c r="C150" s="232"/>
      <c r="D150" s="233" t="s">
        <v>199</v>
      </c>
      <c r="E150" s="234" t="s">
        <v>1</v>
      </c>
      <c r="F150" s="235" t="s">
        <v>2218</v>
      </c>
      <c r="G150" s="232"/>
      <c r="H150" s="236">
        <v>1</v>
      </c>
      <c r="I150" s="237"/>
      <c r="J150" s="232"/>
      <c r="K150" s="232"/>
      <c r="L150" s="238"/>
      <c r="M150" s="239"/>
      <c r="N150" s="240"/>
      <c r="O150" s="240"/>
      <c r="P150" s="240"/>
      <c r="Q150" s="240"/>
      <c r="R150" s="240"/>
      <c r="S150" s="240"/>
      <c r="T150" s="24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2" t="s">
        <v>199</v>
      </c>
      <c r="AU150" s="242" t="s">
        <v>86</v>
      </c>
      <c r="AV150" s="13" t="s">
        <v>86</v>
      </c>
      <c r="AW150" s="13" t="s">
        <v>32</v>
      </c>
      <c r="AX150" s="13" t="s">
        <v>84</v>
      </c>
      <c r="AY150" s="242" t="s">
        <v>182</v>
      </c>
    </row>
    <row r="151" s="2" customFormat="1">
      <c r="A151" s="38"/>
      <c r="B151" s="39"/>
      <c r="C151" s="218" t="s">
        <v>260</v>
      </c>
      <c r="D151" s="218" t="s">
        <v>184</v>
      </c>
      <c r="E151" s="219" t="s">
        <v>2219</v>
      </c>
      <c r="F151" s="220" t="s">
        <v>2220</v>
      </c>
      <c r="G151" s="221" t="s">
        <v>1460</v>
      </c>
      <c r="H151" s="222">
        <v>1</v>
      </c>
      <c r="I151" s="223"/>
      <c r="J151" s="224">
        <f>ROUND(I151*H151,2)</f>
        <v>0</v>
      </c>
      <c r="K151" s="220" t="s">
        <v>1</v>
      </c>
      <c r="L151" s="44"/>
      <c r="M151" s="225" t="s">
        <v>1</v>
      </c>
      <c r="N151" s="226" t="s">
        <v>41</v>
      </c>
      <c r="O151" s="91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260</v>
      </c>
      <c r="AT151" s="229" t="s">
        <v>184</v>
      </c>
      <c r="AU151" s="229" t="s">
        <v>86</v>
      </c>
      <c r="AY151" s="17" t="s">
        <v>182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84</v>
      </c>
      <c r="BK151" s="230">
        <f>ROUND(I151*H151,2)</f>
        <v>0</v>
      </c>
      <c r="BL151" s="17" t="s">
        <v>260</v>
      </c>
      <c r="BM151" s="229" t="s">
        <v>2221</v>
      </c>
    </row>
    <row r="152" s="13" customFormat="1">
      <c r="A152" s="13"/>
      <c r="B152" s="231"/>
      <c r="C152" s="232"/>
      <c r="D152" s="233" t="s">
        <v>199</v>
      </c>
      <c r="E152" s="234" t="s">
        <v>1</v>
      </c>
      <c r="F152" s="235" t="s">
        <v>2222</v>
      </c>
      <c r="G152" s="232"/>
      <c r="H152" s="236">
        <v>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199</v>
      </c>
      <c r="AU152" s="242" t="s">
        <v>86</v>
      </c>
      <c r="AV152" s="13" t="s">
        <v>86</v>
      </c>
      <c r="AW152" s="13" t="s">
        <v>32</v>
      </c>
      <c r="AX152" s="13" t="s">
        <v>84</v>
      </c>
      <c r="AY152" s="242" t="s">
        <v>182</v>
      </c>
    </row>
    <row r="153" s="2" customFormat="1" ht="33" customHeight="1">
      <c r="A153" s="38"/>
      <c r="B153" s="39"/>
      <c r="C153" s="218" t="s">
        <v>266</v>
      </c>
      <c r="D153" s="218" t="s">
        <v>184</v>
      </c>
      <c r="E153" s="219" t="s">
        <v>2223</v>
      </c>
      <c r="F153" s="220" t="s">
        <v>2224</v>
      </c>
      <c r="G153" s="221" t="s">
        <v>1460</v>
      </c>
      <c r="H153" s="222">
        <v>2</v>
      </c>
      <c r="I153" s="223"/>
      <c r="J153" s="224">
        <f>ROUND(I153*H153,2)</f>
        <v>0</v>
      </c>
      <c r="K153" s="220" t="s">
        <v>1</v>
      </c>
      <c r="L153" s="44"/>
      <c r="M153" s="225" t="s">
        <v>1</v>
      </c>
      <c r="N153" s="226" t="s">
        <v>41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260</v>
      </c>
      <c r="AT153" s="229" t="s">
        <v>184</v>
      </c>
      <c r="AU153" s="229" t="s">
        <v>86</v>
      </c>
      <c r="AY153" s="17" t="s">
        <v>182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84</v>
      </c>
      <c r="BK153" s="230">
        <f>ROUND(I153*H153,2)</f>
        <v>0</v>
      </c>
      <c r="BL153" s="17" t="s">
        <v>260</v>
      </c>
      <c r="BM153" s="229" t="s">
        <v>2225</v>
      </c>
    </row>
    <row r="154" s="13" customFormat="1">
      <c r="A154" s="13"/>
      <c r="B154" s="231"/>
      <c r="C154" s="232"/>
      <c r="D154" s="233" t="s">
        <v>199</v>
      </c>
      <c r="E154" s="234" t="s">
        <v>1</v>
      </c>
      <c r="F154" s="235" t="s">
        <v>2226</v>
      </c>
      <c r="G154" s="232"/>
      <c r="H154" s="236">
        <v>2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199</v>
      </c>
      <c r="AU154" s="242" t="s">
        <v>86</v>
      </c>
      <c r="AV154" s="13" t="s">
        <v>86</v>
      </c>
      <c r="AW154" s="13" t="s">
        <v>32</v>
      </c>
      <c r="AX154" s="13" t="s">
        <v>84</v>
      </c>
      <c r="AY154" s="242" t="s">
        <v>182</v>
      </c>
    </row>
    <row r="155" s="2" customFormat="1">
      <c r="A155" s="38"/>
      <c r="B155" s="39"/>
      <c r="C155" s="218" t="s">
        <v>271</v>
      </c>
      <c r="D155" s="218" t="s">
        <v>184</v>
      </c>
      <c r="E155" s="219" t="s">
        <v>2227</v>
      </c>
      <c r="F155" s="220" t="s">
        <v>2228</v>
      </c>
      <c r="G155" s="221" t="s">
        <v>1460</v>
      </c>
      <c r="H155" s="222">
        <v>1</v>
      </c>
      <c r="I155" s="223"/>
      <c r="J155" s="224">
        <f>ROUND(I155*H155,2)</f>
        <v>0</v>
      </c>
      <c r="K155" s="220" t="s">
        <v>1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260</v>
      </c>
      <c r="AT155" s="229" t="s">
        <v>184</v>
      </c>
      <c r="AU155" s="229" t="s">
        <v>86</v>
      </c>
      <c r="AY155" s="17" t="s">
        <v>182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260</v>
      </c>
      <c r="BM155" s="229" t="s">
        <v>2229</v>
      </c>
    </row>
    <row r="156" s="13" customFormat="1">
      <c r="A156" s="13"/>
      <c r="B156" s="231"/>
      <c r="C156" s="232"/>
      <c r="D156" s="233" t="s">
        <v>199</v>
      </c>
      <c r="E156" s="234" t="s">
        <v>1</v>
      </c>
      <c r="F156" s="235" t="s">
        <v>2230</v>
      </c>
      <c r="G156" s="232"/>
      <c r="H156" s="236">
        <v>1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199</v>
      </c>
      <c r="AU156" s="242" t="s">
        <v>86</v>
      </c>
      <c r="AV156" s="13" t="s">
        <v>86</v>
      </c>
      <c r="AW156" s="13" t="s">
        <v>32</v>
      </c>
      <c r="AX156" s="13" t="s">
        <v>84</v>
      </c>
      <c r="AY156" s="242" t="s">
        <v>182</v>
      </c>
    </row>
    <row r="157" s="2" customFormat="1" ht="16.5" customHeight="1">
      <c r="A157" s="38"/>
      <c r="B157" s="39"/>
      <c r="C157" s="218" t="s">
        <v>275</v>
      </c>
      <c r="D157" s="218" t="s">
        <v>184</v>
      </c>
      <c r="E157" s="219" t="s">
        <v>2231</v>
      </c>
      <c r="F157" s="220" t="s">
        <v>2232</v>
      </c>
      <c r="G157" s="221" t="s">
        <v>1460</v>
      </c>
      <c r="H157" s="222">
        <v>1</v>
      </c>
      <c r="I157" s="223"/>
      <c r="J157" s="224">
        <f>ROUND(I157*H157,2)</f>
        <v>0</v>
      </c>
      <c r="K157" s="220" t="s">
        <v>1</v>
      </c>
      <c r="L157" s="44"/>
      <c r="M157" s="225" t="s">
        <v>1</v>
      </c>
      <c r="N157" s="226" t="s">
        <v>41</v>
      </c>
      <c r="O157" s="91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29" t="s">
        <v>260</v>
      </c>
      <c r="AT157" s="229" t="s">
        <v>184</v>
      </c>
      <c r="AU157" s="229" t="s">
        <v>86</v>
      </c>
      <c r="AY157" s="17" t="s">
        <v>182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7" t="s">
        <v>84</v>
      </c>
      <c r="BK157" s="230">
        <f>ROUND(I157*H157,2)</f>
        <v>0</v>
      </c>
      <c r="BL157" s="17" t="s">
        <v>260</v>
      </c>
      <c r="BM157" s="229" t="s">
        <v>2233</v>
      </c>
    </row>
    <row r="158" s="13" customFormat="1">
      <c r="A158" s="13"/>
      <c r="B158" s="231"/>
      <c r="C158" s="232"/>
      <c r="D158" s="233" t="s">
        <v>199</v>
      </c>
      <c r="E158" s="234" t="s">
        <v>1</v>
      </c>
      <c r="F158" s="235" t="s">
        <v>2234</v>
      </c>
      <c r="G158" s="232"/>
      <c r="H158" s="236">
        <v>1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199</v>
      </c>
      <c r="AU158" s="242" t="s">
        <v>86</v>
      </c>
      <c r="AV158" s="13" t="s">
        <v>86</v>
      </c>
      <c r="AW158" s="13" t="s">
        <v>32</v>
      </c>
      <c r="AX158" s="13" t="s">
        <v>84</v>
      </c>
      <c r="AY158" s="242" t="s">
        <v>182</v>
      </c>
    </row>
    <row r="159" s="2" customFormat="1" ht="16.5" customHeight="1">
      <c r="A159" s="38"/>
      <c r="B159" s="39"/>
      <c r="C159" s="218" t="s">
        <v>280</v>
      </c>
      <c r="D159" s="218" t="s">
        <v>184</v>
      </c>
      <c r="E159" s="219" t="s">
        <v>2235</v>
      </c>
      <c r="F159" s="220" t="s">
        <v>2236</v>
      </c>
      <c r="G159" s="221" t="s">
        <v>1460</v>
      </c>
      <c r="H159" s="222">
        <v>91</v>
      </c>
      <c r="I159" s="223"/>
      <c r="J159" s="224">
        <f>ROUND(I159*H159,2)</f>
        <v>0</v>
      </c>
      <c r="K159" s="220" t="s">
        <v>1</v>
      </c>
      <c r="L159" s="44"/>
      <c r="M159" s="225" t="s">
        <v>1</v>
      </c>
      <c r="N159" s="226" t="s">
        <v>41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260</v>
      </c>
      <c r="AT159" s="229" t="s">
        <v>184</v>
      </c>
      <c r="AU159" s="229" t="s">
        <v>86</v>
      </c>
      <c r="AY159" s="17" t="s">
        <v>182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260</v>
      </c>
      <c r="BM159" s="229" t="s">
        <v>2237</v>
      </c>
    </row>
    <row r="160" s="13" customFormat="1">
      <c r="A160" s="13"/>
      <c r="B160" s="231"/>
      <c r="C160" s="232"/>
      <c r="D160" s="233" t="s">
        <v>199</v>
      </c>
      <c r="E160" s="234" t="s">
        <v>1</v>
      </c>
      <c r="F160" s="235" t="s">
        <v>2238</v>
      </c>
      <c r="G160" s="232"/>
      <c r="H160" s="236">
        <v>91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199</v>
      </c>
      <c r="AU160" s="242" t="s">
        <v>86</v>
      </c>
      <c r="AV160" s="13" t="s">
        <v>86</v>
      </c>
      <c r="AW160" s="13" t="s">
        <v>32</v>
      </c>
      <c r="AX160" s="13" t="s">
        <v>84</v>
      </c>
      <c r="AY160" s="242" t="s">
        <v>182</v>
      </c>
    </row>
    <row r="161" s="2" customFormat="1">
      <c r="A161" s="38"/>
      <c r="B161" s="39"/>
      <c r="C161" s="218" t="s">
        <v>7</v>
      </c>
      <c r="D161" s="218" t="s">
        <v>184</v>
      </c>
      <c r="E161" s="219" t="s">
        <v>2239</v>
      </c>
      <c r="F161" s="220" t="s">
        <v>2240</v>
      </c>
      <c r="G161" s="221" t="s">
        <v>1460</v>
      </c>
      <c r="H161" s="222">
        <v>1</v>
      </c>
      <c r="I161" s="223"/>
      <c r="J161" s="224">
        <f>ROUND(I161*H161,2)</f>
        <v>0</v>
      </c>
      <c r="K161" s="220" t="s">
        <v>1</v>
      </c>
      <c r="L161" s="44"/>
      <c r="M161" s="225" t="s">
        <v>1</v>
      </c>
      <c r="N161" s="226" t="s">
        <v>41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260</v>
      </c>
      <c r="AT161" s="229" t="s">
        <v>184</v>
      </c>
      <c r="AU161" s="229" t="s">
        <v>86</v>
      </c>
      <c r="AY161" s="17" t="s">
        <v>182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84</v>
      </c>
      <c r="BK161" s="230">
        <f>ROUND(I161*H161,2)</f>
        <v>0</v>
      </c>
      <c r="BL161" s="17" t="s">
        <v>260</v>
      </c>
      <c r="BM161" s="229" t="s">
        <v>2241</v>
      </c>
    </row>
    <row r="162" s="13" customFormat="1">
      <c r="A162" s="13"/>
      <c r="B162" s="231"/>
      <c r="C162" s="232"/>
      <c r="D162" s="233" t="s">
        <v>199</v>
      </c>
      <c r="E162" s="234" t="s">
        <v>1</v>
      </c>
      <c r="F162" s="235" t="s">
        <v>2242</v>
      </c>
      <c r="G162" s="232"/>
      <c r="H162" s="236">
        <v>1</v>
      </c>
      <c r="I162" s="237"/>
      <c r="J162" s="232"/>
      <c r="K162" s="232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199</v>
      </c>
      <c r="AU162" s="242" t="s">
        <v>86</v>
      </c>
      <c r="AV162" s="13" t="s">
        <v>86</v>
      </c>
      <c r="AW162" s="13" t="s">
        <v>32</v>
      </c>
      <c r="AX162" s="13" t="s">
        <v>84</v>
      </c>
      <c r="AY162" s="242" t="s">
        <v>182</v>
      </c>
    </row>
    <row r="163" s="2" customFormat="1" ht="16.5" customHeight="1">
      <c r="A163" s="38"/>
      <c r="B163" s="39"/>
      <c r="C163" s="218" t="s">
        <v>289</v>
      </c>
      <c r="D163" s="218" t="s">
        <v>184</v>
      </c>
      <c r="E163" s="219" t="s">
        <v>2243</v>
      </c>
      <c r="F163" s="220" t="s">
        <v>2244</v>
      </c>
      <c r="G163" s="221" t="s">
        <v>1460</v>
      </c>
      <c r="H163" s="222">
        <v>18</v>
      </c>
      <c r="I163" s="223"/>
      <c r="J163" s="224">
        <f>ROUND(I163*H163,2)</f>
        <v>0</v>
      </c>
      <c r="K163" s="220" t="s">
        <v>1</v>
      </c>
      <c r="L163" s="44"/>
      <c r="M163" s="225" t="s">
        <v>1</v>
      </c>
      <c r="N163" s="226" t="s">
        <v>41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260</v>
      </c>
      <c r="AT163" s="229" t="s">
        <v>184</v>
      </c>
      <c r="AU163" s="229" t="s">
        <v>86</v>
      </c>
      <c r="AY163" s="17" t="s">
        <v>182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84</v>
      </c>
      <c r="BK163" s="230">
        <f>ROUND(I163*H163,2)</f>
        <v>0</v>
      </c>
      <c r="BL163" s="17" t="s">
        <v>260</v>
      </c>
      <c r="BM163" s="229" t="s">
        <v>2245</v>
      </c>
    </row>
    <row r="164" s="13" customFormat="1">
      <c r="A164" s="13"/>
      <c r="B164" s="231"/>
      <c r="C164" s="232"/>
      <c r="D164" s="233" t="s">
        <v>199</v>
      </c>
      <c r="E164" s="234" t="s">
        <v>1</v>
      </c>
      <c r="F164" s="235" t="s">
        <v>2246</v>
      </c>
      <c r="G164" s="232"/>
      <c r="H164" s="236">
        <v>18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199</v>
      </c>
      <c r="AU164" s="242" t="s">
        <v>86</v>
      </c>
      <c r="AV164" s="13" t="s">
        <v>86</v>
      </c>
      <c r="AW164" s="13" t="s">
        <v>32</v>
      </c>
      <c r="AX164" s="13" t="s">
        <v>84</v>
      </c>
      <c r="AY164" s="242" t="s">
        <v>182</v>
      </c>
    </row>
    <row r="165" s="2" customFormat="1" ht="16.5" customHeight="1">
      <c r="A165" s="38"/>
      <c r="B165" s="39"/>
      <c r="C165" s="218" t="s">
        <v>295</v>
      </c>
      <c r="D165" s="218" t="s">
        <v>184</v>
      </c>
      <c r="E165" s="219" t="s">
        <v>2247</v>
      </c>
      <c r="F165" s="220" t="s">
        <v>2248</v>
      </c>
      <c r="G165" s="221" t="s">
        <v>1460</v>
      </c>
      <c r="H165" s="222">
        <v>13</v>
      </c>
      <c r="I165" s="223"/>
      <c r="J165" s="224">
        <f>ROUND(I165*H165,2)</f>
        <v>0</v>
      </c>
      <c r="K165" s="220" t="s">
        <v>1</v>
      </c>
      <c r="L165" s="44"/>
      <c r="M165" s="225" t="s">
        <v>1</v>
      </c>
      <c r="N165" s="226" t="s">
        <v>41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260</v>
      </c>
      <c r="AT165" s="229" t="s">
        <v>184</v>
      </c>
      <c r="AU165" s="229" t="s">
        <v>86</v>
      </c>
      <c r="AY165" s="17" t="s">
        <v>182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84</v>
      </c>
      <c r="BK165" s="230">
        <f>ROUND(I165*H165,2)</f>
        <v>0</v>
      </c>
      <c r="BL165" s="17" t="s">
        <v>260</v>
      </c>
      <c r="BM165" s="229" t="s">
        <v>2249</v>
      </c>
    </row>
    <row r="166" s="13" customFormat="1">
      <c r="A166" s="13"/>
      <c r="B166" s="231"/>
      <c r="C166" s="232"/>
      <c r="D166" s="233" t="s">
        <v>199</v>
      </c>
      <c r="E166" s="234" t="s">
        <v>1</v>
      </c>
      <c r="F166" s="235" t="s">
        <v>2250</v>
      </c>
      <c r="G166" s="232"/>
      <c r="H166" s="236">
        <v>13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199</v>
      </c>
      <c r="AU166" s="242" t="s">
        <v>86</v>
      </c>
      <c r="AV166" s="13" t="s">
        <v>86</v>
      </c>
      <c r="AW166" s="13" t="s">
        <v>32</v>
      </c>
      <c r="AX166" s="13" t="s">
        <v>84</v>
      </c>
      <c r="AY166" s="242" t="s">
        <v>182</v>
      </c>
    </row>
    <row r="167" s="2" customFormat="1" ht="16.5" customHeight="1">
      <c r="A167" s="38"/>
      <c r="B167" s="39"/>
      <c r="C167" s="218" t="s">
        <v>300</v>
      </c>
      <c r="D167" s="218" t="s">
        <v>184</v>
      </c>
      <c r="E167" s="219" t="s">
        <v>2251</v>
      </c>
      <c r="F167" s="220" t="s">
        <v>2252</v>
      </c>
      <c r="G167" s="221" t="s">
        <v>1460</v>
      </c>
      <c r="H167" s="222">
        <v>17</v>
      </c>
      <c r="I167" s="223"/>
      <c r="J167" s="224">
        <f>ROUND(I167*H167,2)</f>
        <v>0</v>
      </c>
      <c r="K167" s="220" t="s">
        <v>1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260</v>
      </c>
      <c r="AT167" s="229" t="s">
        <v>184</v>
      </c>
      <c r="AU167" s="229" t="s">
        <v>86</v>
      </c>
      <c r="AY167" s="17" t="s">
        <v>182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260</v>
      </c>
      <c r="BM167" s="229" t="s">
        <v>2253</v>
      </c>
    </row>
    <row r="168" s="13" customFormat="1">
      <c r="A168" s="13"/>
      <c r="B168" s="231"/>
      <c r="C168" s="232"/>
      <c r="D168" s="233" t="s">
        <v>199</v>
      </c>
      <c r="E168" s="234" t="s">
        <v>1</v>
      </c>
      <c r="F168" s="235" t="s">
        <v>2254</v>
      </c>
      <c r="G168" s="232"/>
      <c r="H168" s="236">
        <v>17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199</v>
      </c>
      <c r="AU168" s="242" t="s">
        <v>86</v>
      </c>
      <c r="AV168" s="13" t="s">
        <v>86</v>
      </c>
      <c r="AW168" s="13" t="s">
        <v>32</v>
      </c>
      <c r="AX168" s="13" t="s">
        <v>84</v>
      </c>
      <c r="AY168" s="242" t="s">
        <v>182</v>
      </c>
    </row>
    <row r="169" s="2" customFormat="1" ht="16.5" customHeight="1">
      <c r="A169" s="38"/>
      <c r="B169" s="39"/>
      <c r="C169" s="218" t="s">
        <v>311</v>
      </c>
      <c r="D169" s="218" t="s">
        <v>184</v>
      </c>
      <c r="E169" s="219" t="s">
        <v>2255</v>
      </c>
      <c r="F169" s="220" t="s">
        <v>2256</v>
      </c>
      <c r="G169" s="221" t="s">
        <v>1460</v>
      </c>
      <c r="H169" s="222">
        <v>12</v>
      </c>
      <c r="I169" s="223"/>
      <c r="J169" s="224">
        <f>ROUND(I169*H169,2)</f>
        <v>0</v>
      </c>
      <c r="K169" s="220" t="s">
        <v>1</v>
      </c>
      <c r="L169" s="44"/>
      <c r="M169" s="225" t="s">
        <v>1</v>
      </c>
      <c r="N169" s="226" t="s">
        <v>41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260</v>
      </c>
      <c r="AT169" s="229" t="s">
        <v>184</v>
      </c>
      <c r="AU169" s="229" t="s">
        <v>86</v>
      </c>
      <c r="AY169" s="17" t="s">
        <v>182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84</v>
      </c>
      <c r="BK169" s="230">
        <f>ROUND(I169*H169,2)</f>
        <v>0</v>
      </c>
      <c r="BL169" s="17" t="s">
        <v>260</v>
      </c>
      <c r="BM169" s="229" t="s">
        <v>2257</v>
      </c>
    </row>
    <row r="170" s="13" customFormat="1">
      <c r="A170" s="13"/>
      <c r="B170" s="231"/>
      <c r="C170" s="232"/>
      <c r="D170" s="233" t="s">
        <v>199</v>
      </c>
      <c r="E170" s="234" t="s">
        <v>1</v>
      </c>
      <c r="F170" s="235" t="s">
        <v>2258</v>
      </c>
      <c r="G170" s="232"/>
      <c r="H170" s="236">
        <v>12</v>
      </c>
      <c r="I170" s="237"/>
      <c r="J170" s="232"/>
      <c r="K170" s="232"/>
      <c r="L170" s="238"/>
      <c r="M170" s="239"/>
      <c r="N170" s="240"/>
      <c r="O170" s="240"/>
      <c r="P170" s="240"/>
      <c r="Q170" s="240"/>
      <c r="R170" s="240"/>
      <c r="S170" s="240"/>
      <c r="T170" s="24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2" t="s">
        <v>199</v>
      </c>
      <c r="AU170" s="242" t="s">
        <v>86</v>
      </c>
      <c r="AV170" s="13" t="s">
        <v>86</v>
      </c>
      <c r="AW170" s="13" t="s">
        <v>32</v>
      </c>
      <c r="AX170" s="13" t="s">
        <v>84</v>
      </c>
      <c r="AY170" s="242" t="s">
        <v>182</v>
      </c>
    </row>
    <row r="171" s="2" customFormat="1" ht="16.5" customHeight="1">
      <c r="A171" s="38"/>
      <c r="B171" s="39"/>
      <c r="C171" s="218" t="s">
        <v>318</v>
      </c>
      <c r="D171" s="218" t="s">
        <v>184</v>
      </c>
      <c r="E171" s="219" t="s">
        <v>2259</v>
      </c>
      <c r="F171" s="220" t="s">
        <v>2260</v>
      </c>
      <c r="G171" s="221" t="s">
        <v>1460</v>
      </c>
      <c r="H171" s="222">
        <v>12</v>
      </c>
      <c r="I171" s="223"/>
      <c r="J171" s="224">
        <f>ROUND(I171*H171,2)</f>
        <v>0</v>
      </c>
      <c r="K171" s="220" t="s">
        <v>1</v>
      </c>
      <c r="L171" s="44"/>
      <c r="M171" s="225" t="s">
        <v>1</v>
      </c>
      <c r="N171" s="226" t="s">
        <v>41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260</v>
      </c>
      <c r="AT171" s="229" t="s">
        <v>184</v>
      </c>
      <c r="AU171" s="229" t="s">
        <v>86</v>
      </c>
      <c r="AY171" s="17" t="s">
        <v>182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84</v>
      </c>
      <c r="BK171" s="230">
        <f>ROUND(I171*H171,2)</f>
        <v>0</v>
      </c>
      <c r="BL171" s="17" t="s">
        <v>260</v>
      </c>
      <c r="BM171" s="229" t="s">
        <v>2261</v>
      </c>
    </row>
    <row r="172" s="13" customFormat="1">
      <c r="A172" s="13"/>
      <c r="B172" s="231"/>
      <c r="C172" s="232"/>
      <c r="D172" s="233" t="s">
        <v>199</v>
      </c>
      <c r="E172" s="234" t="s">
        <v>1</v>
      </c>
      <c r="F172" s="235" t="s">
        <v>2262</v>
      </c>
      <c r="G172" s="232"/>
      <c r="H172" s="236">
        <v>12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199</v>
      </c>
      <c r="AU172" s="242" t="s">
        <v>86</v>
      </c>
      <c r="AV172" s="13" t="s">
        <v>86</v>
      </c>
      <c r="AW172" s="13" t="s">
        <v>32</v>
      </c>
      <c r="AX172" s="13" t="s">
        <v>84</v>
      </c>
      <c r="AY172" s="242" t="s">
        <v>182</v>
      </c>
    </row>
    <row r="173" s="2" customFormat="1" ht="21.75" customHeight="1">
      <c r="A173" s="38"/>
      <c r="B173" s="39"/>
      <c r="C173" s="218" t="s">
        <v>323</v>
      </c>
      <c r="D173" s="218" t="s">
        <v>184</v>
      </c>
      <c r="E173" s="219" t="s">
        <v>2263</v>
      </c>
      <c r="F173" s="220" t="s">
        <v>2264</v>
      </c>
      <c r="G173" s="221" t="s">
        <v>1460</v>
      </c>
      <c r="H173" s="222">
        <v>14</v>
      </c>
      <c r="I173" s="223"/>
      <c r="J173" s="224">
        <f>ROUND(I173*H173,2)</f>
        <v>0</v>
      </c>
      <c r="K173" s="220" t="s">
        <v>1</v>
      </c>
      <c r="L173" s="44"/>
      <c r="M173" s="225" t="s">
        <v>1</v>
      </c>
      <c r="N173" s="226" t="s">
        <v>41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260</v>
      </c>
      <c r="AT173" s="229" t="s">
        <v>184</v>
      </c>
      <c r="AU173" s="229" t="s">
        <v>86</v>
      </c>
      <c r="AY173" s="17" t="s">
        <v>182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84</v>
      </c>
      <c r="BK173" s="230">
        <f>ROUND(I173*H173,2)</f>
        <v>0</v>
      </c>
      <c r="BL173" s="17" t="s">
        <v>260</v>
      </c>
      <c r="BM173" s="229" t="s">
        <v>2265</v>
      </c>
    </row>
    <row r="174" s="13" customFormat="1">
      <c r="A174" s="13"/>
      <c r="B174" s="231"/>
      <c r="C174" s="232"/>
      <c r="D174" s="233" t="s">
        <v>199</v>
      </c>
      <c r="E174" s="234" t="s">
        <v>1</v>
      </c>
      <c r="F174" s="235" t="s">
        <v>2266</v>
      </c>
      <c r="G174" s="232"/>
      <c r="H174" s="236">
        <v>14</v>
      </c>
      <c r="I174" s="237"/>
      <c r="J174" s="232"/>
      <c r="K174" s="232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199</v>
      </c>
      <c r="AU174" s="242" t="s">
        <v>86</v>
      </c>
      <c r="AV174" s="13" t="s">
        <v>86</v>
      </c>
      <c r="AW174" s="13" t="s">
        <v>32</v>
      </c>
      <c r="AX174" s="13" t="s">
        <v>84</v>
      </c>
      <c r="AY174" s="242" t="s">
        <v>182</v>
      </c>
    </row>
    <row r="175" s="2" customFormat="1">
      <c r="A175" s="38"/>
      <c r="B175" s="39"/>
      <c r="C175" s="218" t="s">
        <v>334</v>
      </c>
      <c r="D175" s="218" t="s">
        <v>184</v>
      </c>
      <c r="E175" s="219" t="s">
        <v>2267</v>
      </c>
      <c r="F175" s="220" t="s">
        <v>2268</v>
      </c>
      <c r="G175" s="221" t="s">
        <v>1460</v>
      </c>
      <c r="H175" s="222">
        <v>2</v>
      </c>
      <c r="I175" s="223"/>
      <c r="J175" s="224">
        <f>ROUND(I175*H175,2)</f>
        <v>0</v>
      </c>
      <c r="K175" s="220" t="s">
        <v>1</v>
      </c>
      <c r="L175" s="44"/>
      <c r="M175" s="225" t="s">
        <v>1</v>
      </c>
      <c r="N175" s="226" t="s">
        <v>41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260</v>
      </c>
      <c r="AT175" s="229" t="s">
        <v>184</v>
      </c>
      <c r="AU175" s="229" t="s">
        <v>86</v>
      </c>
      <c r="AY175" s="17" t="s">
        <v>182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84</v>
      </c>
      <c r="BK175" s="230">
        <f>ROUND(I175*H175,2)</f>
        <v>0</v>
      </c>
      <c r="BL175" s="17" t="s">
        <v>260</v>
      </c>
      <c r="BM175" s="229" t="s">
        <v>2269</v>
      </c>
    </row>
    <row r="176" s="13" customFormat="1">
      <c r="A176" s="13"/>
      <c r="B176" s="231"/>
      <c r="C176" s="232"/>
      <c r="D176" s="233" t="s">
        <v>199</v>
      </c>
      <c r="E176" s="234" t="s">
        <v>1</v>
      </c>
      <c r="F176" s="235" t="s">
        <v>2270</v>
      </c>
      <c r="G176" s="232"/>
      <c r="H176" s="236">
        <v>2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199</v>
      </c>
      <c r="AU176" s="242" t="s">
        <v>86</v>
      </c>
      <c r="AV176" s="13" t="s">
        <v>86</v>
      </c>
      <c r="AW176" s="13" t="s">
        <v>32</v>
      </c>
      <c r="AX176" s="13" t="s">
        <v>84</v>
      </c>
      <c r="AY176" s="242" t="s">
        <v>182</v>
      </c>
    </row>
    <row r="177" s="2" customFormat="1" ht="21.75" customHeight="1">
      <c r="A177" s="38"/>
      <c r="B177" s="39"/>
      <c r="C177" s="218" t="s">
        <v>339</v>
      </c>
      <c r="D177" s="218" t="s">
        <v>184</v>
      </c>
      <c r="E177" s="219" t="s">
        <v>2271</v>
      </c>
      <c r="F177" s="220" t="s">
        <v>2272</v>
      </c>
      <c r="G177" s="221" t="s">
        <v>1460</v>
      </c>
      <c r="H177" s="222">
        <v>12</v>
      </c>
      <c r="I177" s="223"/>
      <c r="J177" s="224">
        <f>ROUND(I177*H177,2)</f>
        <v>0</v>
      </c>
      <c r="K177" s="220" t="s">
        <v>1</v>
      </c>
      <c r="L177" s="44"/>
      <c r="M177" s="225" t="s">
        <v>1</v>
      </c>
      <c r="N177" s="226" t="s">
        <v>41</v>
      </c>
      <c r="O177" s="91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9" t="s">
        <v>260</v>
      </c>
      <c r="AT177" s="229" t="s">
        <v>184</v>
      </c>
      <c r="AU177" s="229" t="s">
        <v>86</v>
      </c>
      <c r="AY177" s="17" t="s">
        <v>182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7" t="s">
        <v>84</v>
      </c>
      <c r="BK177" s="230">
        <f>ROUND(I177*H177,2)</f>
        <v>0</v>
      </c>
      <c r="BL177" s="17" t="s">
        <v>260</v>
      </c>
      <c r="BM177" s="229" t="s">
        <v>2273</v>
      </c>
    </row>
    <row r="178" s="13" customFormat="1">
      <c r="A178" s="13"/>
      <c r="B178" s="231"/>
      <c r="C178" s="232"/>
      <c r="D178" s="233" t="s">
        <v>199</v>
      </c>
      <c r="E178" s="234" t="s">
        <v>1</v>
      </c>
      <c r="F178" s="235" t="s">
        <v>2274</v>
      </c>
      <c r="G178" s="232"/>
      <c r="H178" s="236">
        <v>12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199</v>
      </c>
      <c r="AU178" s="242" t="s">
        <v>86</v>
      </c>
      <c r="AV178" s="13" t="s">
        <v>86</v>
      </c>
      <c r="AW178" s="13" t="s">
        <v>32</v>
      </c>
      <c r="AX178" s="13" t="s">
        <v>84</v>
      </c>
      <c r="AY178" s="242" t="s">
        <v>182</v>
      </c>
    </row>
    <row r="179" s="2" customFormat="1" ht="16.5" customHeight="1">
      <c r="A179" s="38"/>
      <c r="B179" s="39"/>
      <c r="C179" s="218" t="s">
        <v>350</v>
      </c>
      <c r="D179" s="218" t="s">
        <v>184</v>
      </c>
      <c r="E179" s="219" t="s">
        <v>2275</v>
      </c>
      <c r="F179" s="220" t="s">
        <v>2276</v>
      </c>
      <c r="G179" s="221" t="s">
        <v>1460</v>
      </c>
      <c r="H179" s="222">
        <v>8</v>
      </c>
      <c r="I179" s="223"/>
      <c r="J179" s="224">
        <f>ROUND(I179*H179,2)</f>
        <v>0</v>
      </c>
      <c r="K179" s="220" t="s">
        <v>1</v>
      </c>
      <c r="L179" s="44"/>
      <c r="M179" s="225" t="s">
        <v>1</v>
      </c>
      <c r="N179" s="226" t="s">
        <v>41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260</v>
      </c>
      <c r="AT179" s="229" t="s">
        <v>184</v>
      </c>
      <c r="AU179" s="229" t="s">
        <v>86</v>
      </c>
      <c r="AY179" s="17" t="s">
        <v>182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84</v>
      </c>
      <c r="BK179" s="230">
        <f>ROUND(I179*H179,2)</f>
        <v>0</v>
      </c>
      <c r="BL179" s="17" t="s">
        <v>260</v>
      </c>
      <c r="BM179" s="229" t="s">
        <v>2277</v>
      </c>
    </row>
    <row r="180" s="13" customFormat="1">
      <c r="A180" s="13"/>
      <c r="B180" s="231"/>
      <c r="C180" s="232"/>
      <c r="D180" s="233" t="s">
        <v>199</v>
      </c>
      <c r="E180" s="234" t="s">
        <v>1</v>
      </c>
      <c r="F180" s="235" t="s">
        <v>2278</v>
      </c>
      <c r="G180" s="232"/>
      <c r="H180" s="236">
        <v>8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199</v>
      </c>
      <c r="AU180" s="242" t="s">
        <v>86</v>
      </c>
      <c r="AV180" s="13" t="s">
        <v>86</v>
      </c>
      <c r="AW180" s="13" t="s">
        <v>32</v>
      </c>
      <c r="AX180" s="13" t="s">
        <v>84</v>
      </c>
      <c r="AY180" s="242" t="s">
        <v>182</v>
      </c>
    </row>
    <row r="181" s="2" customFormat="1">
      <c r="A181" s="38"/>
      <c r="B181" s="39"/>
      <c r="C181" s="218" t="s">
        <v>357</v>
      </c>
      <c r="D181" s="218" t="s">
        <v>184</v>
      </c>
      <c r="E181" s="219" t="s">
        <v>2279</v>
      </c>
      <c r="F181" s="220" t="s">
        <v>2280</v>
      </c>
      <c r="G181" s="221" t="s">
        <v>1460</v>
      </c>
      <c r="H181" s="222">
        <v>2</v>
      </c>
      <c r="I181" s="223"/>
      <c r="J181" s="224">
        <f>ROUND(I181*H181,2)</f>
        <v>0</v>
      </c>
      <c r="K181" s="220" t="s">
        <v>1</v>
      </c>
      <c r="L181" s="44"/>
      <c r="M181" s="225" t="s">
        <v>1</v>
      </c>
      <c r="N181" s="226" t="s">
        <v>41</v>
      </c>
      <c r="O181" s="91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260</v>
      </c>
      <c r="AT181" s="229" t="s">
        <v>184</v>
      </c>
      <c r="AU181" s="229" t="s">
        <v>86</v>
      </c>
      <c r="AY181" s="17" t="s">
        <v>182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84</v>
      </c>
      <c r="BK181" s="230">
        <f>ROUND(I181*H181,2)</f>
        <v>0</v>
      </c>
      <c r="BL181" s="17" t="s">
        <v>260</v>
      </c>
      <c r="BM181" s="229" t="s">
        <v>2281</v>
      </c>
    </row>
    <row r="182" s="13" customFormat="1">
      <c r="A182" s="13"/>
      <c r="B182" s="231"/>
      <c r="C182" s="232"/>
      <c r="D182" s="233" t="s">
        <v>199</v>
      </c>
      <c r="E182" s="234" t="s">
        <v>1</v>
      </c>
      <c r="F182" s="235" t="s">
        <v>2282</v>
      </c>
      <c r="G182" s="232"/>
      <c r="H182" s="236">
        <v>2</v>
      </c>
      <c r="I182" s="237"/>
      <c r="J182" s="232"/>
      <c r="K182" s="232"/>
      <c r="L182" s="238"/>
      <c r="M182" s="239"/>
      <c r="N182" s="240"/>
      <c r="O182" s="240"/>
      <c r="P182" s="240"/>
      <c r="Q182" s="240"/>
      <c r="R182" s="240"/>
      <c r="S182" s="240"/>
      <c r="T182" s="24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199</v>
      </c>
      <c r="AU182" s="242" t="s">
        <v>86</v>
      </c>
      <c r="AV182" s="13" t="s">
        <v>86</v>
      </c>
      <c r="AW182" s="13" t="s">
        <v>32</v>
      </c>
      <c r="AX182" s="13" t="s">
        <v>84</v>
      </c>
      <c r="AY182" s="242" t="s">
        <v>182</v>
      </c>
    </row>
    <row r="183" s="2" customFormat="1" ht="21.75" customHeight="1">
      <c r="A183" s="38"/>
      <c r="B183" s="39"/>
      <c r="C183" s="218" t="s">
        <v>361</v>
      </c>
      <c r="D183" s="218" t="s">
        <v>184</v>
      </c>
      <c r="E183" s="219" t="s">
        <v>2283</v>
      </c>
      <c r="F183" s="220" t="s">
        <v>2284</v>
      </c>
      <c r="G183" s="221" t="s">
        <v>1460</v>
      </c>
      <c r="H183" s="222">
        <v>2</v>
      </c>
      <c r="I183" s="223"/>
      <c r="J183" s="224">
        <f>ROUND(I183*H183,2)</f>
        <v>0</v>
      </c>
      <c r="K183" s="220" t="s">
        <v>1</v>
      </c>
      <c r="L183" s="44"/>
      <c r="M183" s="225" t="s">
        <v>1</v>
      </c>
      <c r="N183" s="226" t="s">
        <v>41</v>
      </c>
      <c r="O183" s="91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260</v>
      </c>
      <c r="AT183" s="229" t="s">
        <v>184</v>
      </c>
      <c r="AU183" s="229" t="s">
        <v>86</v>
      </c>
      <c r="AY183" s="17" t="s">
        <v>182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84</v>
      </c>
      <c r="BK183" s="230">
        <f>ROUND(I183*H183,2)</f>
        <v>0</v>
      </c>
      <c r="BL183" s="17" t="s">
        <v>260</v>
      </c>
      <c r="BM183" s="229" t="s">
        <v>2285</v>
      </c>
    </row>
    <row r="184" s="13" customFormat="1">
      <c r="A184" s="13"/>
      <c r="B184" s="231"/>
      <c r="C184" s="232"/>
      <c r="D184" s="233" t="s">
        <v>199</v>
      </c>
      <c r="E184" s="234" t="s">
        <v>1</v>
      </c>
      <c r="F184" s="235" t="s">
        <v>2286</v>
      </c>
      <c r="G184" s="232"/>
      <c r="H184" s="236">
        <v>2</v>
      </c>
      <c r="I184" s="237"/>
      <c r="J184" s="232"/>
      <c r="K184" s="232"/>
      <c r="L184" s="238"/>
      <c r="M184" s="239"/>
      <c r="N184" s="240"/>
      <c r="O184" s="240"/>
      <c r="P184" s="240"/>
      <c r="Q184" s="240"/>
      <c r="R184" s="240"/>
      <c r="S184" s="240"/>
      <c r="T184" s="24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2" t="s">
        <v>199</v>
      </c>
      <c r="AU184" s="242" t="s">
        <v>86</v>
      </c>
      <c r="AV184" s="13" t="s">
        <v>86</v>
      </c>
      <c r="AW184" s="13" t="s">
        <v>32</v>
      </c>
      <c r="AX184" s="13" t="s">
        <v>84</v>
      </c>
      <c r="AY184" s="242" t="s">
        <v>182</v>
      </c>
    </row>
    <row r="185" s="2" customFormat="1" ht="21.75" customHeight="1">
      <c r="A185" s="38"/>
      <c r="B185" s="39"/>
      <c r="C185" s="218" t="s">
        <v>365</v>
      </c>
      <c r="D185" s="218" t="s">
        <v>184</v>
      </c>
      <c r="E185" s="219" t="s">
        <v>2287</v>
      </c>
      <c r="F185" s="220" t="s">
        <v>2288</v>
      </c>
      <c r="G185" s="221" t="s">
        <v>1460</v>
      </c>
      <c r="H185" s="222">
        <v>2</v>
      </c>
      <c r="I185" s="223"/>
      <c r="J185" s="224">
        <f>ROUND(I185*H185,2)</f>
        <v>0</v>
      </c>
      <c r="K185" s="220" t="s">
        <v>1</v>
      </c>
      <c r="L185" s="44"/>
      <c r="M185" s="225" t="s">
        <v>1</v>
      </c>
      <c r="N185" s="226" t="s">
        <v>41</v>
      </c>
      <c r="O185" s="91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260</v>
      </c>
      <c r="AT185" s="229" t="s">
        <v>184</v>
      </c>
      <c r="AU185" s="229" t="s">
        <v>86</v>
      </c>
      <c r="AY185" s="17" t="s">
        <v>182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84</v>
      </c>
      <c r="BK185" s="230">
        <f>ROUND(I185*H185,2)</f>
        <v>0</v>
      </c>
      <c r="BL185" s="17" t="s">
        <v>260</v>
      </c>
      <c r="BM185" s="229" t="s">
        <v>2289</v>
      </c>
    </row>
    <row r="186" s="13" customFormat="1">
      <c r="A186" s="13"/>
      <c r="B186" s="231"/>
      <c r="C186" s="232"/>
      <c r="D186" s="233" t="s">
        <v>199</v>
      </c>
      <c r="E186" s="234" t="s">
        <v>1</v>
      </c>
      <c r="F186" s="235" t="s">
        <v>2290</v>
      </c>
      <c r="G186" s="232"/>
      <c r="H186" s="236">
        <v>2</v>
      </c>
      <c r="I186" s="237"/>
      <c r="J186" s="232"/>
      <c r="K186" s="232"/>
      <c r="L186" s="238"/>
      <c r="M186" s="239"/>
      <c r="N186" s="240"/>
      <c r="O186" s="240"/>
      <c r="P186" s="240"/>
      <c r="Q186" s="240"/>
      <c r="R186" s="240"/>
      <c r="S186" s="240"/>
      <c r="T186" s="24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2" t="s">
        <v>199</v>
      </c>
      <c r="AU186" s="242" t="s">
        <v>86</v>
      </c>
      <c r="AV186" s="13" t="s">
        <v>86</v>
      </c>
      <c r="AW186" s="13" t="s">
        <v>32</v>
      </c>
      <c r="AX186" s="13" t="s">
        <v>84</v>
      </c>
      <c r="AY186" s="242" t="s">
        <v>182</v>
      </c>
    </row>
    <row r="187" s="2" customFormat="1">
      <c r="A187" s="38"/>
      <c r="B187" s="39"/>
      <c r="C187" s="218" t="s">
        <v>370</v>
      </c>
      <c r="D187" s="218" t="s">
        <v>184</v>
      </c>
      <c r="E187" s="219" t="s">
        <v>2291</v>
      </c>
      <c r="F187" s="220" t="s">
        <v>2292</v>
      </c>
      <c r="G187" s="221" t="s">
        <v>1460</v>
      </c>
      <c r="H187" s="222">
        <v>1</v>
      </c>
      <c r="I187" s="223"/>
      <c r="J187" s="224">
        <f>ROUND(I187*H187,2)</f>
        <v>0</v>
      </c>
      <c r="K187" s="220" t="s">
        <v>1</v>
      </c>
      <c r="L187" s="44"/>
      <c r="M187" s="225" t="s">
        <v>1</v>
      </c>
      <c r="N187" s="226" t="s">
        <v>41</v>
      </c>
      <c r="O187" s="91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9" t="s">
        <v>260</v>
      </c>
      <c r="AT187" s="229" t="s">
        <v>184</v>
      </c>
      <c r="AU187" s="229" t="s">
        <v>86</v>
      </c>
      <c r="AY187" s="17" t="s">
        <v>182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7" t="s">
        <v>84</v>
      </c>
      <c r="BK187" s="230">
        <f>ROUND(I187*H187,2)</f>
        <v>0</v>
      </c>
      <c r="BL187" s="17" t="s">
        <v>260</v>
      </c>
      <c r="BM187" s="229" t="s">
        <v>2293</v>
      </c>
    </row>
    <row r="188" s="13" customFormat="1">
      <c r="A188" s="13"/>
      <c r="B188" s="231"/>
      <c r="C188" s="232"/>
      <c r="D188" s="233" t="s">
        <v>199</v>
      </c>
      <c r="E188" s="234" t="s">
        <v>1</v>
      </c>
      <c r="F188" s="235" t="s">
        <v>2294</v>
      </c>
      <c r="G188" s="232"/>
      <c r="H188" s="236">
        <v>1</v>
      </c>
      <c r="I188" s="237"/>
      <c r="J188" s="232"/>
      <c r="K188" s="232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199</v>
      </c>
      <c r="AU188" s="242" t="s">
        <v>86</v>
      </c>
      <c r="AV188" s="13" t="s">
        <v>86</v>
      </c>
      <c r="AW188" s="13" t="s">
        <v>32</v>
      </c>
      <c r="AX188" s="13" t="s">
        <v>84</v>
      </c>
      <c r="AY188" s="242" t="s">
        <v>182</v>
      </c>
    </row>
    <row r="189" s="2" customFormat="1">
      <c r="A189" s="38"/>
      <c r="B189" s="39"/>
      <c r="C189" s="218" t="s">
        <v>374</v>
      </c>
      <c r="D189" s="218" t="s">
        <v>184</v>
      </c>
      <c r="E189" s="219" t="s">
        <v>2295</v>
      </c>
      <c r="F189" s="220" t="s">
        <v>2296</v>
      </c>
      <c r="G189" s="221" t="s">
        <v>1460</v>
      </c>
      <c r="H189" s="222">
        <v>3</v>
      </c>
      <c r="I189" s="223"/>
      <c r="J189" s="224">
        <f>ROUND(I189*H189,2)</f>
        <v>0</v>
      </c>
      <c r="K189" s="220" t="s">
        <v>1</v>
      </c>
      <c r="L189" s="44"/>
      <c r="M189" s="225" t="s">
        <v>1</v>
      </c>
      <c r="N189" s="226" t="s">
        <v>41</v>
      </c>
      <c r="O189" s="91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260</v>
      </c>
      <c r="AT189" s="229" t="s">
        <v>184</v>
      </c>
      <c r="AU189" s="229" t="s">
        <v>86</v>
      </c>
      <c r="AY189" s="17" t="s">
        <v>182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84</v>
      </c>
      <c r="BK189" s="230">
        <f>ROUND(I189*H189,2)</f>
        <v>0</v>
      </c>
      <c r="BL189" s="17" t="s">
        <v>260</v>
      </c>
      <c r="BM189" s="229" t="s">
        <v>2297</v>
      </c>
    </row>
    <row r="190" s="13" customFormat="1">
      <c r="A190" s="13"/>
      <c r="B190" s="231"/>
      <c r="C190" s="232"/>
      <c r="D190" s="233" t="s">
        <v>199</v>
      </c>
      <c r="E190" s="234" t="s">
        <v>1</v>
      </c>
      <c r="F190" s="235" t="s">
        <v>2298</v>
      </c>
      <c r="G190" s="232"/>
      <c r="H190" s="236">
        <v>3</v>
      </c>
      <c r="I190" s="237"/>
      <c r="J190" s="232"/>
      <c r="K190" s="232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199</v>
      </c>
      <c r="AU190" s="242" t="s">
        <v>86</v>
      </c>
      <c r="AV190" s="13" t="s">
        <v>86</v>
      </c>
      <c r="AW190" s="13" t="s">
        <v>32</v>
      </c>
      <c r="AX190" s="13" t="s">
        <v>84</v>
      </c>
      <c r="AY190" s="242" t="s">
        <v>182</v>
      </c>
    </row>
    <row r="191" s="2" customFormat="1" ht="16.5" customHeight="1">
      <c r="A191" s="38"/>
      <c r="B191" s="39"/>
      <c r="C191" s="218" t="s">
        <v>378</v>
      </c>
      <c r="D191" s="218" t="s">
        <v>184</v>
      </c>
      <c r="E191" s="219" t="s">
        <v>2299</v>
      </c>
      <c r="F191" s="220" t="s">
        <v>2300</v>
      </c>
      <c r="G191" s="221" t="s">
        <v>1460</v>
      </c>
      <c r="H191" s="222">
        <v>2</v>
      </c>
      <c r="I191" s="223"/>
      <c r="J191" s="224">
        <f>ROUND(I191*H191,2)</f>
        <v>0</v>
      </c>
      <c r="K191" s="220" t="s">
        <v>1</v>
      </c>
      <c r="L191" s="44"/>
      <c r="M191" s="225" t="s">
        <v>1</v>
      </c>
      <c r="N191" s="226" t="s">
        <v>41</v>
      </c>
      <c r="O191" s="91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260</v>
      </c>
      <c r="AT191" s="229" t="s">
        <v>184</v>
      </c>
      <c r="AU191" s="229" t="s">
        <v>86</v>
      </c>
      <c r="AY191" s="17" t="s">
        <v>182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84</v>
      </c>
      <c r="BK191" s="230">
        <f>ROUND(I191*H191,2)</f>
        <v>0</v>
      </c>
      <c r="BL191" s="17" t="s">
        <v>260</v>
      </c>
      <c r="BM191" s="229" t="s">
        <v>2301</v>
      </c>
    </row>
    <row r="192" s="13" customFormat="1">
      <c r="A192" s="13"/>
      <c r="B192" s="231"/>
      <c r="C192" s="232"/>
      <c r="D192" s="233" t="s">
        <v>199</v>
      </c>
      <c r="E192" s="234" t="s">
        <v>1</v>
      </c>
      <c r="F192" s="235" t="s">
        <v>2302</v>
      </c>
      <c r="G192" s="232"/>
      <c r="H192" s="236">
        <v>2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199</v>
      </c>
      <c r="AU192" s="242" t="s">
        <v>86</v>
      </c>
      <c r="AV192" s="13" t="s">
        <v>86</v>
      </c>
      <c r="AW192" s="13" t="s">
        <v>32</v>
      </c>
      <c r="AX192" s="13" t="s">
        <v>84</v>
      </c>
      <c r="AY192" s="242" t="s">
        <v>182</v>
      </c>
    </row>
    <row r="193" s="2" customFormat="1" ht="16.5" customHeight="1">
      <c r="A193" s="38"/>
      <c r="B193" s="39"/>
      <c r="C193" s="218" t="s">
        <v>382</v>
      </c>
      <c r="D193" s="218" t="s">
        <v>184</v>
      </c>
      <c r="E193" s="219" t="s">
        <v>2303</v>
      </c>
      <c r="F193" s="220" t="s">
        <v>2304</v>
      </c>
      <c r="G193" s="221" t="s">
        <v>1460</v>
      </c>
      <c r="H193" s="222">
        <v>8</v>
      </c>
      <c r="I193" s="223"/>
      <c r="J193" s="224">
        <f>ROUND(I193*H193,2)</f>
        <v>0</v>
      </c>
      <c r="K193" s="220" t="s">
        <v>1</v>
      </c>
      <c r="L193" s="44"/>
      <c r="M193" s="225" t="s">
        <v>1</v>
      </c>
      <c r="N193" s="226" t="s">
        <v>41</v>
      </c>
      <c r="O193" s="91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9" t="s">
        <v>260</v>
      </c>
      <c r="AT193" s="229" t="s">
        <v>184</v>
      </c>
      <c r="AU193" s="229" t="s">
        <v>86</v>
      </c>
      <c r="AY193" s="17" t="s">
        <v>182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7" t="s">
        <v>84</v>
      </c>
      <c r="BK193" s="230">
        <f>ROUND(I193*H193,2)</f>
        <v>0</v>
      </c>
      <c r="BL193" s="17" t="s">
        <v>260</v>
      </c>
      <c r="BM193" s="229" t="s">
        <v>2305</v>
      </c>
    </row>
    <row r="194" s="13" customFormat="1">
      <c r="A194" s="13"/>
      <c r="B194" s="231"/>
      <c r="C194" s="232"/>
      <c r="D194" s="233" t="s">
        <v>199</v>
      </c>
      <c r="E194" s="234" t="s">
        <v>1</v>
      </c>
      <c r="F194" s="235" t="s">
        <v>2306</v>
      </c>
      <c r="G194" s="232"/>
      <c r="H194" s="236">
        <v>8</v>
      </c>
      <c r="I194" s="237"/>
      <c r="J194" s="232"/>
      <c r="K194" s="232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199</v>
      </c>
      <c r="AU194" s="242" t="s">
        <v>86</v>
      </c>
      <c r="AV194" s="13" t="s">
        <v>86</v>
      </c>
      <c r="AW194" s="13" t="s">
        <v>32</v>
      </c>
      <c r="AX194" s="13" t="s">
        <v>84</v>
      </c>
      <c r="AY194" s="242" t="s">
        <v>182</v>
      </c>
    </row>
    <row r="195" s="2" customFormat="1">
      <c r="A195" s="38"/>
      <c r="B195" s="39"/>
      <c r="C195" s="218" t="s">
        <v>386</v>
      </c>
      <c r="D195" s="218" t="s">
        <v>184</v>
      </c>
      <c r="E195" s="219" t="s">
        <v>2307</v>
      </c>
      <c r="F195" s="220" t="s">
        <v>2308</v>
      </c>
      <c r="G195" s="221" t="s">
        <v>1460</v>
      </c>
      <c r="H195" s="222">
        <v>1</v>
      </c>
      <c r="I195" s="223"/>
      <c r="J195" s="224">
        <f>ROUND(I195*H195,2)</f>
        <v>0</v>
      </c>
      <c r="K195" s="220" t="s">
        <v>1</v>
      </c>
      <c r="L195" s="44"/>
      <c r="M195" s="225" t="s">
        <v>1</v>
      </c>
      <c r="N195" s="226" t="s">
        <v>41</v>
      </c>
      <c r="O195" s="91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260</v>
      </c>
      <c r="AT195" s="229" t="s">
        <v>184</v>
      </c>
      <c r="AU195" s="229" t="s">
        <v>86</v>
      </c>
      <c r="AY195" s="17" t="s">
        <v>182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84</v>
      </c>
      <c r="BK195" s="230">
        <f>ROUND(I195*H195,2)</f>
        <v>0</v>
      </c>
      <c r="BL195" s="17" t="s">
        <v>260</v>
      </c>
      <c r="BM195" s="229" t="s">
        <v>2309</v>
      </c>
    </row>
    <row r="196" s="13" customFormat="1">
      <c r="A196" s="13"/>
      <c r="B196" s="231"/>
      <c r="C196" s="232"/>
      <c r="D196" s="233" t="s">
        <v>199</v>
      </c>
      <c r="E196" s="234" t="s">
        <v>1</v>
      </c>
      <c r="F196" s="235" t="s">
        <v>2310</v>
      </c>
      <c r="G196" s="232"/>
      <c r="H196" s="236">
        <v>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199</v>
      </c>
      <c r="AU196" s="242" t="s">
        <v>86</v>
      </c>
      <c r="AV196" s="13" t="s">
        <v>86</v>
      </c>
      <c r="AW196" s="13" t="s">
        <v>32</v>
      </c>
      <c r="AX196" s="13" t="s">
        <v>84</v>
      </c>
      <c r="AY196" s="242" t="s">
        <v>182</v>
      </c>
    </row>
    <row r="197" s="2" customFormat="1" ht="16.5" customHeight="1">
      <c r="A197" s="38"/>
      <c r="B197" s="39"/>
      <c r="C197" s="218" t="s">
        <v>390</v>
      </c>
      <c r="D197" s="218" t="s">
        <v>184</v>
      </c>
      <c r="E197" s="219" t="s">
        <v>2311</v>
      </c>
      <c r="F197" s="220" t="s">
        <v>2312</v>
      </c>
      <c r="G197" s="221" t="s">
        <v>1460</v>
      </c>
      <c r="H197" s="222">
        <v>2</v>
      </c>
      <c r="I197" s="223"/>
      <c r="J197" s="224">
        <f>ROUND(I197*H197,2)</f>
        <v>0</v>
      </c>
      <c r="K197" s="220" t="s">
        <v>1</v>
      </c>
      <c r="L197" s="44"/>
      <c r="M197" s="225" t="s">
        <v>1</v>
      </c>
      <c r="N197" s="226" t="s">
        <v>41</v>
      </c>
      <c r="O197" s="91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260</v>
      </c>
      <c r="AT197" s="229" t="s">
        <v>184</v>
      </c>
      <c r="AU197" s="229" t="s">
        <v>86</v>
      </c>
      <c r="AY197" s="17" t="s">
        <v>182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84</v>
      </c>
      <c r="BK197" s="230">
        <f>ROUND(I197*H197,2)</f>
        <v>0</v>
      </c>
      <c r="BL197" s="17" t="s">
        <v>260</v>
      </c>
      <c r="BM197" s="229" t="s">
        <v>2313</v>
      </c>
    </row>
    <row r="198" s="13" customFormat="1">
      <c r="A198" s="13"/>
      <c r="B198" s="231"/>
      <c r="C198" s="232"/>
      <c r="D198" s="233" t="s">
        <v>199</v>
      </c>
      <c r="E198" s="234" t="s">
        <v>1</v>
      </c>
      <c r="F198" s="235" t="s">
        <v>2314</v>
      </c>
      <c r="G198" s="232"/>
      <c r="H198" s="236">
        <v>2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199</v>
      </c>
      <c r="AU198" s="242" t="s">
        <v>86</v>
      </c>
      <c r="AV198" s="13" t="s">
        <v>86</v>
      </c>
      <c r="AW198" s="13" t="s">
        <v>32</v>
      </c>
      <c r="AX198" s="13" t="s">
        <v>84</v>
      </c>
      <c r="AY198" s="242" t="s">
        <v>182</v>
      </c>
    </row>
    <row r="199" s="2" customFormat="1" ht="16.5" customHeight="1">
      <c r="A199" s="38"/>
      <c r="B199" s="39"/>
      <c r="C199" s="218" t="s">
        <v>394</v>
      </c>
      <c r="D199" s="218" t="s">
        <v>184</v>
      </c>
      <c r="E199" s="219" t="s">
        <v>2315</v>
      </c>
      <c r="F199" s="220" t="s">
        <v>2316</v>
      </c>
      <c r="G199" s="221" t="s">
        <v>1460</v>
      </c>
      <c r="H199" s="222">
        <v>4</v>
      </c>
      <c r="I199" s="223"/>
      <c r="J199" s="224">
        <f>ROUND(I199*H199,2)</f>
        <v>0</v>
      </c>
      <c r="K199" s="220" t="s">
        <v>1</v>
      </c>
      <c r="L199" s="44"/>
      <c r="M199" s="225" t="s">
        <v>1</v>
      </c>
      <c r="N199" s="226" t="s">
        <v>41</v>
      </c>
      <c r="O199" s="91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260</v>
      </c>
      <c r="AT199" s="229" t="s">
        <v>184</v>
      </c>
      <c r="AU199" s="229" t="s">
        <v>86</v>
      </c>
      <c r="AY199" s="17" t="s">
        <v>182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84</v>
      </c>
      <c r="BK199" s="230">
        <f>ROUND(I199*H199,2)</f>
        <v>0</v>
      </c>
      <c r="BL199" s="17" t="s">
        <v>260</v>
      </c>
      <c r="BM199" s="229" t="s">
        <v>2317</v>
      </c>
    </row>
    <row r="200" s="13" customFormat="1">
      <c r="A200" s="13"/>
      <c r="B200" s="231"/>
      <c r="C200" s="232"/>
      <c r="D200" s="233" t="s">
        <v>199</v>
      </c>
      <c r="E200" s="234" t="s">
        <v>1</v>
      </c>
      <c r="F200" s="235" t="s">
        <v>2318</v>
      </c>
      <c r="G200" s="232"/>
      <c r="H200" s="236">
        <v>4</v>
      </c>
      <c r="I200" s="237"/>
      <c r="J200" s="232"/>
      <c r="K200" s="232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199</v>
      </c>
      <c r="AU200" s="242" t="s">
        <v>86</v>
      </c>
      <c r="AV200" s="13" t="s">
        <v>86</v>
      </c>
      <c r="AW200" s="13" t="s">
        <v>32</v>
      </c>
      <c r="AX200" s="13" t="s">
        <v>84</v>
      </c>
      <c r="AY200" s="242" t="s">
        <v>182</v>
      </c>
    </row>
    <row r="201" s="2" customFormat="1" ht="16.5" customHeight="1">
      <c r="A201" s="38"/>
      <c r="B201" s="39"/>
      <c r="C201" s="218" t="s">
        <v>398</v>
      </c>
      <c r="D201" s="218" t="s">
        <v>184</v>
      </c>
      <c r="E201" s="219" t="s">
        <v>2319</v>
      </c>
      <c r="F201" s="220" t="s">
        <v>2320</v>
      </c>
      <c r="G201" s="221" t="s">
        <v>1460</v>
      </c>
      <c r="H201" s="222">
        <v>2</v>
      </c>
      <c r="I201" s="223"/>
      <c r="J201" s="224">
        <f>ROUND(I201*H201,2)</f>
        <v>0</v>
      </c>
      <c r="K201" s="220" t="s">
        <v>1</v>
      </c>
      <c r="L201" s="44"/>
      <c r="M201" s="225" t="s">
        <v>1</v>
      </c>
      <c r="N201" s="226" t="s">
        <v>41</v>
      </c>
      <c r="O201" s="91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260</v>
      </c>
      <c r="AT201" s="229" t="s">
        <v>184</v>
      </c>
      <c r="AU201" s="229" t="s">
        <v>86</v>
      </c>
      <c r="AY201" s="17" t="s">
        <v>182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84</v>
      </c>
      <c r="BK201" s="230">
        <f>ROUND(I201*H201,2)</f>
        <v>0</v>
      </c>
      <c r="BL201" s="17" t="s">
        <v>260</v>
      </c>
      <c r="BM201" s="229" t="s">
        <v>2321</v>
      </c>
    </row>
    <row r="202" s="13" customFormat="1">
      <c r="A202" s="13"/>
      <c r="B202" s="231"/>
      <c r="C202" s="232"/>
      <c r="D202" s="233" t="s">
        <v>199</v>
      </c>
      <c r="E202" s="234" t="s">
        <v>1</v>
      </c>
      <c r="F202" s="235" t="s">
        <v>2322</v>
      </c>
      <c r="G202" s="232"/>
      <c r="H202" s="236">
        <v>2</v>
      </c>
      <c r="I202" s="237"/>
      <c r="J202" s="232"/>
      <c r="K202" s="232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199</v>
      </c>
      <c r="AU202" s="242" t="s">
        <v>86</v>
      </c>
      <c r="AV202" s="13" t="s">
        <v>86</v>
      </c>
      <c r="AW202" s="13" t="s">
        <v>32</v>
      </c>
      <c r="AX202" s="13" t="s">
        <v>84</v>
      </c>
      <c r="AY202" s="242" t="s">
        <v>182</v>
      </c>
    </row>
    <row r="203" s="2" customFormat="1" ht="16.5" customHeight="1">
      <c r="A203" s="38"/>
      <c r="B203" s="39"/>
      <c r="C203" s="218" t="s">
        <v>402</v>
      </c>
      <c r="D203" s="218" t="s">
        <v>184</v>
      </c>
      <c r="E203" s="219" t="s">
        <v>2323</v>
      </c>
      <c r="F203" s="220" t="s">
        <v>2324</v>
      </c>
      <c r="G203" s="221" t="s">
        <v>1460</v>
      </c>
      <c r="H203" s="222">
        <v>6</v>
      </c>
      <c r="I203" s="223"/>
      <c r="J203" s="224">
        <f>ROUND(I203*H203,2)</f>
        <v>0</v>
      </c>
      <c r="K203" s="220" t="s">
        <v>1</v>
      </c>
      <c r="L203" s="44"/>
      <c r="M203" s="225" t="s">
        <v>1</v>
      </c>
      <c r="N203" s="226" t="s">
        <v>41</v>
      </c>
      <c r="O203" s="91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260</v>
      </c>
      <c r="AT203" s="229" t="s">
        <v>184</v>
      </c>
      <c r="AU203" s="229" t="s">
        <v>86</v>
      </c>
      <c r="AY203" s="17" t="s">
        <v>182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84</v>
      </c>
      <c r="BK203" s="230">
        <f>ROUND(I203*H203,2)</f>
        <v>0</v>
      </c>
      <c r="BL203" s="17" t="s">
        <v>260</v>
      </c>
      <c r="BM203" s="229" t="s">
        <v>2325</v>
      </c>
    </row>
    <row r="204" s="13" customFormat="1">
      <c r="A204" s="13"/>
      <c r="B204" s="231"/>
      <c r="C204" s="232"/>
      <c r="D204" s="233" t="s">
        <v>199</v>
      </c>
      <c r="E204" s="234" t="s">
        <v>1</v>
      </c>
      <c r="F204" s="235" t="s">
        <v>2326</v>
      </c>
      <c r="G204" s="232"/>
      <c r="H204" s="236">
        <v>6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199</v>
      </c>
      <c r="AU204" s="242" t="s">
        <v>86</v>
      </c>
      <c r="AV204" s="13" t="s">
        <v>86</v>
      </c>
      <c r="AW204" s="13" t="s">
        <v>32</v>
      </c>
      <c r="AX204" s="13" t="s">
        <v>84</v>
      </c>
      <c r="AY204" s="242" t="s">
        <v>182</v>
      </c>
    </row>
    <row r="205" s="2" customFormat="1" ht="16.5" customHeight="1">
      <c r="A205" s="38"/>
      <c r="B205" s="39"/>
      <c r="C205" s="218" t="s">
        <v>409</v>
      </c>
      <c r="D205" s="218" t="s">
        <v>184</v>
      </c>
      <c r="E205" s="219" t="s">
        <v>2327</v>
      </c>
      <c r="F205" s="220" t="s">
        <v>2328</v>
      </c>
      <c r="G205" s="221" t="s">
        <v>1460</v>
      </c>
      <c r="H205" s="222">
        <v>2</v>
      </c>
      <c r="I205" s="223"/>
      <c r="J205" s="224">
        <f>ROUND(I205*H205,2)</f>
        <v>0</v>
      </c>
      <c r="K205" s="220" t="s">
        <v>1</v>
      </c>
      <c r="L205" s="44"/>
      <c r="M205" s="225" t="s">
        <v>1</v>
      </c>
      <c r="N205" s="226" t="s">
        <v>41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260</v>
      </c>
      <c r="AT205" s="229" t="s">
        <v>184</v>
      </c>
      <c r="AU205" s="229" t="s">
        <v>86</v>
      </c>
      <c r="AY205" s="17" t="s">
        <v>182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84</v>
      </c>
      <c r="BK205" s="230">
        <f>ROUND(I205*H205,2)</f>
        <v>0</v>
      </c>
      <c r="BL205" s="17" t="s">
        <v>260</v>
      </c>
      <c r="BM205" s="229" t="s">
        <v>2329</v>
      </c>
    </row>
    <row r="206" s="13" customFormat="1">
      <c r="A206" s="13"/>
      <c r="B206" s="231"/>
      <c r="C206" s="232"/>
      <c r="D206" s="233" t="s">
        <v>199</v>
      </c>
      <c r="E206" s="234" t="s">
        <v>1</v>
      </c>
      <c r="F206" s="235" t="s">
        <v>2330</v>
      </c>
      <c r="G206" s="232"/>
      <c r="H206" s="236">
        <v>2</v>
      </c>
      <c r="I206" s="237"/>
      <c r="J206" s="232"/>
      <c r="K206" s="232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199</v>
      </c>
      <c r="AU206" s="242" t="s">
        <v>86</v>
      </c>
      <c r="AV206" s="13" t="s">
        <v>86</v>
      </c>
      <c r="AW206" s="13" t="s">
        <v>32</v>
      </c>
      <c r="AX206" s="13" t="s">
        <v>84</v>
      </c>
      <c r="AY206" s="242" t="s">
        <v>182</v>
      </c>
    </row>
    <row r="207" s="2" customFormat="1" ht="21.75" customHeight="1">
      <c r="A207" s="38"/>
      <c r="B207" s="39"/>
      <c r="C207" s="218" t="s">
        <v>414</v>
      </c>
      <c r="D207" s="218" t="s">
        <v>184</v>
      </c>
      <c r="E207" s="219" t="s">
        <v>2331</v>
      </c>
      <c r="F207" s="220" t="s">
        <v>2332</v>
      </c>
      <c r="G207" s="221" t="s">
        <v>1460</v>
      </c>
      <c r="H207" s="222">
        <v>2</v>
      </c>
      <c r="I207" s="223"/>
      <c r="J207" s="224">
        <f>ROUND(I207*H207,2)</f>
        <v>0</v>
      </c>
      <c r="K207" s="220" t="s">
        <v>1</v>
      </c>
      <c r="L207" s="44"/>
      <c r="M207" s="225" t="s">
        <v>1</v>
      </c>
      <c r="N207" s="226" t="s">
        <v>41</v>
      </c>
      <c r="O207" s="91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260</v>
      </c>
      <c r="AT207" s="229" t="s">
        <v>184</v>
      </c>
      <c r="AU207" s="229" t="s">
        <v>86</v>
      </c>
      <c r="AY207" s="17" t="s">
        <v>182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84</v>
      </c>
      <c r="BK207" s="230">
        <f>ROUND(I207*H207,2)</f>
        <v>0</v>
      </c>
      <c r="BL207" s="17" t="s">
        <v>260</v>
      </c>
      <c r="BM207" s="229" t="s">
        <v>2333</v>
      </c>
    </row>
    <row r="208" s="13" customFormat="1">
      <c r="A208" s="13"/>
      <c r="B208" s="231"/>
      <c r="C208" s="232"/>
      <c r="D208" s="233" t="s">
        <v>199</v>
      </c>
      <c r="E208" s="234" t="s">
        <v>1</v>
      </c>
      <c r="F208" s="235" t="s">
        <v>2334</v>
      </c>
      <c r="G208" s="232"/>
      <c r="H208" s="236">
        <v>2</v>
      </c>
      <c r="I208" s="237"/>
      <c r="J208" s="232"/>
      <c r="K208" s="232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199</v>
      </c>
      <c r="AU208" s="242" t="s">
        <v>86</v>
      </c>
      <c r="AV208" s="13" t="s">
        <v>86</v>
      </c>
      <c r="AW208" s="13" t="s">
        <v>32</v>
      </c>
      <c r="AX208" s="13" t="s">
        <v>84</v>
      </c>
      <c r="AY208" s="242" t="s">
        <v>182</v>
      </c>
    </row>
    <row r="209" s="2" customFormat="1" ht="16.5" customHeight="1">
      <c r="A209" s="38"/>
      <c r="B209" s="39"/>
      <c r="C209" s="218" t="s">
        <v>418</v>
      </c>
      <c r="D209" s="218" t="s">
        <v>184</v>
      </c>
      <c r="E209" s="219" t="s">
        <v>2335</v>
      </c>
      <c r="F209" s="220" t="s">
        <v>2336</v>
      </c>
      <c r="G209" s="221" t="s">
        <v>1460</v>
      </c>
      <c r="H209" s="222">
        <v>6</v>
      </c>
      <c r="I209" s="223"/>
      <c r="J209" s="224">
        <f>ROUND(I209*H209,2)</f>
        <v>0</v>
      </c>
      <c r="K209" s="220" t="s">
        <v>1</v>
      </c>
      <c r="L209" s="44"/>
      <c r="M209" s="225" t="s">
        <v>1</v>
      </c>
      <c r="N209" s="226" t="s">
        <v>41</v>
      </c>
      <c r="O209" s="91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260</v>
      </c>
      <c r="AT209" s="229" t="s">
        <v>184</v>
      </c>
      <c r="AU209" s="229" t="s">
        <v>86</v>
      </c>
      <c r="AY209" s="17" t="s">
        <v>182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84</v>
      </c>
      <c r="BK209" s="230">
        <f>ROUND(I209*H209,2)</f>
        <v>0</v>
      </c>
      <c r="BL209" s="17" t="s">
        <v>260</v>
      </c>
      <c r="BM209" s="229" t="s">
        <v>2337</v>
      </c>
    </row>
    <row r="210" s="13" customFormat="1">
      <c r="A210" s="13"/>
      <c r="B210" s="231"/>
      <c r="C210" s="232"/>
      <c r="D210" s="233" t="s">
        <v>199</v>
      </c>
      <c r="E210" s="234" t="s">
        <v>1</v>
      </c>
      <c r="F210" s="235" t="s">
        <v>2338</v>
      </c>
      <c r="G210" s="232"/>
      <c r="H210" s="236">
        <v>6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199</v>
      </c>
      <c r="AU210" s="242" t="s">
        <v>86</v>
      </c>
      <c r="AV210" s="13" t="s">
        <v>86</v>
      </c>
      <c r="AW210" s="13" t="s">
        <v>32</v>
      </c>
      <c r="AX210" s="13" t="s">
        <v>84</v>
      </c>
      <c r="AY210" s="242" t="s">
        <v>182</v>
      </c>
    </row>
    <row r="211" s="2" customFormat="1" ht="16.5" customHeight="1">
      <c r="A211" s="38"/>
      <c r="B211" s="39"/>
      <c r="C211" s="218" t="s">
        <v>424</v>
      </c>
      <c r="D211" s="218" t="s">
        <v>184</v>
      </c>
      <c r="E211" s="219" t="s">
        <v>2339</v>
      </c>
      <c r="F211" s="220" t="s">
        <v>2340</v>
      </c>
      <c r="G211" s="221" t="s">
        <v>1460</v>
      </c>
      <c r="H211" s="222">
        <v>7</v>
      </c>
      <c r="I211" s="223"/>
      <c r="J211" s="224">
        <f>ROUND(I211*H211,2)</f>
        <v>0</v>
      </c>
      <c r="K211" s="220" t="s">
        <v>1</v>
      </c>
      <c r="L211" s="44"/>
      <c r="M211" s="225" t="s">
        <v>1</v>
      </c>
      <c r="N211" s="226" t="s">
        <v>41</v>
      </c>
      <c r="O211" s="91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9" t="s">
        <v>260</v>
      </c>
      <c r="AT211" s="229" t="s">
        <v>184</v>
      </c>
      <c r="AU211" s="229" t="s">
        <v>86</v>
      </c>
      <c r="AY211" s="17" t="s">
        <v>182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7" t="s">
        <v>84</v>
      </c>
      <c r="BK211" s="230">
        <f>ROUND(I211*H211,2)</f>
        <v>0</v>
      </c>
      <c r="BL211" s="17" t="s">
        <v>260</v>
      </c>
      <c r="BM211" s="229" t="s">
        <v>2341</v>
      </c>
    </row>
    <row r="212" s="13" customFormat="1">
      <c r="A212" s="13"/>
      <c r="B212" s="231"/>
      <c r="C212" s="232"/>
      <c r="D212" s="233" t="s">
        <v>199</v>
      </c>
      <c r="E212" s="234" t="s">
        <v>1</v>
      </c>
      <c r="F212" s="235" t="s">
        <v>2342</v>
      </c>
      <c r="G212" s="232"/>
      <c r="H212" s="236">
        <v>7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199</v>
      </c>
      <c r="AU212" s="242" t="s">
        <v>86</v>
      </c>
      <c r="AV212" s="13" t="s">
        <v>86</v>
      </c>
      <c r="AW212" s="13" t="s">
        <v>32</v>
      </c>
      <c r="AX212" s="13" t="s">
        <v>84</v>
      </c>
      <c r="AY212" s="242" t="s">
        <v>182</v>
      </c>
    </row>
    <row r="213" s="2" customFormat="1" ht="16.5" customHeight="1">
      <c r="A213" s="38"/>
      <c r="B213" s="39"/>
      <c r="C213" s="218" t="s">
        <v>429</v>
      </c>
      <c r="D213" s="218" t="s">
        <v>184</v>
      </c>
      <c r="E213" s="219" t="s">
        <v>2343</v>
      </c>
      <c r="F213" s="220" t="s">
        <v>2344</v>
      </c>
      <c r="G213" s="221" t="s">
        <v>1460</v>
      </c>
      <c r="H213" s="222">
        <v>4</v>
      </c>
      <c r="I213" s="223"/>
      <c r="J213" s="224">
        <f>ROUND(I213*H213,2)</f>
        <v>0</v>
      </c>
      <c r="K213" s="220" t="s">
        <v>1</v>
      </c>
      <c r="L213" s="44"/>
      <c r="M213" s="225" t="s">
        <v>1</v>
      </c>
      <c r="N213" s="226" t="s">
        <v>41</v>
      </c>
      <c r="O213" s="91"/>
      <c r="P213" s="227">
        <f>O213*H213</f>
        <v>0</v>
      </c>
      <c r="Q213" s="227">
        <v>0</v>
      </c>
      <c r="R213" s="227">
        <f>Q213*H213</f>
        <v>0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260</v>
      </c>
      <c r="AT213" s="229" t="s">
        <v>184</v>
      </c>
      <c r="AU213" s="229" t="s">
        <v>86</v>
      </c>
      <c r="AY213" s="17" t="s">
        <v>182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84</v>
      </c>
      <c r="BK213" s="230">
        <f>ROUND(I213*H213,2)</f>
        <v>0</v>
      </c>
      <c r="BL213" s="17" t="s">
        <v>260</v>
      </c>
      <c r="BM213" s="229" t="s">
        <v>2345</v>
      </c>
    </row>
    <row r="214" s="13" customFormat="1">
      <c r="A214" s="13"/>
      <c r="B214" s="231"/>
      <c r="C214" s="232"/>
      <c r="D214" s="233" t="s">
        <v>199</v>
      </c>
      <c r="E214" s="234" t="s">
        <v>1</v>
      </c>
      <c r="F214" s="235" t="s">
        <v>2346</v>
      </c>
      <c r="G214" s="232"/>
      <c r="H214" s="236">
        <v>4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199</v>
      </c>
      <c r="AU214" s="242" t="s">
        <v>86</v>
      </c>
      <c r="AV214" s="13" t="s">
        <v>86</v>
      </c>
      <c r="AW214" s="13" t="s">
        <v>32</v>
      </c>
      <c r="AX214" s="13" t="s">
        <v>84</v>
      </c>
      <c r="AY214" s="242" t="s">
        <v>182</v>
      </c>
    </row>
    <row r="215" s="2" customFormat="1" ht="16.5" customHeight="1">
      <c r="A215" s="38"/>
      <c r="B215" s="39"/>
      <c r="C215" s="218" t="s">
        <v>433</v>
      </c>
      <c r="D215" s="218" t="s">
        <v>184</v>
      </c>
      <c r="E215" s="219" t="s">
        <v>2347</v>
      </c>
      <c r="F215" s="220" t="s">
        <v>2348</v>
      </c>
      <c r="G215" s="221" t="s">
        <v>1460</v>
      </c>
      <c r="H215" s="222">
        <v>1</v>
      </c>
      <c r="I215" s="223"/>
      <c r="J215" s="224">
        <f>ROUND(I215*H215,2)</f>
        <v>0</v>
      </c>
      <c r="K215" s="220" t="s">
        <v>1</v>
      </c>
      <c r="L215" s="44"/>
      <c r="M215" s="225" t="s">
        <v>1</v>
      </c>
      <c r="N215" s="226" t="s">
        <v>41</v>
      </c>
      <c r="O215" s="91"/>
      <c r="P215" s="227">
        <f>O215*H215</f>
        <v>0</v>
      </c>
      <c r="Q215" s="227">
        <v>0</v>
      </c>
      <c r="R215" s="227">
        <f>Q215*H215</f>
        <v>0</v>
      </c>
      <c r="S215" s="227">
        <v>0</v>
      </c>
      <c r="T215" s="22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9" t="s">
        <v>260</v>
      </c>
      <c r="AT215" s="229" t="s">
        <v>184</v>
      </c>
      <c r="AU215" s="229" t="s">
        <v>86</v>
      </c>
      <c r="AY215" s="17" t="s">
        <v>182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7" t="s">
        <v>84</v>
      </c>
      <c r="BK215" s="230">
        <f>ROUND(I215*H215,2)</f>
        <v>0</v>
      </c>
      <c r="BL215" s="17" t="s">
        <v>260</v>
      </c>
      <c r="BM215" s="229" t="s">
        <v>2349</v>
      </c>
    </row>
    <row r="216" s="13" customFormat="1">
      <c r="A216" s="13"/>
      <c r="B216" s="231"/>
      <c r="C216" s="232"/>
      <c r="D216" s="233" t="s">
        <v>199</v>
      </c>
      <c r="E216" s="234" t="s">
        <v>1</v>
      </c>
      <c r="F216" s="235" t="s">
        <v>2350</v>
      </c>
      <c r="G216" s="232"/>
      <c r="H216" s="236">
        <v>1</v>
      </c>
      <c r="I216" s="237"/>
      <c r="J216" s="232"/>
      <c r="K216" s="232"/>
      <c r="L216" s="238"/>
      <c r="M216" s="239"/>
      <c r="N216" s="240"/>
      <c r="O216" s="240"/>
      <c r="P216" s="240"/>
      <c r="Q216" s="240"/>
      <c r="R216" s="240"/>
      <c r="S216" s="240"/>
      <c r="T216" s="24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2" t="s">
        <v>199</v>
      </c>
      <c r="AU216" s="242" t="s">
        <v>86</v>
      </c>
      <c r="AV216" s="13" t="s">
        <v>86</v>
      </c>
      <c r="AW216" s="13" t="s">
        <v>32</v>
      </c>
      <c r="AX216" s="13" t="s">
        <v>84</v>
      </c>
      <c r="AY216" s="242" t="s">
        <v>182</v>
      </c>
    </row>
    <row r="217" s="2" customFormat="1">
      <c r="A217" s="38"/>
      <c r="B217" s="39"/>
      <c r="C217" s="218" t="s">
        <v>437</v>
      </c>
      <c r="D217" s="218" t="s">
        <v>184</v>
      </c>
      <c r="E217" s="219" t="s">
        <v>2351</v>
      </c>
      <c r="F217" s="220" t="s">
        <v>2352</v>
      </c>
      <c r="G217" s="221" t="s">
        <v>1460</v>
      </c>
      <c r="H217" s="222">
        <v>22</v>
      </c>
      <c r="I217" s="223"/>
      <c r="J217" s="224">
        <f>ROUND(I217*H217,2)</f>
        <v>0</v>
      </c>
      <c r="K217" s="220" t="s">
        <v>1</v>
      </c>
      <c r="L217" s="44"/>
      <c r="M217" s="225" t="s">
        <v>1</v>
      </c>
      <c r="N217" s="226" t="s">
        <v>41</v>
      </c>
      <c r="O217" s="91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9" t="s">
        <v>260</v>
      </c>
      <c r="AT217" s="229" t="s">
        <v>184</v>
      </c>
      <c r="AU217" s="229" t="s">
        <v>86</v>
      </c>
      <c r="AY217" s="17" t="s">
        <v>182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7" t="s">
        <v>84</v>
      </c>
      <c r="BK217" s="230">
        <f>ROUND(I217*H217,2)</f>
        <v>0</v>
      </c>
      <c r="BL217" s="17" t="s">
        <v>260</v>
      </c>
      <c r="BM217" s="229" t="s">
        <v>2353</v>
      </c>
    </row>
    <row r="218" s="13" customFormat="1">
      <c r="A218" s="13"/>
      <c r="B218" s="231"/>
      <c r="C218" s="232"/>
      <c r="D218" s="233" t="s">
        <v>199</v>
      </c>
      <c r="E218" s="234" t="s">
        <v>1</v>
      </c>
      <c r="F218" s="235" t="s">
        <v>2354</v>
      </c>
      <c r="G218" s="232"/>
      <c r="H218" s="236">
        <v>22</v>
      </c>
      <c r="I218" s="237"/>
      <c r="J218" s="232"/>
      <c r="K218" s="232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199</v>
      </c>
      <c r="AU218" s="242" t="s">
        <v>86</v>
      </c>
      <c r="AV218" s="13" t="s">
        <v>86</v>
      </c>
      <c r="AW218" s="13" t="s">
        <v>32</v>
      </c>
      <c r="AX218" s="13" t="s">
        <v>84</v>
      </c>
      <c r="AY218" s="242" t="s">
        <v>182</v>
      </c>
    </row>
    <row r="219" s="2" customFormat="1">
      <c r="A219" s="38"/>
      <c r="B219" s="39"/>
      <c r="C219" s="218" t="s">
        <v>441</v>
      </c>
      <c r="D219" s="218" t="s">
        <v>184</v>
      </c>
      <c r="E219" s="219" t="s">
        <v>2355</v>
      </c>
      <c r="F219" s="220" t="s">
        <v>2356</v>
      </c>
      <c r="G219" s="221" t="s">
        <v>1460</v>
      </c>
      <c r="H219" s="222">
        <v>30</v>
      </c>
      <c r="I219" s="223"/>
      <c r="J219" s="224">
        <f>ROUND(I219*H219,2)</f>
        <v>0</v>
      </c>
      <c r="K219" s="220" t="s">
        <v>1</v>
      </c>
      <c r="L219" s="44"/>
      <c r="M219" s="225" t="s">
        <v>1</v>
      </c>
      <c r="N219" s="226" t="s">
        <v>41</v>
      </c>
      <c r="O219" s="91"/>
      <c r="P219" s="227">
        <f>O219*H219</f>
        <v>0</v>
      </c>
      <c r="Q219" s="227">
        <v>0</v>
      </c>
      <c r="R219" s="227">
        <f>Q219*H219</f>
        <v>0</v>
      </c>
      <c r="S219" s="227">
        <v>0</v>
      </c>
      <c r="T219" s="22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9" t="s">
        <v>260</v>
      </c>
      <c r="AT219" s="229" t="s">
        <v>184</v>
      </c>
      <c r="AU219" s="229" t="s">
        <v>86</v>
      </c>
      <c r="AY219" s="17" t="s">
        <v>182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7" t="s">
        <v>84</v>
      </c>
      <c r="BK219" s="230">
        <f>ROUND(I219*H219,2)</f>
        <v>0</v>
      </c>
      <c r="BL219" s="17" t="s">
        <v>260</v>
      </c>
      <c r="BM219" s="229" t="s">
        <v>2357</v>
      </c>
    </row>
    <row r="220" s="13" customFormat="1">
      <c r="A220" s="13"/>
      <c r="B220" s="231"/>
      <c r="C220" s="232"/>
      <c r="D220" s="233" t="s">
        <v>199</v>
      </c>
      <c r="E220" s="234" t="s">
        <v>1</v>
      </c>
      <c r="F220" s="235" t="s">
        <v>2358</v>
      </c>
      <c r="G220" s="232"/>
      <c r="H220" s="236">
        <v>30</v>
      </c>
      <c r="I220" s="237"/>
      <c r="J220" s="232"/>
      <c r="K220" s="232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199</v>
      </c>
      <c r="AU220" s="242" t="s">
        <v>86</v>
      </c>
      <c r="AV220" s="13" t="s">
        <v>86</v>
      </c>
      <c r="AW220" s="13" t="s">
        <v>32</v>
      </c>
      <c r="AX220" s="13" t="s">
        <v>84</v>
      </c>
      <c r="AY220" s="242" t="s">
        <v>182</v>
      </c>
    </row>
    <row r="221" s="2" customFormat="1">
      <c r="A221" s="38"/>
      <c r="B221" s="39"/>
      <c r="C221" s="218" t="s">
        <v>446</v>
      </c>
      <c r="D221" s="218" t="s">
        <v>184</v>
      </c>
      <c r="E221" s="219" t="s">
        <v>2359</v>
      </c>
      <c r="F221" s="220" t="s">
        <v>2360</v>
      </c>
      <c r="G221" s="221" t="s">
        <v>1460</v>
      </c>
      <c r="H221" s="222">
        <v>1</v>
      </c>
      <c r="I221" s="223"/>
      <c r="J221" s="224">
        <f>ROUND(I221*H221,2)</f>
        <v>0</v>
      </c>
      <c r="K221" s="220" t="s">
        <v>1</v>
      </c>
      <c r="L221" s="44"/>
      <c r="M221" s="225" t="s">
        <v>1</v>
      </c>
      <c r="N221" s="226" t="s">
        <v>41</v>
      </c>
      <c r="O221" s="91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260</v>
      </c>
      <c r="AT221" s="229" t="s">
        <v>184</v>
      </c>
      <c r="AU221" s="229" t="s">
        <v>86</v>
      </c>
      <c r="AY221" s="17" t="s">
        <v>182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84</v>
      </c>
      <c r="BK221" s="230">
        <f>ROUND(I221*H221,2)</f>
        <v>0</v>
      </c>
      <c r="BL221" s="17" t="s">
        <v>260</v>
      </c>
      <c r="BM221" s="229" t="s">
        <v>2361</v>
      </c>
    </row>
    <row r="222" s="13" customFormat="1">
      <c r="A222" s="13"/>
      <c r="B222" s="231"/>
      <c r="C222" s="232"/>
      <c r="D222" s="233" t="s">
        <v>199</v>
      </c>
      <c r="E222" s="234" t="s">
        <v>1</v>
      </c>
      <c r="F222" s="235" t="s">
        <v>2362</v>
      </c>
      <c r="G222" s="232"/>
      <c r="H222" s="236">
        <v>1</v>
      </c>
      <c r="I222" s="237"/>
      <c r="J222" s="232"/>
      <c r="K222" s="232"/>
      <c r="L222" s="238"/>
      <c r="M222" s="239"/>
      <c r="N222" s="240"/>
      <c r="O222" s="240"/>
      <c r="P222" s="240"/>
      <c r="Q222" s="240"/>
      <c r="R222" s="240"/>
      <c r="S222" s="240"/>
      <c r="T222" s="24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2" t="s">
        <v>199</v>
      </c>
      <c r="AU222" s="242" t="s">
        <v>86</v>
      </c>
      <c r="AV222" s="13" t="s">
        <v>86</v>
      </c>
      <c r="AW222" s="13" t="s">
        <v>32</v>
      </c>
      <c r="AX222" s="13" t="s">
        <v>84</v>
      </c>
      <c r="AY222" s="242" t="s">
        <v>182</v>
      </c>
    </row>
    <row r="223" s="2" customFormat="1" ht="21.75" customHeight="1">
      <c r="A223" s="38"/>
      <c r="B223" s="39"/>
      <c r="C223" s="218" t="s">
        <v>451</v>
      </c>
      <c r="D223" s="218" t="s">
        <v>184</v>
      </c>
      <c r="E223" s="219" t="s">
        <v>2363</v>
      </c>
      <c r="F223" s="220" t="s">
        <v>2364</v>
      </c>
      <c r="G223" s="221" t="s">
        <v>1460</v>
      </c>
      <c r="H223" s="222">
        <v>3</v>
      </c>
      <c r="I223" s="223"/>
      <c r="J223" s="224">
        <f>ROUND(I223*H223,2)</f>
        <v>0</v>
      </c>
      <c r="K223" s="220" t="s">
        <v>1</v>
      </c>
      <c r="L223" s="44"/>
      <c r="M223" s="225" t="s">
        <v>1</v>
      </c>
      <c r="N223" s="226" t="s">
        <v>41</v>
      </c>
      <c r="O223" s="91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9" t="s">
        <v>260</v>
      </c>
      <c r="AT223" s="229" t="s">
        <v>184</v>
      </c>
      <c r="AU223" s="229" t="s">
        <v>86</v>
      </c>
      <c r="AY223" s="17" t="s">
        <v>182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7" t="s">
        <v>84</v>
      </c>
      <c r="BK223" s="230">
        <f>ROUND(I223*H223,2)</f>
        <v>0</v>
      </c>
      <c r="BL223" s="17" t="s">
        <v>260</v>
      </c>
      <c r="BM223" s="229" t="s">
        <v>2365</v>
      </c>
    </row>
    <row r="224" s="13" customFormat="1">
      <c r="A224" s="13"/>
      <c r="B224" s="231"/>
      <c r="C224" s="232"/>
      <c r="D224" s="233" t="s">
        <v>199</v>
      </c>
      <c r="E224" s="234" t="s">
        <v>1</v>
      </c>
      <c r="F224" s="235" t="s">
        <v>2366</v>
      </c>
      <c r="G224" s="232"/>
      <c r="H224" s="236">
        <v>3</v>
      </c>
      <c r="I224" s="237"/>
      <c r="J224" s="232"/>
      <c r="K224" s="232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199</v>
      </c>
      <c r="AU224" s="242" t="s">
        <v>86</v>
      </c>
      <c r="AV224" s="13" t="s">
        <v>86</v>
      </c>
      <c r="AW224" s="13" t="s">
        <v>32</v>
      </c>
      <c r="AX224" s="13" t="s">
        <v>84</v>
      </c>
      <c r="AY224" s="242" t="s">
        <v>182</v>
      </c>
    </row>
    <row r="225" s="2" customFormat="1" ht="16.5" customHeight="1">
      <c r="A225" s="38"/>
      <c r="B225" s="39"/>
      <c r="C225" s="218" t="s">
        <v>455</v>
      </c>
      <c r="D225" s="218" t="s">
        <v>184</v>
      </c>
      <c r="E225" s="219" t="s">
        <v>2367</v>
      </c>
      <c r="F225" s="220" t="s">
        <v>2368</v>
      </c>
      <c r="G225" s="221" t="s">
        <v>1460</v>
      </c>
      <c r="H225" s="222">
        <v>4</v>
      </c>
      <c r="I225" s="223"/>
      <c r="J225" s="224">
        <f>ROUND(I225*H225,2)</f>
        <v>0</v>
      </c>
      <c r="K225" s="220" t="s">
        <v>1</v>
      </c>
      <c r="L225" s="44"/>
      <c r="M225" s="225" t="s">
        <v>1</v>
      </c>
      <c r="N225" s="226" t="s">
        <v>41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260</v>
      </c>
      <c r="AT225" s="229" t="s">
        <v>184</v>
      </c>
      <c r="AU225" s="229" t="s">
        <v>86</v>
      </c>
      <c r="AY225" s="17" t="s">
        <v>182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84</v>
      </c>
      <c r="BK225" s="230">
        <f>ROUND(I225*H225,2)</f>
        <v>0</v>
      </c>
      <c r="BL225" s="17" t="s">
        <v>260</v>
      </c>
      <c r="BM225" s="229" t="s">
        <v>2369</v>
      </c>
    </row>
    <row r="226" s="13" customFormat="1">
      <c r="A226" s="13"/>
      <c r="B226" s="231"/>
      <c r="C226" s="232"/>
      <c r="D226" s="233" t="s">
        <v>199</v>
      </c>
      <c r="E226" s="234" t="s">
        <v>1</v>
      </c>
      <c r="F226" s="235" t="s">
        <v>2370</v>
      </c>
      <c r="G226" s="232"/>
      <c r="H226" s="236">
        <v>4</v>
      </c>
      <c r="I226" s="237"/>
      <c r="J226" s="232"/>
      <c r="K226" s="232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199</v>
      </c>
      <c r="AU226" s="242" t="s">
        <v>86</v>
      </c>
      <c r="AV226" s="13" t="s">
        <v>86</v>
      </c>
      <c r="AW226" s="13" t="s">
        <v>32</v>
      </c>
      <c r="AX226" s="13" t="s">
        <v>84</v>
      </c>
      <c r="AY226" s="242" t="s">
        <v>182</v>
      </c>
    </row>
    <row r="227" s="2" customFormat="1">
      <c r="A227" s="38"/>
      <c r="B227" s="39"/>
      <c r="C227" s="218" t="s">
        <v>460</v>
      </c>
      <c r="D227" s="218" t="s">
        <v>184</v>
      </c>
      <c r="E227" s="219" t="s">
        <v>2371</v>
      </c>
      <c r="F227" s="220" t="s">
        <v>2372</v>
      </c>
      <c r="G227" s="221" t="s">
        <v>1460</v>
      </c>
      <c r="H227" s="222">
        <v>1</v>
      </c>
      <c r="I227" s="223"/>
      <c r="J227" s="224">
        <f>ROUND(I227*H227,2)</f>
        <v>0</v>
      </c>
      <c r="K227" s="220" t="s">
        <v>1</v>
      </c>
      <c r="L227" s="44"/>
      <c r="M227" s="225" t="s">
        <v>1</v>
      </c>
      <c r="N227" s="226" t="s">
        <v>41</v>
      </c>
      <c r="O227" s="91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260</v>
      </c>
      <c r="AT227" s="229" t="s">
        <v>184</v>
      </c>
      <c r="AU227" s="229" t="s">
        <v>86</v>
      </c>
      <c r="AY227" s="17" t="s">
        <v>182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84</v>
      </c>
      <c r="BK227" s="230">
        <f>ROUND(I227*H227,2)</f>
        <v>0</v>
      </c>
      <c r="BL227" s="17" t="s">
        <v>260</v>
      </c>
      <c r="BM227" s="229" t="s">
        <v>2373</v>
      </c>
    </row>
    <row r="228" s="13" customFormat="1">
      <c r="A228" s="13"/>
      <c r="B228" s="231"/>
      <c r="C228" s="232"/>
      <c r="D228" s="233" t="s">
        <v>199</v>
      </c>
      <c r="E228" s="234" t="s">
        <v>1</v>
      </c>
      <c r="F228" s="235" t="s">
        <v>2374</v>
      </c>
      <c r="G228" s="232"/>
      <c r="H228" s="236">
        <v>1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199</v>
      </c>
      <c r="AU228" s="242" t="s">
        <v>86</v>
      </c>
      <c r="AV228" s="13" t="s">
        <v>86</v>
      </c>
      <c r="AW228" s="13" t="s">
        <v>32</v>
      </c>
      <c r="AX228" s="13" t="s">
        <v>84</v>
      </c>
      <c r="AY228" s="242" t="s">
        <v>182</v>
      </c>
    </row>
    <row r="229" s="2" customFormat="1" ht="16.5" customHeight="1">
      <c r="A229" s="38"/>
      <c r="B229" s="39"/>
      <c r="C229" s="218" t="s">
        <v>470</v>
      </c>
      <c r="D229" s="218" t="s">
        <v>184</v>
      </c>
      <c r="E229" s="219" t="s">
        <v>2375</v>
      </c>
      <c r="F229" s="220" t="s">
        <v>2376</v>
      </c>
      <c r="G229" s="221" t="s">
        <v>1460</v>
      </c>
      <c r="H229" s="222">
        <v>1</v>
      </c>
      <c r="I229" s="223"/>
      <c r="J229" s="224">
        <f>ROUND(I229*H229,2)</f>
        <v>0</v>
      </c>
      <c r="K229" s="220" t="s">
        <v>1</v>
      </c>
      <c r="L229" s="44"/>
      <c r="M229" s="225" t="s">
        <v>1</v>
      </c>
      <c r="N229" s="226" t="s">
        <v>41</v>
      </c>
      <c r="O229" s="91"/>
      <c r="P229" s="227">
        <f>O229*H229</f>
        <v>0</v>
      </c>
      <c r="Q229" s="227">
        <v>0</v>
      </c>
      <c r="R229" s="227">
        <f>Q229*H229</f>
        <v>0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260</v>
      </c>
      <c r="AT229" s="229" t="s">
        <v>184</v>
      </c>
      <c r="AU229" s="229" t="s">
        <v>86</v>
      </c>
      <c r="AY229" s="17" t="s">
        <v>182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84</v>
      </c>
      <c r="BK229" s="230">
        <f>ROUND(I229*H229,2)</f>
        <v>0</v>
      </c>
      <c r="BL229" s="17" t="s">
        <v>260</v>
      </c>
      <c r="BM229" s="229" t="s">
        <v>2377</v>
      </c>
    </row>
    <row r="230" s="13" customFormat="1">
      <c r="A230" s="13"/>
      <c r="B230" s="231"/>
      <c r="C230" s="232"/>
      <c r="D230" s="233" t="s">
        <v>199</v>
      </c>
      <c r="E230" s="234" t="s">
        <v>1</v>
      </c>
      <c r="F230" s="235" t="s">
        <v>2378</v>
      </c>
      <c r="G230" s="232"/>
      <c r="H230" s="236">
        <v>1</v>
      </c>
      <c r="I230" s="237"/>
      <c r="J230" s="232"/>
      <c r="K230" s="232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199</v>
      </c>
      <c r="AU230" s="242" t="s">
        <v>86</v>
      </c>
      <c r="AV230" s="13" t="s">
        <v>86</v>
      </c>
      <c r="AW230" s="13" t="s">
        <v>32</v>
      </c>
      <c r="AX230" s="13" t="s">
        <v>84</v>
      </c>
      <c r="AY230" s="242" t="s">
        <v>182</v>
      </c>
    </row>
    <row r="231" s="2" customFormat="1" ht="21.75" customHeight="1">
      <c r="A231" s="38"/>
      <c r="B231" s="39"/>
      <c r="C231" s="218" t="s">
        <v>478</v>
      </c>
      <c r="D231" s="218" t="s">
        <v>184</v>
      </c>
      <c r="E231" s="219" t="s">
        <v>2379</v>
      </c>
      <c r="F231" s="220" t="s">
        <v>2380</v>
      </c>
      <c r="G231" s="221" t="s">
        <v>1460</v>
      </c>
      <c r="H231" s="222">
        <v>2</v>
      </c>
      <c r="I231" s="223"/>
      <c r="J231" s="224">
        <f>ROUND(I231*H231,2)</f>
        <v>0</v>
      </c>
      <c r="K231" s="220" t="s">
        <v>1</v>
      </c>
      <c r="L231" s="44"/>
      <c r="M231" s="225" t="s">
        <v>1</v>
      </c>
      <c r="N231" s="226" t="s">
        <v>41</v>
      </c>
      <c r="O231" s="91"/>
      <c r="P231" s="227">
        <f>O231*H231</f>
        <v>0</v>
      </c>
      <c r="Q231" s="227">
        <v>0</v>
      </c>
      <c r="R231" s="227">
        <f>Q231*H231</f>
        <v>0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260</v>
      </c>
      <c r="AT231" s="229" t="s">
        <v>184</v>
      </c>
      <c r="AU231" s="229" t="s">
        <v>86</v>
      </c>
      <c r="AY231" s="17" t="s">
        <v>182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84</v>
      </c>
      <c r="BK231" s="230">
        <f>ROUND(I231*H231,2)</f>
        <v>0</v>
      </c>
      <c r="BL231" s="17" t="s">
        <v>260</v>
      </c>
      <c r="BM231" s="229" t="s">
        <v>2381</v>
      </c>
    </row>
    <row r="232" s="13" customFormat="1">
      <c r="A232" s="13"/>
      <c r="B232" s="231"/>
      <c r="C232" s="232"/>
      <c r="D232" s="233" t="s">
        <v>199</v>
      </c>
      <c r="E232" s="234" t="s">
        <v>1</v>
      </c>
      <c r="F232" s="235" t="s">
        <v>2382</v>
      </c>
      <c r="G232" s="232"/>
      <c r="H232" s="236">
        <v>2</v>
      </c>
      <c r="I232" s="237"/>
      <c r="J232" s="232"/>
      <c r="K232" s="232"/>
      <c r="L232" s="238"/>
      <c r="M232" s="239"/>
      <c r="N232" s="240"/>
      <c r="O232" s="240"/>
      <c r="P232" s="240"/>
      <c r="Q232" s="240"/>
      <c r="R232" s="240"/>
      <c r="S232" s="240"/>
      <c r="T232" s="24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2" t="s">
        <v>199</v>
      </c>
      <c r="AU232" s="242" t="s">
        <v>86</v>
      </c>
      <c r="AV232" s="13" t="s">
        <v>86</v>
      </c>
      <c r="AW232" s="13" t="s">
        <v>32</v>
      </c>
      <c r="AX232" s="13" t="s">
        <v>84</v>
      </c>
      <c r="AY232" s="242" t="s">
        <v>182</v>
      </c>
    </row>
    <row r="233" s="2" customFormat="1" ht="21.75" customHeight="1">
      <c r="A233" s="38"/>
      <c r="B233" s="39"/>
      <c r="C233" s="218" t="s">
        <v>483</v>
      </c>
      <c r="D233" s="218" t="s">
        <v>184</v>
      </c>
      <c r="E233" s="219" t="s">
        <v>2383</v>
      </c>
      <c r="F233" s="220" t="s">
        <v>2384</v>
      </c>
      <c r="G233" s="221" t="s">
        <v>1460</v>
      </c>
      <c r="H233" s="222">
        <v>11</v>
      </c>
      <c r="I233" s="223"/>
      <c r="J233" s="224">
        <f>ROUND(I233*H233,2)</f>
        <v>0</v>
      </c>
      <c r="K233" s="220" t="s">
        <v>1</v>
      </c>
      <c r="L233" s="44"/>
      <c r="M233" s="225" t="s">
        <v>1</v>
      </c>
      <c r="N233" s="226" t="s">
        <v>41</v>
      </c>
      <c r="O233" s="91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260</v>
      </c>
      <c r="AT233" s="229" t="s">
        <v>184</v>
      </c>
      <c r="AU233" s="229" t="s">
        <v>86</v>
      </c>
      <c r="AY233" s="17" t="s">
        <v>182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84</v>
      </c>
      <c r="BK233" s="230">
        <f>ROUND(I233*H233,2)</f>
        <v>0</v>
      </c>
      <c r="BL233" s="17" t="s">
        <v>260</v>
      </c>
      <c r="BM233" s="229" t="s">
        <v>2385</v>
      </c>
    </row>
    <row r="234" s="13" customFormat="1">
      <c r="A234" s="13"/>
      <c r="B234" s="231"/>
      <c r="C234" s="232"/>
      <c r="D234" s="233" t="s">
        <v>199</v>
      </c>
      <c r="E234" s="234" t="s">
        <v>1</v>
      </c>
      <c r="F234" s="235" t="s">
        <v>2386</v>
      </c>
      <c r="G234" s="232"/>
      <c r="H234" s="236">
        <v>11</v>
      </c>
      <c r="I234" s="237"/>
      <c r="J234" s="232"/>
      <c r="K234" s="232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199</v>
      </c>
      <c r="AU234" s="242" t="s">
        <v>86</v>
      </c>
      <c r="AV234" s="13" t="s">
        <v>86</v>
      </c>
      <c r="AW234" s="13" t="s">
        <v>32</v>
      </c>
      <c r="AX234" s="13" t="s">
        <v>84</v>
      </c>
      <c r="AY234" s="242" t="s">
        <v>182</v>
      </c>
    </row>
    <row r="235" s="2" customFormat="1" ht="21.75" customHeight="1">
      <c r="A235" s="38"/>
      <c r="B235" s="39"/>
      <c r="C235" s="218" t="s">
        <v>490</v>
      </c>
      <c r="D235" s="218" t="s">
        <v>184</v>
      </c>
      <c r="E235" s="219" t="s">
        <v>2387</v>
      </c>
      <c r="F235" s="220" t="s">
        <v>2388</v>
      </c>
      <c r="G235" s="221" t="s">
        <v>1460</v>
      </c>
      <c r="H235" s="222">
        <v>1</v>
      </c>
      <c r="I235" s="223"/>
      <c r="J235" s="224">
        <f>ROUND(I235*H235,2)</f>
        <v>0</v>
      </c>
      <c r="K235" s="220" t="s">
        <v>1</v>
      </c>
      <c r="L235" s="44"/>
      <c r="M235" s="225" t="s">
        <v>1</v>
      </c>
      <c r="N235" s="226" t="s">
        <v>41</v>
      </c>
      <c r="O235" s="91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260</v>
      </c>
      <c r="AT235" s="229" t="s">
        <v>184</v>
      </c>
      <c r="AU235" s="229" t="s">
        <v>86</v>
      </c>
      <c r="AY235" s="17" t="s">
        <v>182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84</v>
      </c>
      <c r="BK235" s="230">
        <f>ROUND(I235*H235,2)</f>
        <v>0</v>
      </c>
      <c r="BL235" s="17" t="s">
        <v>260</v>
      </c>
      <c r="BM235" s="229" t="s">
        <v>2389</v>
      </c>
    </row>
    <row r="236" s="13" customFormat="1">
      <c r="A236" s="13"/>
      <c r="B236" s="231"/>
      <c r="C236" s="232"/>
      <c r="D236" s="233" t="s">
        <v>199</v>
      </c>
      <c r="E236" s="234" t="s">
        <v>1</v>
      </c>
      <c r="F236" s="235" t="s">
        <v>2390</v>
      </c>
      <c r="G236" s="232"/>
      <c r="H236" s="236">
        <v>1</v>
      </c>
      <c r="I236" s="237"/>
      <c r="J236" s="232"/>
      <c r="K236" s="232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199</v>
      </c>
      <c r="AU236" s="242" t="s">
        <v>86</v>
      </c>
      <c r="AV236" s="13" t="s">
        <v>86</v>
      </c>
      <c r="AW236" s="13" t="s">
        <v>32</v>
      </c>
      <c r="AX236" s="13" t="s">
        <v>84</v>
      </c>
      <c r="AY236" s="242" t="s">
        <v>182</v>
      </c>
    </row>
    <row r="237" s="2" customFormat="1">
      <c r="A237" s="38"/>
      <c r="B237" s="39"/>
      <c r="C237" s="218" t="s">
        <v>495</v>
      </c>
      <c r="D237" s="218" t="s">
        <v>184</v>
      </c>
      <c r="E237" s="219" t="s">
        <v>2391</v>
      </c>
      <c r="F237" s="220" t="s">
        <v>2392</v>
      </c>
      <c r="G237" s="221" t="s">
        <v>1460</v>
      </c>
      <c r="H237" s="222">
        <v>5</v>
      </c>
      <c r="I237" s="223"/>
      <c r="J237" s="224">
        <f>ROUND(I237*H237,2)</f>
        <v>0</v>
      </c>
      <c r="K237" s="220" t="s">
        <v>1</v>
      </c>
      <c r="L237" s="44"/>
      <c r="M237" s="225" t="s">
        <v>1</v>
      </c>
      <c r="N237" s="226" t="s">
        <v>41</v>
      </c>
      <c r="O237" s="91"/>
      <c r="P237" s="227">
        <f>O237*H237</f>
        <v>0</v>
      </c>
      <c r="Q237" s="227">
        <v>0</v>
      </c>
      <c r="R237" s="227">
        <f>Q237*H237</f>
        <v>0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260</v>
      </c>
      <c r="AT237" s="229" t="s">
        <v>184</v>
      </c>
      <c r="AU237" s="229" t="s">
        <v>86</v>
      </c>
      <c r="AY237" s="17" t="s">
        <v>182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84</v>
      </c>
      <c r="BK237" s="230">
        <f>ROUND(I237*H237,2)</f>
        <v>0</v>
      </c>
      <c r="BL237" s="17" t="s">
        <v>260</v>
      </c>
      <c r="BM237" s="229" t="s">
        <v>2393</v>
      </c>
    </row>
    <row r="238" s="13" customFormat="1">
      <c r="A238" s="13"/>
      <c r="B238" s="231"/>
      <c r="C238" s="232"/>
      <c r="D238" s="233" t="s">
        <v>199</v>
      </c>
      <c r="E238" s="234" t="s">
        <v>1</v>
      </c>
      <c r="F238" s="235" t="s">
        <v>2394</v>
      </c>
      <c r="G238" s="232"/>
      <c r="H238" s="236">
        <v>5</v>
      </c>
      <c r="I238" s="237"/>
      <c r="J238" s="232"/>
      <c r="K238" s="232"/>
      <c r="L238" s="238"/>
      <c r="M238" s="239"/>
      <c r="N238" s="240"/>
      <c r="O238" s="240"/>
      <c r="P238" s="240"/>
      <c r="Q238" s="240"/>
      <c r="R238" s="240"/>
      <c r="S238" s="240"/>
      <c r="T238" s="24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2" t="s">
        <v>199</v>
      </c>
      <c r="AU238" s="242" t="s">
        <v>86</v>
      </c>
      <c r="AV238" s="13" t="s">
        <v>86</v>
      </c>
      <c r="AW238" s="13" t="s">
        <v>32</v>
      </c>
      <c r="AX238" s="13" t="s">
        <v>84</v>
      </c>
      <c r="AY238" s="242" t="s">
        <v>182</v>
      </c>
    </row>
    <row r="239" s="2" customFormat="1" ht="16.5" customHeight="1">
      <c r="A239" s="38"/>
      <c r="B239" s="39"/>
      <c r="C239" s="218" t="s">
        <v>499</v>
      </c>
      <c r="D239" s="218" t="s">
        <v>184</v>
      </c>
      <c r="E239" s="219" t="s">
        <v>2395</v>
      </c>
      <c r="F239" s="220" t="s">
        <v>2396</v>
      </c>
      <c r="G239" s="221" t="s">
        <v>1460</v>
      </c>
      <c r="H239" s="222">
        <v>2</v>
      </c>
      <c r="I239" s="223"/>
      <c r="J239" s="224">
        <f>ROUND(I239*H239,2)</f>
        <v>0</v>
      </c>
      <c r="K239" s="220" t="s">
        <v>1</v>
      </c>
      <c r="L239" s="44"/>
      <c r="M239" s="225" t="s">
        <v>1</v>
      </c>
      <c r="N239" s="226" t="s">
        <v>41</v>
      </c>
      <c r="O239" s="91"/>
      <c r="P239" s="227">
        <f>O239*H239</f>
        <v>0</v>
      </c>
      <c r="Q239" s="227">
        <v>0</v>
      </c>
      <c r="R239" s="227">
        <f>Q239*H239</f>
        <v>0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260</v>
      </c>
      <c r="AT239" s="229" t="s">
        <v>184</v>
      </c>
      <c r="AU239" s="229" t="s">
        <v>86</v>
      </c>
      <c r="AY239" s="17" t="s">
        <v>182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84</v>
      </c>
      <c r="BK239" s="230">
        <f>ROUND(I239*H239,2)</f>
        <v>0</v>
      </c>
      <c r="BL239" s="17" t="s">
        <v>260</v>
      </c>
      <c r="BM239" s="229" t="s">
        <v>2397</v>
      </c>
    </row>
    <row r="240" s="13" customFormat="1">
      <c r="A240" s="13"/>
      <c r="B240" s="231"/>
      <c r="C240" s="232"/>
      <c r="D240" s="233" t="s">
        <v>199</v>
      </c>
      <c r="E240" s="234" t="s">
        <v>1</v>
      </c>
      <c r="F240" s="235" t="s">
        <v>2398</v>
      </c>
      <c r="G240" s="232"/>
      <c r="H240" s="236">
        <v>2</v>
      </c>
      <c r="I240" s="237"/>
      <c r="J240" s="232"/>
      <c r="K240" s="232"/>
      <c r="L240" s="238"/>
      <c r="M240" s="239"/>
      <c r="N240" s="240"/>
      <c r="O240" s="240"/>
      <c r="P240" s="240"/>
      <c r="Q240" s="240"/>
      <c r="R240" s="240"/>
      <c r="S240" s="240"/>
      <c r="T240" s="24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2" t="s">
        <v>199</v>
      </c>
      <c r="AU240" s="242" t="s">
        <v>86</v>
      </c>
      <c r="AV240" s="13" t="s">
        <v>86</v>
      </c>
      <c r="AW240" s="13" t="s">
        <v>32</v>
      </c>
      <c r="AX240" s="13" t="s">
        <v>84</v>
      </c>
      <c r="AY240" s="242" t="s">
        <v>182</v>
      </c>
    </row>
    <row r="241" s="2" customFormat="1" ht="16.5" customHeight="1">
      <c r="A241" s="38"/>
      <c r="B241" s="39"/>
      <c r="C241" s="218" t="s">
        <v>504</v>
      </c>
      <c r="D241" s="218" t="s">
        <v>184</v>
      </c>
      <c r="E241" s="219" t="s">
        <v>2399</v>
      </c>
      <c r="F241" s="220" t="s">
        <v>2400</v>
      </c>
      <c r="G241" s="221" t="s">
        <v>1460</v>
      </c>
      <c r="H241" s="222">
        <v>1</v>
      </c>
      <c r="I241" s="223"/>
      <c r="J241" s="224">
        <f>ROUND(I241*H241,2)</f>
        <v>0</v>
      </c>
      <c r="K241" s="220" t="s">
        <v>1</v>
      </c>
      <c r="L241" s="44"/>
      <c r="M241" s="225" t="s">
        <v>1</v>
      </c>
      <c r="N241" s="226" t="s">
        <v>41</v>
      </c>
      <c r="O241" s="91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9" t="s">
        <v>260</v>
      </c>
      <c r="AT241" s="229" t="s">
        <v>184</v>
      </c>
      <c r="AU241" s="229" t="s">
        <v>86</v>
      </c>
      <c r="AY241" s="17" t="s">
        <v>182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7" t="s">
        <v>84</v>
      </c>
      <c r="BK241" s="230">
        <f>ROUND(I241*H241,2)</f>
        <v>0</v>
      </c>
      <c r="BL241" s="17" t="s">
        <v>260</v>
      </c>
      <c r="BM241" s="229" t="s">
        <v>2401</v>
      </c>
    </row>
    <row r="242" s="13" customFormat="1">
      <c r="A242" s="13"/>
      <c r="B242" s="231"/>
      <c r="C242" s="232"/>
      <c r="D242" s="233" t="s">
        <v>199</v>
      </c>
      <c r="E242" s="234" t="s">
        <v>1</v>
      </c>
      <c r="F242" s="235" t="s">
        <v>2402</v>
      </c>
      <c r="G242" s="232"/>
      <c r="H242" s="236">
        <v>1</v>
      </c>
      <c r="I242" s="237"/>
      <c r="J242" s="232"/>
      <c r="K242" s="232"/>
      <c r="L242" s="238"/>
      <c r="M242" s="239"/>
      <c r="N242" s="240"/>
      <c r="O242" s="240"/>
      <c r="P242" s="240"/>
      <c r="Q242" s="240"/>
      <c r="R242" s="240"/>
      <c r="S242" s="240"/>
      <c r="T242" s="24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2" t="s">
        <v>199</v>
      </c>
      <c r="AU242" s="242" t="s">
        <v>86</v>
      </c>
      <c r="AV242" s="13" t="s">
        <v>86</v>
      </c>
      <c r="AW242" s="13" t="s">
        <v>32</v>
      </c>
      <c r="AX242" s="13" t="s">
        <v>84</v>
      </c>
      <c r="AY242" s="242" t="s">
        <v>182</v>
      </c>
    </row>
    <row r="243" s="2" customFormat="1" ht="16.5" customHeight="1">
      <c r="A243" s="38"/>
      <c r="B243" s="39"/>
      <c r="C243" s="218" t="s">
        <v>508</v>
      </c>
      <c r="D243" s="218" t="s">
        <v>184</v>
      </c>
      <c r="E243" s="219" t="s">
        <v>2403</v>
      </c>
      <c r="F243" s="220" t="s">
        <v>2404</v>
      </c>
      <c r="G243" s="221" t="s">
        <v>1460</v>
      </c>
      <c r="H243" s="222">
        <v>1</v>
      </c>
      <c r="I243" s="223"/>
      <c r="J243" s="224">
        <f>ROUND(I243*H243,2)</f>
        <v>0</v>
      </c>
      <c r="K243" s="220" t="s">
        <v>1</v>
      </c>
      <c r="L243" s="44"/>
      <c r="M243" s="225" t="s">
        <v>1</v>
      </c>
      <c r="N243" s="226" t="s">
        <v>41</v>
      </c>
      <c r="O243" s="91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260</v>
      </c>
      <c r="AT243" s="229" t="s">
        <v>184</v>
      </c>
      <c r="AU243" s="229" t="s">
        <v>86</v>
      </c>
      <c r="AY243" s="17" t="s">
        <v>182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84</v>
      </c>
      <c r="BK243" s="230">
        <f>ROUND(I243*H243,2)</f>
        <v>0</v>
      </c>
      <c r="BL243" s="17" t="s">
        <v>260</v>
      </c>
      <c r="BM243" s="229" t="s">
        <v>2405</v>
      </c>
    </row>
    <row r="244" s="13" customFormat="1">
      <c r="A244" s="13"/>
      <c r="B244" s="231"/>
      <c r="C244" s="232"/>
      <c r="D244" s="233" t="s">
        <v>199</v>
      </c>
      <c r="E244" s="234" t="s">
        <v>1</v>
      </c>
      <c r="F244" s="235" t="s">
        <v>2406</v>
      </c>
      <c r="G244" s="232"/>
      <c r="H244" s="236">
        <v>1</v>
      </c>
      <c r="I244" s="237"/>
      <c r="J244" s="232"/>
      <c r="K244" s="232"/>
      <c r="L244" s="238"/>
      <c r="M244" s="239"/>
      <c r="N244" s="240"/>
      <c r="O244" s="240"/>
      <c r="P244" s="240"/>
      <c r="Q244" s="240"/>
      <c r="R244" s="240"/>
      <c r="S244" s="240"/>
      <c r="T244" s="24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2" t="s">
        <v>199</v>
      </c>
      <c r="AU244" s="242" t="s">
        <v>86</v>
      </c>
      <c r="AV244" s="13" t="s">
        <v>86</v>
      </c>
      <c r="AW244" s="13" t="s">
        <v>32</v>
      </c>
      <c r="AX244" s="13" t="s">
        <v>84</v>
      </c>
      <c r="AY244" s="242" t="s">
        <v>182</v>
      </c>
    </row>
    <row r="245" s="2" customFormat="1" ht="16.5" customHeight="1">
      <c r="A245" s="38"/>
      <c r="B245" s="39"/>
      <c r="C245" s="218" t="s">
        <v>512</v>
      </c>
      <c r="D245" s="218" t="s">
        <v>184</v>
      </c>
      <c r="E245" s="219" t="s">
        <v>2407</v>
      </c>
      <c r="F245" s="220" t="s">
        <v>2408</v>
      </c>
      <c r="G245" s="221" t="s">
        <v>1460</v>
      </c>
      <c r="H245" s="222">
        <v>1</v>
      </c>
      <c r="I245" s="223"/>
      <c r="J245" s="224">
        <f>ROUND(I245*H245,2)</f>
        <v>0</v>
      </c>
      <c r="K245" s="220" t="s">
        <v>1</v>
      </c>
      <c r="L245" s="44"/>
      <c r="M245" s="225" t="s">
        <v>1</v>
      </c>
      <c r="N245" s="226" t="s">
        <v>41</v>
      </c>
      <c r="O245" s="91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260</v>
      </c>
      <c r="AT245" s="229" t="s">
        <v>184</v>
      </c>
      <c r="AU245" s="229" t="s">
        <v>86</v>
      </c>
      <c r="AY245" s="17" t="s">
        <v>182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84</v>
      </c>
      <c r="BK245" s="230">
        <f>ROUND(I245*H245,2)</f>
        <v>0</v>
      </c>
      <c r="BL245" s="17" t="s">
        <v>260</v>
      </c>
      <c r="BM245" s="229" t="s">
        <v>2409</v>
      </c>
    </row>
    <row r="246" s="13" customFormat="1">
      <c r="A246" s="13"/>
      <c r="B246" s="231"/>
      <c r="C246" s="232"/>
      <c r="D246" s="233" t="s">
        <v>199</v>
      </c>
      <c r="E246" s="234" t="s">
        <v>1</v>
      </c>
      <c r="F246" s="235" t="s">
        <v>2410</v>
      </c>
      <c r="G246" s="232"/>
      <c r="H246" s="236">
        <v>1</v>
      </c>
      <c r="I246" s="237"/>
      <c r="J246" s="232"/>
      <c r="K246" s="232"/>
      <c r="L246" s="238"/>
      <c r="M246" s="239"/>
      <c r="N246" s="240"/>
      <c r="O246" s="240"/>
      <c r="P246" s="240"/>
      <c r="Q246" s="240"/>
      <c r="R246" s="240"/>
      <c r="S246" s="240"/>
      <c r="T246" s="24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2" t="s">
        <v>199</v>
      </c>
      <c r="AU246" s="242" t="s">
        <v>86</v>
      </c>
      <c r="AV246" s="13" t="s">
        <v>86</v>
      </c>
      <c r="AW246" s="13" t="s">
        <v>32</v>
      </c>
      <c r="AX246" s="13" t="s">
        <v>84</v>
      </c>
      <c r="AY246" s="242" t="s">
        <v>182</v>
      </c>
    </row>
    <row r="247" s="2" customFormat="1" ht="16.5" customHeight="1">
      <c r="A247" s="38"/>
      <c r="B247" s="39"/>
      <c r="C247" s="218" t="s">
        <v>516</v>
      </c>
      <c r="D247" s="218" t="s">
        <v>184</v>
      </c>
      <c r="E247" s="219" t="s">
        <v>2411</v>
      </c>
      <c r="F247" s="220" t="s">
        <v>2412</v>
      </c>
      <c r="G247" s="221" t="s">
        <v>1460</v>
      </c>
      <c r="H247" s="222">
        <v>2</v>
      </c>
      <c r="I247" s="223"/>
      <c r="J247" s="224">
        <f>ROUND(I247*H247,2)</f>
        <v>0</v>
      </c>
      <c r="K247" s="220" t="s">
        <v>1</v>
      </c>
      <c r="L247" s="44"/>
      <c r="M247" s="225" t="s">
        <v>1</v>
      </c>
      <c r="N247" s="226" t="s">
        <v>41</v>
      </c>
      <c r="O247" s="91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260</v>
      </c>
      <c r="AT247" s="229" t="s">
        <v>184</v>
      </c>
      <c r="AU247" s="229" t="s">
        <v>86</v>
      </c>
      <c r="AY247" s="17" t="s">
        <v>182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84</v>
      </c>
      <c r="BK247" s="230">
        <f>ROUND(I247*H247,2)</f>
        <v>0</v>
      </c>
      <c r="BL247" s="17" t="s">
        <v>260</v>
      </c>
      <c r="BM247" s="229" t="s">
        <v>2413</v>
      </c>
    </row>
    <row r="248" s="13" customFormat="1">
      <c r="A248" s="13"/>
      <c r="B248" s="231"/>
      <c r="C248" s="232"/>
      <c r="D248" s="233" t="s">
        <v>199</v>
      </c>
      <c r="E248" s="234" t="s">
        <v>1</v>
      </c>
      <c r="F248" s="235" t="s">
        <v>2414</v>
      </c>
      <c r="G248" s="232"/>
      <c r="H248" s="236">
        <v>2</v>
      </c>
      <c r="I248" s="237"/>
      <c r="J248" s="232"/>
      <c r="K248" s="232"/>
      <c r="L248" s="238"/>
      <c r="M248" s="239"/>
      <c r="N248" s="240"/>
      <c r="O248" s="240"/>
      <c r="P248" s="240"/>
      <c r="Q248" s="240"/>
      <c r="R248" s="240"/>
      <c r="S248" s="240"/>
      <c r="T248" s="24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2" t="s">
        <v>199</v>
      </c>
      <c r="AU248" s="242" t="s">
        <v>86</v>
      </c>
      <c r="AV248" s="13" t="s">
        <v>86</v>
      </c>
      <c r="AW248" s="13" t="s">
        <v>32</v>
      </c>
      <c r="AX248" s="13" t="s">
        <v>84</v>
      </c>
      <c r="AY248" s="242" t="s">
        <v>182</v>
      </c>
    </row>
    <row r="249" s="2" customFormat="1">
      <c r="A249" s="38"/>
      <c r="B249" s="39"/>
      <c r="C249" s="218" t="s">
        <v>521</v>
      </c>
      <c r="D249" s="218" t="s">
        <v>184</v>
      </c>
      <c r="E249" s="219" t="s">
        <v>2415</v>
      </c>
      <c r="F249" s="220" t="s">
        <v>2416</v>
      </c>
      <c r="G249" s="221" t="s">
        <v>1460</v>
      </c>
      <c r="H249" s="222">
        <v>1</v>
      </c>
      <c r="I249" s="223"/>
      <c r="J249" s="224">
        <f>ROUND(I249*H249,2)</f>
        <v>0</v>
      </c>
      <c r="K249" s="220" t="s">
        <v>1</v>
      </c>
      <c r="L249" s="44"/>
      <c r="M249" s="225" t="s">
        <v>1</v>
      </c>
      <c r="N249" s="226" t="s">
        <v>41</v>
      </c>
      <c r="O249" s="91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260</v>
      </c>
      <c r="AT249" s="229" t="s">
        <v>184</v>
      </c>
      <c r="AU249" s="229" t="s">
        <v>86</v>
      </c>
      <c r="AY249" s="17" t="s">
        <v>182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84</v>
      </c>
      <c r="BK249" s="230">
        <f>ROUND(I249*H249,2)</f>
        <v>0</v>
      </c>
      <c r="BL249" s="17" t="s">
        <v>260</v>
      </c>
      <c r="BM249" s="229" t="s">
        <v>2417</v>
      </c>
    </row>
    <row r="250" s="13" customFormat="1">
      <c r="A250" s="13"/>
      <c r="B250" s="231"/>
      <c r="C250" s="232"/>
      <c r="D250" s="233" t="s">
        <v>199</v>
      </c>
      <c r="E250" s="234" t="s">
        <v>1</v>
      </c>
      <c r="F250" s="235" t="s">
        <v>2418</v>
      </c>
      <c r="G250" s="232"/>
      <c r="H250" s="236">
        <v>1</v>
      </c>
      <c r="I250" s="237"/>
      <c r="J250" s="232"/>
      <c r="K250" s="232"/>
      <c r="L250" s="238"/>
      <c r="M250" s="239"/>
      <c r="N250" s="240"/>
      <c r="O250" s="240"/>
      <c r="P250" s="240"/>
      <c r="Q250" s="240"/>
      <c r="R250" s="240"/>
      <c r="S250" s="240"/>
      <c r="T250" s="24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2" t="s">
        <v>199</v>
      </c>
      <c r="AU250" s="242" t="s">
        <v>86</v>
      </c>
      <c r="AV250" s="13" t="s">
        <v>86</v>
      </c>
      <c r="AW250" s="13" t="s">
        <v>32</v>
      </c>
      <c r="AX250" s="13" t="s">
        <v>84</v>
      </c>
      <c r="AY250" s="242" t="s">
        <v>182</v>
      </c>
    </row>
    <row r="251" s="2" customFormat="1">
      <c r="A251" s="38"/>
      <c r="B251" s="39"/>
      <c r="C251" s="218" t="s">
        <v>525</v>
      </c>
      <c r="D251" s="218" t="s">
        <v>184</v>
      </c>
      <c r="E251" s="219" t="s">
        <v>2419</v>
      </c>
      <c r="F251" s="220" t="s">
        <v>2420</v>
      </c>
      <c r="G251" s="221" t="s">
        <v>1460</v>
      </c>
      <c r="H251" s="222">
        <v>5</v>
      </c>
      <c r="I251" s="223"/>
      <c r="J251" s="224">
        <f>ROUND(I251*H251,2)</f>
        <v>0</v>
      </c>
      <c r="K251" s="220" t="s">
        <v>1</v>
      </c>
      <c r="L251" s="44"/>
      <c r="M251" s="225" t="s">
        <v>1</v>
      </c>
      <c r="N251" s="226" t="s">
        <v>41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260</v>
      </c>
      <c r="AT251" s="229" t="s">
        <v>184</v>
      </c>
      <c r="AU251" s="229" t="s">
        <v>86</v>
      </c>
      <c r="AY251" s="17" t="s">
        <v>182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84</v>
      </c>
      <c r="BK251" s="230">
        <f>ROUND(I251*H251,2)</f>
        <v>0</v>
      </c>
      <c r="BL251" s="17" t="s">
        <v>260</v>
      </c>
      <c r="BM251" s="229" t="s">
        <v>2421</v>
      </c>
    </row>
    <row r="252" s="13" customFormat="1">
      <c r="A252" s="13"/>
      <c r="B252" s="231"/>
      <c r="C252" s="232"/>
      <c r="D252" s="233" t="s">
        <v>199</v>
      </c>
      <c r="E252" s="234" t="s">
        <v>1</v>
      </c>
      <c r="F252" s="235" t="s">
        <v>2422</v>
      </c>
      <c r="G252" s="232"/>
      <c r="H252" s="236">
        <v>5</v>
      </c>
      <c r="I252" s="237"/>
      <c r="J252" s="232"/>
      <c r="K252" s="232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199</v>
      </c>
      <c r="AU252" s="242" t="s">
        <v>86</v>
      </c>
      <c r="AV252" s="13" t="s">
        <v>86</v>
      </c>
      <c r="AW252" s="13" t="s">
        <v>32</v>
      </c>
      <c r="AX252" s="13" t="s">
        <v>84</v>
      </c>
      <c r="AY252" s="242" t="s">
        <v>182</v>
      </c>
    </row>
    <row r="253" s="2" customFormat="1" ht="16.5" customHeight="1">
      <c r="A253" s="38"/>
      <c r="B253" s="39"/>
      <c r="C253" s="218" t="s">
        <v>530</v>
      </c>
      <c r="D253" s="218" t="s">
        <v>184</v>
      </c>
      <c r="E253" s="219" t="s">
        <v>2423</v>
      </c>
      <c r="F253" s="220" t="s">
        <v>2424</v>
      </c>
      <c r="G253" s="221" t="s">
        <v>1460</v>
      </c>
      <c r="H253" s="222">
        <v>6</v>
      </c>
      <c r="I253" s="223"/>
      <c r="J253" s="224">
        <f>ROUND(I253*H253,2)</f>
        <v>0</v>
      </c>
      <c r="K253" s="220" t="s">
        <v>1</v>
      </c>
      <c r="L253" s="44"/>
      <c r="M253" s="225" t="s">
        <v>1</v>
      </c>
      <c r="N253" s="226" t="s">
        <v>41</v>
      </c>
      <c r="O253" s="91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9" t="s">
        <v>260</v>
      </c>
      <c r="AT253" s="229" t="s">
        <v>184</v>
      </c>
      <c r="AU253" s="229" t="s">
        <v>86</v>
      </c>
      <c r="AY253" s="17" t="s">
        <v>182</v>
      </c>
      <c r="BE253" s="230">
        <f>IF(N253="základní",J253,0)</f>
        <v>0</v>
      </c>
      <c r="BF253" s="230">
        <f>IF(N253="snížená",J253,0)</f>
        <v>0</v>
      </c>
      <c r="BG253" s="230">
        <f>IF(N253="zákl. přenesená",J253,0)</f>
        <v>0</v>
      </c>
      <c r="BH253" s="230">
        <f>IF(N253="sníž. přenesená",J253,0)</f>
        <v>0</v>
      </c>
      <c r="BI253" s="230">
        <f>IF(N253="nulová",J253,0)</f>
        <v>0</v>
      </c>
      <c r="BJ253" s="17" t="s">
        <v>84</v>
      </c>
      <c r="BK253" s="230">
        <f>ROUND(I253*H253,2)</f>
        <v>0</v>
      </c>
      <c r="BL253" s="17" t="s">
        <v>260</v>
      </c>
      <c r="BM253" s="229" t="s">
        <v>2425</v>
      </c>
    </row>
    <row r="254" s="13" customFormat="1">
      <c r="A254" s="13"/>
      <c r="B254" s="231"/>
      <c r="C254" s="232"/>
      <c r="D254" s="233" t="s">
        <v>199</v>
      </c>
      <c r="E254" s="234" t="s">
        <v>1</v>
      </c>
      <c r="F254" s="235" t="s">
        <v>2426</v>
      </c>
      <c r="G254" s="232"/>
      <c r="H254" s="236">
        <v>6</v>
      </c>
      <c r="I254" s="237"/>
      <c r="J254" s="232"/>
      <c r="K254" s="232"/>
      <c r="L254" s="238"/>
      <c r="M254" s="239"/>
      <c r="N254" s="240"/>
      <c r="O254" s="240"/>
      <c r="P254" s="240"/>
      <c r="Q254" s="240"/>
      <c r="R254" s="240"/>
      <c r="S254" s="240"/>
      <c r="T254" s="24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2" t="s">
        <v>199</v>
      </c>
      <c r="AU254" s="242" t="s">
        <v>86</v>
      </c>
      <c r="AV254" s="13" t="s">
        <v>86</v>
      </c>
      <c r="AW254" s="13" t="s">
        <v>32</v>
      </c>
      <c r="AX254" s="13" t="s">
        <v>84</v>
      </c>
      <c r="AY254" s="242" t="s">
        <v>182</v>
      </c>
    </row>
    <row r="255" s="2" customFormat="1">
      <c r="A255" s="38"/>
      <c r="B255" s="39"/>
      <c r="C255" s="218" t="s">
        <v>535</v>
      </c>
      <c r="D255" s="218" t="s">
        <v>184</v>
      </c>
      <c r="E255" s="219" t="s">
        <v>2427</v>
      </c>
      <c r="F255" s="220" t="s">
        <v>2428</v>
      </c>
      <c r="G255" s="221" t="s">
        <v>1460</v>
      </c>
      <c r="H255" s="222">
        <v>10</v>
      </c>
      <c r="I255" s="223"/>
      <c r="J255" s="224">
        <f>ROUND(I255*H255,2)</f>
        <v>0</v>
      </c>
      <c r="K255" s="220" t="s">
        <v>1</v>
      </c>
      <c r="L255" s="44"/>
      <c r="M255" s="225" t="s">
        <v>1</v>
      </c>
      <c r="N255" s="226" t="s">
        <v>41</v>
      </c>
      <c r="O255" s="91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260</v>
      </c>
      <c r="AT255" s="229" t="s">
        <v>184</v>
      </c>
      <c r="AU255" s="229" t="s">
        <v>86</v>
      </c>
      <c r="AY255" s="17" t="s">
        <v>182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84</v>
      </c>
      <c r="BK255" s="230">
        <f>ROUND(I255*H255,2)</f>
        <v>0</v>
      </c>
      <c r="BL255" s="17" t="s">
        <v>260</v>
      </c>
      <c r="BM255" s="229" t="s">
        <v>2429</v>
      </c>
    </row>
    <row r="256" s="13" customFormat="1">
      <c r="A256" s="13"/>
      <c r="B256" s="231"/>
      <c r="C256" s="232"/>
      <c r="D256" s="233" t="s">
        <v>199</v>
      </c>
      <c r="E256" s="234" t="s">
        <v>1</v>
      </c>
      <c r="F256" s="235" t="s">
        <v>2430</v>
      </c>
      <c r="G256" s="232"/>
      <c r="H256" s="236">
        <v>10</v>
      </c>
      <c r="I256" s="237"/>
      <c r="J256" s="232"/>
      <c r="K256" s="232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199</v>
      </c>
      <c r="AU256" s="242" t="s">
        <v>86</v>
      </c>
      <c r="AV256" s="13" t="s">
        <v>86</v>
      </c>
      <c r="AW256" s="13" t="s">
        <v>32</v>
      </c>
      <c r="AX256" s="13" t="s">
        <v>84</v>
      </c>
      <c r="AY256" s="242" t="s">
        <v>182</v>
      </c>
    </row>
    <row r="257" s="2" customFormat="1" ht="21.75" customHeight="1">
      <c r="A257" s="38"/>
      <c r="B257" s="39"/>
      <c r="C257" s="218" t="s">
        <v>541</v>
      </c>
      <c r="D257" s="218" t="s">
        <v>184</v>
      </c>
      <c r="E257" s="219" t="s">
        <v>2431</v>
      </c>
      <c r="F257" s="220" t="s">
        <v>2432</v>
      </c>
      <c r="G257" s="221" t="s">
        <v>1460</v>
      </c>
      <c r="H257" s="222">
        <v>7</v>
      </c>
      <c r="I257" s="223"/>
      <c r="J257" s="224">
        <f>ROUND(I257*H257,2)</f>
        <v>0</v>
      </c>
      <c r="K257" s="220" t="s">
        <v>1</v>
      </c>
      <c r="L257" s="44"/>
      <c r="M257" s="225" t="s">
        <v>1</v>
      </c>
      <c r="N257" s="226" t="s">
        <v>41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260</v>
      </c>
      <c r="AT257" s="229" t="s">
        <v>184</v>
      </c>
      <c r="AU257" s="229" t="s">
        <v>86</v>
      </c>
      <c r="AY257" s="17" t="s">
        <v>182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84</v>
      </c>
      <c r="BK257" s="230">
        <f>ROUND(I257*H257,2)</f>
        <v>0</v>
      </c>
      <c r="BL257" s="17" t="s">
        <v>260</v>
      </c>
      <c r="BM257" s="229" t="s">
        <v>2433</v>
      </c>
    </row>
    <row r="258" s="13" customFormat="1">
      <c r="A258" s="13"/>
      <c r="B258" s="231"/>
      <c r="C258" s="232"/>
      <c r="D258" s="233" t="s">
        <v>199</v>
      </c>
      <c r="E258" s="234" t="s">
        <v>1</v>
      </c>
      <c r="F258" s="235" t="s">
        <v>2434</v>
      </c>
      <c r="G258" s="232"/>
      <c r="H258" s="236">
        <v>7</v>
      </c>
      <c r="I258" s="237"/>
      <c r="J258" s="232"/>
      <c r="K258" s="232"/>
      <c r="L258" s="238"/>
      <c r="M258" s="239"/>
      <c r="N258" s="240"/>
      <c r="O258" s="240"/>
      <c r="P258" s="240"/>
      <c r="Q258" s="240"/>
      <c r="R258" s="240"/>
      <c r="S258" s="240"/>
      <c r="T258" s="24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2" t="s">
        <v>199</v>
      </c>
      <c r="AU258" s="242" t="s">
        <v>86</v>
      </c>
      <c r="AV258" s="13" t="s">
        <v>86</v>
      </c>
      <c r="AW258" s="13" t="s">
        <v>32</v>
      </c>
      <c r="AX258" s="13" t="s">
        <v>84</v>
      </c>
      <c r="AY258" s="242" t="s">
        <v>182</v>
      </c>
    </row>
    <row r="259" s="2" customFormat="1" ht="21.75" customHeight="1">
      <c r="A259" s="38"/>
      <c r="B259" s="39"/>
      <c r="C259" s="218" t="s">
        <v>546</v>
      </c>
      <c r="D259" s="218" t="s">
        <v>184</v>
      </c>
      <c r="E259" s="219" t="s">
        <v>2435</v>
      </c>
      <c r="F259" s="220" t="s">
        <v>2436</v>
      </c>
      <c r="G259" s="221" t="s">
        <v>1460</v>
      </c>
      <c r="H259" s="222">
        <v>1</v>
      </c>
      <c r="I259" s="223"/>
      <c r="J259" s="224">
        <f>ROUND(I259*H259,2)</f>
        <v>0</v>
      </c>
      <c r="K259" s="220" t="s">
        <v>1</v>
      </c>
      <c r="L259" s="44"/>
      <c r="M259" s="225" t="s">
        <v>1</v>
      </c>
      <c r="N259" s="226" t="s">
        <v>41</v>
      </c>
      <c r="O259" s="91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9" t="s">
        <v>260</v>
      </c>
      <c r="AT259" s="229" t="s">
        <v>184</v>
      </c>
      <c r="AU259" s="229" t="s">
        <v>86</v>
      </c>
      <c r="AY259" s="17" t="s">
        <v>182</v>
      </c>
      <c r="BE259" s="230">
        <f>IF(N259="základní",J259,0)</f>
        <v>0</v>
      </c>
      <c r="BF259" s="230">
        <f>IF(N259="snížená",J259,0)</f>
        <v>0</v>
      </c>
      <c r="BG259" s="230">
        <f>IF(N259="zákl. přenesená",J259,0)</f>
        <v>0</v>
      </c>
      <c r="BH259" s="230">
        <f>IF(N259="sníž. přenesená",J259,0)</f>
        <v>0</v>
      </c>
      <c r="BI259" s="230">
        <f>IF(N259="nulová",J259,0)</f>
        <v>0</v>
      </c>
      <c r="BJ259" s="17" t="s">
        <v>84</v>
      </c>
      <c r="BK259" s="230">
        <f>ROUND(I259*H259,2)</f>
        <v>0</v>
      </c>
      <c r="BL259" s="17" t="s">
        <v>260</v>
      </c>
      <c r="BM259" s="229" t="s">
        <v>2437</v>
      </c>
    </row>
    <row r="260" s="13" customFormat="1">
      <c r="A260" s="13"/>
      <c r="B260" s="231"/>
      <c r="C260" s="232"/>
      <c r="D260" s="233" t="s">
        <v>199</v>
      </c>
      <c r="E260" s="234" t="s">
        <v>1</v>
      </c>
      <c r="F260" s="235" t="s">
        <v>2438</v>
      </c>
      <c r="G260" s="232"/>
      <c r="H260" s="236">
        <v>1</v>
      </c>
      <c r="I260" s="237"/>
      <c r="J260" s="232"/>
      <c r="K260" s="232"/>
      <c r="L260" s="238"/>
      <c r="M260" s="239"/>
      <c r="N260" s="240"/>
      <c r="O260" s="240"/>
      <c r="P260" s="240"/>
      <c r="Q260" s="240"/>
      <c r="R260" s="240"/>
      <c r="S260" s="240"/>
      <c r="T260" s="24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2" t="s">
        <v>199</v>
      </c>
      <c r="AU260" s="242" t="s">
        <v>86</v>
      </c>
      <c r="AV260" s="13" t="s">
        <v>86</v>
      </c>
      <c r="AW260" s="13" t="s">
        <v>32</v>
      </c>
      <c r="AX260" s="13" t="s">
        <v>84</v>
      </c>
      <c r="AY260" s="242" t="s">
        <v>182</v>
      </c>
    </row>
    <row r="261" s="2" customFormat="1" ht="16.5" customHeight="1">
      <c r="A261" s="38"/>
      <c r="B261" s="39"/>
      <c r="C261" s="218" t="s">
        <v>551</v>
      </c>
      <c r="D261" s="218" t="s">
        <v>184</v>
      </c>
      <c r="E261" s="219" t="s">
        <v>2439</v>
      </c>
      <c r="F261" s="220" t="s">
        <v>2440</v>
      </c>
      <c r="G261" s="221" t="s">
        <v>1460</v>
      </c>
      <c r="H261" s="222">
        <v>2</v>
      </c>
      <c r="I261" s="223"/>
      <c r="J261" s="224">
        <f>ROUND(I261*H261,2)</f>
        <v>0</v>
      </c>
      <c r="K261" s="220" t="s">
        <v>1</v>
      </c>
      <c r="L261" s="44"/>
      <c r="M261" s="225" t="s">
        <v>1</v>
      </c>
      <c r="N261" s="226" t="s">
        <v>41</v>
      </c>
      <c r="O261" s="91"/>
      <c r="P261" s="227">
        <f>O261*H261</f>
        <v>0</v>
      </c>
      <c r="Q261" s="227">
        <v>0</v>
      </c>
      <c r="R261" s="227">
        <f>Q261*H261</f>
        <v>0</v>
      </c>
      <c r="S261" s="227">
        <v>0</v>
      </c>
      <c r="T261" s="22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260</v>
      </c>
      <c r="AT261" s="229" t="s">
        <v>184</v>
      </c>
      <c r="AU261" s="229" t="s">
        <v>86</v>
      </c>
      <c r="AY261" s="17" t="s">
        <v>182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84</v>
      </c>
      <c r="BK261" s="230">
        <f>ROUND(I261*H261,2)</f>
        <v>0</v>
      </c>
      <c r="BL261" s="17" t="s">
        <v>260</v>
      </c>
      <c r="BM261" s="229" t="s">
        <v>2441</v>
      </c>
    </row>
    <row r="262" s="13" customFormat="1">
      <c r="A262" s="13"/>
      <c r="B262" s="231"/>
      <c r="C262" s="232"/>
      <c r="D262" s="233" t="s">
        <v>199</v>
      </c>
      <c r="E262" s="234" t="s">
        <v>1</v>
      </c>
      <c r="F262" s="235" t="s">
        <v>2442</v>
      </c>
      <c r="G262" s="232"/>
      <c r="H262" s="236">
        <v>2</v>
      </c>
      <c r="I262" s="237"/>
      <c r="J262" s="232"/>
      <c r="K262" s="232"/>
      <c r="L262" s="238"/>
      <c r="M262" s="239"/>
      <c r="N262" s="240"/>
      <c r="O262" s="240"/>
      <c r="P262" s="240"/>
      <c r="Q262" s="240"/>
      <c r="R262" s="240"/>
      <c r="S262" s="240"/>
      <c r="T262" s="24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2" t="s">
        <v>199</v>
      </c>
      <c r="AU262" s="242" t="s">
        <v>86</v>
      </c>
      <c r="AV262" s="13" t="s">
        <v>86</v>
      </c>
      <c r="AW262" s="13" t="s">
        <v>32</v>
      </c>
      <c r="AX262" s="13" t="s">
        <v>84</v>
      </c>
      <c r="AY262" s="242" t="s">
        <v>182</v>
      </c>
    </row>
    <row r="263" s="2" customFormat="1" ht="16.5" customHeight="1">
      <c r="A263" s="38"/>
      <c r="B263" s="39"/>
      <c r="C263" s="218" t="s">
        <v>556</v>
      </c>
      <c r="D263" s="218" t="s">
        <v>184</v>
      </c>
      <c r="E263" s="219" t="s">
        <v>2443</v>
      </c>
      <c r="F263" s="220" t="s">
        <v>2444</v>
      </c>
      <c r="G263" s="221" t="s">
        <v>1460</v>
      </c>
      <c r="H263" s="222">
        <v>9</v>
      </c>
      <c r="I263" s="223"/>
      <c r="J263" s="224">
        <f>ROUND(I263*H263,2)</f>
        <v>0</v>
      </c>
      <c r="K263" s="220" t="s">
        <v>1</v>
      </c>
      <c r="L263" s="44"/>
      <c r="M263" s="225" t="s">
        <v>1</v>
      </c>
      <c r="N263" s="226" t="s">
        <v>41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260</v>
      </c>
      <c r="AT263" s="229" t="s">
        <v>184</v>
      </c>
      <c r="AU263" s="229" t="s">
        <v>86</v>
      </c>
      <c r="AY263" s="17" t="s">
        <v>182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84</v>
      </c>
      <c r="BK263" s="230">
        <f>ROUND(I263*H263,2)</f>
        <v>0</v>
      </c>
      <c r="BL263" s="17" t="s">
        <v>260</v>
      </c>
      <c r="BM263" s="229" t="s">
        <v>2445</v>
      </c>
    </row>
    <row r="264" s="13" customFormat="1">
      <c r="A264" s="13"/>
      <c r="B264" s="231"/>
      <c r="C264" s="232"/>
      <c r="D264" s="233" t="s">
        <v>199</v>
      </c>
      <c r="E264" s="234" t="s">
        <v>1</v>
      </c>
      <c r="F264" s="235" t="s">
        <v>2446</v>
      </c>
      <c r="G264" s="232"/>
      <c r="H264" s="236">
        <v>9</v>
      </c>
      <c r="I264" s="237"/>
      <c r="J264" s="232"/>
      <c r="K264" s="232"/>
      <c r="L264" s="238"/>
      <c r="M264" s="239"/>
      <c r="N264" s="240"/>
      <c r="O264" s="240"/>
      <c r="P264" s="240"/>
      <c r="Q264" s="240"/>
      <c r="R264" s="240"/>
      <c r="S264" s="240"/>
      <c r="T264" s="24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2" t="s">
        <v>199</v>
      </c>
      <c r="AU264" s="242" t="s">
        <v>86</v>
      </c>
      <c r="AV264" s="13" t="s">
        <v>86</v>
      </c>
      <c r="AW264" s="13" t="s">
        <v>32</v>
      </c>
      <c r="AX264" s="13" t="s">
        <v>84</v>
      </c>
      <c r="AY264" s="242" t="s">
        <v>182</v>
      </c>
    </row>
    <row r="265" s="2" customFormat="1" ht="16.5" customHeight="1">
      <c r="A265" s="38"/>
      <c r="B265" s="39"/>
      <c r="C265" s="218" t="s">
        <v>559</v>
      </c>
      <c r="D265" s="218" t="s">
        <v>184</v>
      </c>
      <c r="E265" s="219" t="s">
        <v>2447</v>
      </c>
      <c r="F265" s="220" t="s">
        <v>2448</v>
      </c>
      <c r="G265" s="221" t="s">
        <v>1460</v>
      </c>
      <c r="H265" s="222">
        <v>6</v>
      </c>
      <c r="I265" s="223"/>
      <c r="J265" s="224">
        <f>ROUND(I265*H265,2)</f>
        <v>0</v>
      </c>
      <c r="K265" s="220" t="s">
        <v>1</v>
      </c>
      <c r="L265" s="44"/>
      <c r="M265" s="225" t="s">
        <v>1</v>
      </c>
      <c r="N265" s="226" t="s">
        <v>41</v>
      </c>
      <c r="O265" s="91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260</v>
      </c>
      <c r="AT265" s="229" t="s">
        <v>184</v>
      </c>
      <c r="AU265" s="229" t="s">
        <v>86</v>
      </c>
      <c r="AY265" s="17" t="s">
        <v>182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84</v>
      </c>
      <c r="BK265" s="230">
        <f>ROUND(I265*H265,2)</f>
        <v>0</v>
      </c>
      <c r="BL265" s="17" t="s">
        <v>260</v>
      </c>
      <c r="BM265" s="229" t="s">
        <v>2449</v>
      </c>
    </row>
    <row r="266" s="13" customFormat="1">
      <c r="A266" s="13"/>
      <c r="B266" s="231"/>
      <c r="C266" s="232"/>
      <c r="D266" s="233" t="s">
        <v>199</v>
      </c>
      <c r="E266" s="234" t="s">
        <v>1</v>
      </c>
      <c r="F266" s="235" t="s">
        <v>2450</v>
      </c>
      <c r="G266" s="232"/>
      <c r="H266" s="236">
        <v>6</v>
      </c>
      <c r="I266" s="237"/>
      <c r="J266" s="232"/>
      <c r="K266" s="232"/>
      <c r="L266" s="238"/>
      <c r="M266" s="239"/>
      <c r="N266" s="240"/>
      <c r="O266" s="240"/>
      <c r="P266" s="240"/>
      <c r="Q266" s="240"/>
      <c r="R266" s="240"/>
      <c r="S266" s="240"/>
      <c r="T266" s="24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2" t="s">
        <v>199</v>
      </c>
      <c r="AU266" s="242" t="s">
        <v>86</v>
      </c>
      <c r="AV266" s="13" t="s">
        <v>86</v>
      </c>
      <c r="AW266" s="13" t="s">
        <v>32</v>
      </c>
      <c r="AX266" s="13" t="s">
        <v>84</v>
      </c>
      <c r="AY266" s="242" t="s">
        <v>182</v>
      </c>
    </row>
    <row r="267" s="2" customFormat="1" ht="16.5" customHeight="1">
      <c r="A267" s="38"/>
      <c r="B267" s="39"/>
      <c r="C267" s="218" t="s">
        <v>564</v>
      </c>
      <c r="D267" s="218" t="s">
        <v>184</v>
      </c>
      <c r="E267" s="219" t="s">
        <v>2451</v>
      </c>
      <c r="F267" s="220" t="s">
        <v>2452</v>
      </c>
      <c r="G267" s="221" t="s">
        <v>1460</v>
      </c>
      <c r="H267" s="222">
        <v>7</v>
      </c>
      <c r="I267" s="223"/>
      <c r="J267" s="224">
        <f>ROUND(I267*H267,2)</f>
        <v>0</v>
      </c>
      <c r="K267" s="220" t="s">
        <v>1</v>
      </c>
      <c r="L267" s="44"/>
      <c r="M267" s="225" t="s">
        <v>1</v>
      </c>
      <c r="N267" s="226" t="s">
        <v>41</v>
      </c>
      <c r="O267" s="91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9" t="s">
        <v>260</v>
      </c>
      <c r="AT267" s="229" t="s">
        <v>184</v>
      </c>
      <c r="AU267" s="229" t="s">
        <v>86</v>
      </c>
      <c r="AY267" s="17" t="s">
        <v>182</v>
      </c>
      <c r="BE267" s="230">
        <f>IF(N267="základní",J267,0)</f>
        <v>0</v>
      </c>
      <c r="BF267" s="230">
        <f>IF(N267="snížená",J267,0)</f>
        <v>0</v>
      </c>
      <c r="BG267" s="230">
        <f>IF(N267="zákl. přenesená",J267,0)</f>
        <v>0</v>
      </c>
      <c r="BH267" s="230">
        <f>IF(N267="sníž. přenesená",J267,0)</f>
        <v>0</v>
      </c>
      <c r="BI267" s="230">
        <f>IF(N267="nulová",J267,0)</f>
        <v>0</v>
      </c>
      <c r="BJ267" s="17" t="s">
        <v>84</v>
      </c>
      <c r="BK267" s="230">
        <f>ROUND(I267*H267,2)</f>
        <v>0</v>
      </c>
      <c r="BL267" s="17" t="s">
        <v>260</v>
      </c>
      <c r="BM267" s="229" t="s">
        <v>2453</v>
      </c>
    </row>
    <row r="268" s="13" customFormat="1">
      <c r="A268" s="13"/>
      <c r="B268" s="231"/>
      <c r="C268" s="232"/>
      <c r="D268" s="233" t="s">
        <v>199</v>
      </c>
      <c r="E268" s="234" t="s">
        <v>1</v>
      </c>
      <c r="F268" s="235" t="s">
        <v>2454</v>
      </c>
      <c r="G268" s="232"/>
      <c r="H268" s="236">
        <v>7</v>
      </c>
      <c r="I268" s="237"/>
      <c r="J268" s="232"/>
      <c r="K268" s="232"/>
      <c r="L268" s="238"/>
      <c r="M268" s="239"/>
      <c r="N268" s="240"/>
      <c r="O268" s="240"/>
      <c r="P268" s="240"/>
      <c r="Q268" s="240"/>
      <c r="R268" s="240"/>
      <c r="S268" s="240"/>
      <c r="T268" s="24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2" t="s">
        <v>199</v>
      </c>
      <c r="AU268" s="242" t="s">
        <v>86</v>
      </c>
      <c r="AV268" s="13" t="s">
        <v>86</v>
      </c>
      <c r="AW268" s="13" t="s">
        <v>32</v>
      </c>
      <c r="AX268" s="13" t="s">
        <v>84</v>
      </c>
      <c r="AY268" s="242" t="s">
        <v>182</v>
      </c>
    </row>
    <row r="269" s="2" customFormat="1" ht="16.5" customHeight="1">
      <c r="A269" s="38"/>
      <c r="B269" s="39"/>
      <c r="C269" s="218" t="s">
        <v>568</v>
      </c>
      <c r="D269" s="218" t="s">
        <v>184</v>
      </c>
      <c r="E269" s="219" t="s">
        <v>2455</v>
      </c>
      <c r="F269" s="220" t="s">
        <v>2456</v>
      </c>
      <c r="G269" s="221" t="s">
        <v>1460</v>
      </c>
      <c r="H269" s="222">
        <v>4</v>
      </c>
      <c r="I269" s="223"/>
      <c r="J269" s="224">
        <f>ROUND(I269*H269,2)</f>
        <v>0</v>
      </c>
      <c r="K269" s="220" t="s">
        <v>1</v>
      </c>
      <c r="L269" s="44"/>
      <c r="M269" s="225" t="s">
        <v>1</v>
      </c>
      <c r="N269" s="226" t="s">
        <v>41</v>
      </c>
      <c r="O269" s="91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9" t="s">
        <v>260</v>
      </c>
      <c r="AT269" s="229" t="s">
        <v>184</v>
      </c>
      <c r="AU269" s="229" t="s">
        <v>86</v>
      </c>
      <c r="AY269" s="17" t="s">
        <v>182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7" t="s">
        <v>84</v>
      </c>
      <c r="BK269" s="230">
        <f>ROUND(I269*H269,2)</f>
        <v>0</v>
      </c>
      <c r="BL269" s="17" t="s">
        <v>260</v>
      </c>
      <c r="BM269" s="229" t="s">
        <v>2457</v>
      </c>
    </row>
    <row r="270" s="13" customFormat="1">
      <c r="A270" s="13"/>
      <c r="B270" s="231"/>
      <c r="C270" s="232"/>
      <c r="D270" s="233" t="s">
        <v>199</v>
      </c>
      <c r="E270" s="234" t="s">
        <v>1</v>
      </c>
      <c r="F270" s="235" t="s">
        <v>2458</v>
      </c>
      <c r="G270" s="232"/>
      <c r="H270" s="236">
        <v>4</v>
      </c>
      <c r="I270" s="237"/>
      <c r="J270" s="232"/>
      <c r="K270" s="232"/>
      <c r="L270" s="238"/>
      <c r="M270" s="239"/>
      <c r="N270" s="240"/>
      <c r="O270" s="240"/>
      <c r="P270" s="240"/>
      <c r="Q270" s="240"/>
      <c r="R270" s="240"/>
      <c r="S270" s="240"/>
      <c r="T270" s="24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2" t="s">
        <v>199</v>
      </c>
      <c r="AU270" s="242" t="s">
        <v>86</v>
      </c>
      <c r="AV270" s="13" t="s">
        <v>86</v>
      </c>
      <c r="AW270" s="13" t="s">
        <v>32</v>
      </c>
      <c r="AX270" s="13" t="s">
        <v>84</v>
      </c>
      <c r="AY270" s="242" t="s">
        <v>182</v>
      </c>
    </row>
    <row r="271" s="2" customFormat="1">
      <c r="A271" s="38"/>
      <c r="B271" s="39"/>
      <c r="C271" s="218" t="s">
        <v>573</v>
      </c>
      <c r="D271" s="218" t="s">
        <v>184</v>
      </c>
      <c r="E271" s="219" t="s">
        <v>2459</v>
      </c>
      <c r="F271" s="220" t="s">
        <v>2460</v>
      </c>
      <c r="G271" s="221" t="s">
        <v>1460</v>
      </c>
      <c r="H271" s="222">
        <v>7</v>
      </c>
      <c r="I271" s="223"/>
      <c r="J271" s="224">
        <f>ROUND(I271*H271,2)</f>
        <v>0</v>
      </c>
      <c r="K271" s="220" t="s">
        <v>1</v>
      </c>
      <c r="L271" s="44"/>
      <c r="M271" s="225" t="s">
        <v>1</v>
      </c>
      <c r="N271" s="226" t="s">
        <v>41</v>
      </c>
      <c r="O271" s="91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9" t="s">
        <v>260</v>
      </c>
      <c r="AT271" s="229" t="s">
        <v>184</v>
      </c>
      <c r="AU271" s="229" t="s">
        <v>86</v>
      </c>
      <c r="AY271" s="17" t="s">
        <v>182</v>
      </c>
      <c r="BE271" s="230">
        <f>IF(N271="základní",J271,0)</f>
        <v>0</v>
      </c>
      <c r="BF271" s="230">
        <f>IF(N271="snížená",J271,0)</f>
        <v>0</v>
      </c>
      <c r="BG271" s="230">
        <f>IF(N271="zákl. přenesená",J271,0)</f>
        <v>0</v>
      </c>
      <c r="BH271" s="230">
        <f>IF(N271="sníž. přenesená",J271,0)</f>
        <v>0</v>
      </c>
      <c r="BI271" s="230">
        <f>IF(N271="nulová",J271,0)</f>
        <v>0</v>
      </c>
      <c r="BJ271" s="17" t="s">
        <v>84</v>
      </c>
      <c r="BK271" s="230">
        <f>ROUND(I271*H271,2)</f>
        <v>0</v>
      </c>
      <c r="BL271" s="17" t="s">
        <v>260</v>
      </c>
      <c r="BM271" s="229" t="s">
        <v>2461</v>
      </c>
    </row>
    <row r="272" s="13" customFormat="1">
      <c r="A272" s="13"/>
      <c r="B272" s="231"/>
      <c r="C272" s="232"/>
      <c r="D272" s="233" t="s">
        <v>199</v>
      </c>
      <c r="E272" s="234" t="s">
        <v>1</v>
      </c>
      <c r="F272" s="235" t="s">
        <v>2462</v>
      </c>
      <c r="G272" s="232"/>
      <c r="H272" s="236">
        <v>7</v>
      </c>
      <c r="I272" s="237"/>
      <c r="J272" s="232"/>
      <c r="K272" s="232"/>
      <c r="L272" s="238"/>
      <c r="M272" s="239"/>
      <c r="N272" s="240"/>
      <c r="O272" s="240"/>
      <c r="P272" s="240"/>
      <c r="Q272" s="240"/>
      <c r="R272" s="240"/>
      <c r="S272" s="240"/>
      <c r="T272" s="24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2" t="s">
        <v>199</v>
      </c>
      <c r="AU272" s="242" t="s">
        <v>86</v>
      </c>
      <c r="AV272" s="13" t="s">
        <v>86</v>
      </c>
      <c r="AW272" s="13" t="s">
        <v>32</v>
      </c>
      <c r="AX272" s="13" t="s">
        <v>84</v>
      </c>
      <c r="AY272" s="242" t="s">
        <v>182</v>
      </c>
    </row>
    <row r="273" s="2" customFormat="1" ht="16.5" customHeight="1">
      <c r="A273" s="38"/>
      <c r="B273" s="39"/>
      <c r="C273" s="218" t="s">
        <v>576</v>
      </c>
      <c r="D273" s="218" t="s">
        <v>184</v>
      </c>
      <c r="E273" s="219" t="s">
        <v>2463</v>
      </c>
      <c r="F273" s="220" t="s">
        <v>2464</v>
      </c>
      <c r="G273" s="221" t="s">
        <v>1460</v>
      </c>
      <c r="H273" s="222">
        <v>2</v>
      </c>
      <c r="I273" s="223"/>
      <c r="J273" s="224">
        <f>ROUND(I273*H273,2)</f>
        <v>0</v>
      </c>
      <c r="K273" s="220" t="s">
        <v>1</v>
      </c>
      <c r="L273" s="44"/>
      <c r="M273" s="225" t="s">
        <v>1</v>
      </c>
      <c r="N273" s="226" t="s">
        <v>41</v>
      </c>
      <c r="O273" s="91"/>
      <c r="P273" s="227">
        <f>O273*H273</f>
        <v>0</v>
      </c>
      <c r="Q273" s="227">
        <v>0</v>
      </c>
      <c r="R273" s="227">
        <f>Q273*H273</f>
        <v>0</v>
      </c>
      <c r="S273" s="227">
        <v>0</v>
      </c>
      <c r="T273" s="22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9" t="s">
        <v>260</v>
      </c>
      <c r="AT273" s="229" t="s">
        <v>184</v>
      </c>
      <c r="AU273" s="229" t="s">
        <v>86</v>
      </c>
      <c r="AY273" s="17" t="s">
        <v>182</v>
      </c>
      <c r="BE273" s="230">
        <f>IF(N273="základní",J273,0)</f>
        <v>0</v>
      </c>
      <c r="BF273" s="230">
        <f>IF(N273="snížená",J273,0)</f>
        <v>0</v>
      </c>
      <c r="BG273" s="230">
        <f>IF(N273="zákl. přenesená",J273,0)</f>
        <v>0</v>
      </c>
      <c r="BH273" s="230">
        <f>IF(N273="sníž. přenesená",J273,0)</f>
        <v>0</v>
      </c>
      <c r="BI273" s="230">
        <f>IF(N273="nulová",J273,0)</f>
        <v>0</v>
      </c>
      <c r="BJ273" s="17" t="s">
        <v>84</v>
      </c>
      <c r="BK273" s="230">
        <f>ROUND(I273*H273,2)</f>
        <v>0</v>
      </c>
      <c r="BL273" s="17" t="s">
        <v>260</v>
      </c>
      <c r="BM273" s="229" t="s">
        <v>2465</v>
      </c>
    </row>
    <row r="274" s="13" customFormat="1">
      <c r="A274" s="13"/>
      <c r="B274" s="231"/>
      <c r="C274" s="232"/>
      <c r="D274" s="233" t="s">
        <v>199</v>
      </c>
      <c r="E274" s="234" t="s">
        <v>1</v>
      </c>
      <c r="F274" s="235" t="s">
        <v>2466</v>
      </c>
      <c r="G274" s="232"/>
      <c r="H274" s="236">
        <v>2</v>
      </c>
      <c r="I274" s="237"/>
      <c r="J274" s="232"/>
      <c r="K274" s="232"/>
      <c r="L274" s="238"/>
      <c r="M274" s="239"/>
      <c r="N274" s="240"/>
      <c r="O274" s="240"/>
      <c r="P274" s="240"/>
      <c r="Q274" s="240"/>
      <c r="R274" s="240"/>
      <c r="S274" s="240"/>
      <c r="T274" s="24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2" t="s">
        <v>199</v>
      </c>
      <c r="AU274" s="242" t="s">
        <v>86</v>
      </c>
      <c r="AV274" s="13" t="s">
        <v>86</v>
      </c>
      <c r="AW274" s="13" t="s">
        <v>32</v>
      </c>
      <c r="AX274" s="13" t="s">
        <v>84</v>
      </c>
      <c r="AY274" s="242" t="s">
        <v>182</v>
      </c>
    </row>
    <row r="275" s="2" customFormat="1" ht="16.5" customHeight="1">
      <c r="A275" s="38"/>
      <c r="B275" s="39"/>
      <c r="C275" s="218" t="s">
        <v>579</v>
      </c>
      <c r="D275" s="218" t="s">
        <v>184</v>
      </c>
      <c r="E275" s="219" t="s">
        <v>2467</v>
      </c>
      <c r="F275" s="220" t="s">
        <v>2468</v>
      </c>
      <c r="G275" s="221" t="s">
        <v>187</v>
      </c>
      <c r="H275" s="222">
        <v>126.72</v>
      </c>
      <c r="I275" s="223"/>
      <c r="J275" s="224">
        <f>ROUND(I275*H275,2)</f>
        <v>0</v>
      </c>
      <c r="K275" s="220" t="s">
        <v>1</v>
      </c>
      <c r="L275" s="44"/>
      <c r="M275" s="225" t="s">
        <v>1</v>
      </c>
      <c r="N275" s="226" t="s">
        <v>41</v>
      </c>
      <c r="O275" s="91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260</v>
      </c>
      <c r="AT275" s="229" t="s">
        <v>184</v>
      </c>
      <c r="AU275" s="229" t="s">
        <v>86</v>
      </c>
      <c r="AY275" s="17" t="s">
        <v>182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84</v>
      </c>
      <c r="BK275" s="230">
        <f>ROUND(I275*H275,2)</f>
        <v>0</v>
      </c>
      <c r="BL275" s="17" t="s">
        <v>260</v>
      </c>
      <c r="BM275" s="229" t="s">
        <v>2469</v>
      </c>
    </row>
    <row r="276" s="13" customFormat="1">
      <c r="A276" s="13"/>
      <c r="B276" s="231"/>
      <c r="C276" s="232"/>
      <c r="D276" s="233" t="s">
        <v>199</v>
      </c>
      <c r="E276" s="234" t="s">
        <v>1</v>
      </c>
      <c r="F276" s="235" t="s">
        <v>2470</v>
      </c>
      <c r="G276" s="232"/>
      <c r="H276" s="236">
        <v>126.72</v>
      </c>
      <c r="I276" s="237"/>
      <c r="J276" s="232"/>
      <c r="K276" s="232"/>
      <c r="L276" s="238"/>
      <c r="M276" s="239"/>
      <c r="N276" s="240"/>
      <c r="O276" s="240"/>
      <c r="P276" s="240"/>
      <c r="Q276" s="240"/>
      <c r="R276" s="240"/>
      <c r="S276" s="240"/>
      <c r="T276" s="24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2" t="s">
        <v>199</v>
      </c>
      <c r="AU276" s="242" t="s">
        <v>86</v>
      </c>
      <c r="AV276" s="13" t="s">
        <v>86</v>
      </c>
      <c r="AW276" s="13" t="s">
        <v>32</v>
      </c>
      <c r="AX276" s="13" t="s">
        <v>84</v>
      </c>
      <c r="AY276" s="242" t="s">
        <v>182</v>
      </c>
    </row>
    <row r="277" s="2" customFormat="1" ht="16.5" customHeight="1">
      <c r="A277" s="38"/>
      <c r="B277" s="39"/>
      <c r="C277" s="218" t="s">
        <v>584</v>
      </c>
      <c r="D277" s="218" t="s">
        <v>184</v>
      </c>
      <c r="E277" s="219" t="s">
        <v>2471</v>
      </c>
      <c r="F277" s="220" t="s">
        <v>2472</v>
      </c>
      <c r="G277" s="221" t="s">
        <v>1460</v>
      </c>
      <c r="H277" s="222">
        <v>6</v>
      </c>
      <c r="I277" s="223"/>
      <c r="J277" s="224">
        <f>ROUND(I277*H277,2)</f>
        <v>0</v>
      </c>
      <c r="K277" s="220" t="s">
        <v>1</v>
      </c>
      <c r="L277" s="44"/>
      <c r="M277" s="225" t="s">
        <v>1</v>
      </c>
      <c r="N277" s="226" t="s">
        <v>41</v>
      </c>
      <c r="O277" s="91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9" t="s">
        <v>260</v>
      </c>
      <c r="AT277" s="229" t="s">
        <v>184</v>
      </c>
      <c r="AU277" s="229" t="s">
        <v>86</v>
      </c>
      <c r="AY277" s="17" t="s">
        <v>182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7" t="s">
        <v>84</v>
      </c>
      <c r="BK277" s="230">
        <f>ROUND(I277*H277,2)</f>
        <v>0</v>
      </c>
      <c r="BL277" s="17" t="s">
        <v>260</v>
      </c>
      <c r="BM277" s="229" t="s">
        <v>2473</v>
      </c>
    </row>
    <row r="278" s="13" customFormat="1">
      <c r="A278" s="13"/>
      <c r="B278" s="231"/>
      <c r="C278" s="232"/>
      <c r="D278" s="233" t="s">
        <v>199</v>
      </c>
      <c r="E278" s="234" t="s">
        <v>1</v>
      </c>
      <c r="F278" s="235" t="s">
        <v>2474</v>
      </c>
      <c r="G278" s="232"/>
      <c r="H278" s="236">
        <v>6</v>
      </c>
      <c r="I278" s="237"/>
      <c r="J278" s="232"/>
      <c r="K278" s="232"/>
      <c r="L278" s="238"/>
      <c r="M278" s="239"/>
      <c r="N278" s="240"/>
      <c r="O278" s="240"/>
      <c r="P278" s="240"/>
      <c r="Q278" s="240"/>
      <c r="R278" s="240"/>
      <c r="S278" s="240"/>
      <c r="T278" s="24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2" t="s">
        <v>199</v>
      </c>
      <c r="AU278" s="242" t="s">
        <v>86</v>
      </c>
      <c r="AV278" s="13" t="s">
        <v>86</v>
      </c>
      <c r="AW278" s="13" t="s">
        <v>32</v>
      </c>
      <c r="AX278" s="13" t="s">
        <v>84</v>
      </c>
      <c r="AY278" s="242" t="s">
        <v>182</v>
      </c>
    </row>
    <row r="279" s="2" customFormat="1" ht="16.5" customHeight="1">
      <c r="A279" s="38"/>
      <c r="B279" s="39"/>
      <c r="C279" s="218" t="s">
        <v>587</v>
      </c>
      <c r="D279" s="218" t="s">
        <v>184</v>
      </c>
      <c r="E279" s="219" t="s">
        <v>2475</v>
      </c>
      <c r="F279" s="220" t="s">
        <v>2476</v>
      </c>
      <c r="G279" s="221" t="s">
        <v>1460</v>
      </c>
      <c r="H279" s="222">
        <v>48</v>
      </c>
      <c r="I279" s="223"/>
      <c r="J279" s="224">
        <f>ROUND(I279*H279,2)</f>
        <v>0</v>
      </c>
      <c r="K279" s="220" t="s">
        <v>1</v>
      </c>
      <c r="L279" s="44"/>
      <c r="M279" s="225" t="s">
        <v>1</v>
      </c>
      <c r="N279" s="226" t="s">
        <v>41</v>
      </c>
      <c r="O279" s="91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9" t="s">
        <v>260</v>
      </c>
      <c r="AT279" s="229" t="s">
        <v>184</v>
      </c>
      <c r="AU279" s="229" t="s">
        <v>86</v>
      </c>
      <c r="AY279" s="17" t="s">
        <v>182</v>
      </c>
      <c r="BE279" s="230">
        <f>IF(N279="základní",J279,0)</f>
        <v>0</v>
      </c>
      <c r="BF279" s="230">
        <f>IF(N279="snížená",J279,0)</f>
        <v>0</v>
      </c>
      <c r="BG279" s="230">
        <f>IF(N279="zákl. přenesená",J279,0)</f>
        <v>0</v>
      </c>
      <c r="BH279" s="230">
        <f>IF(N279="sníž. přenesená",J279,0)</f>
        <v>0</v>
      </c>
      <c r="BI279" s="230">
        <f>IF(N279="nulová",J279,0)</f>
        <v>0</v>
      </c>
      <c r="BJ279" s="17" t="s">
        <v>84</v>
      </c>
      <c r="BK279" s="230">
        <f>ROUND(I279*H279,2)</f>
        <v>0</v>
      </c>
      <c r="BL279" s="17" t="s">
        <v>260</v>
      </c>
      <c r="BM279" s="229" t="s">
        <v>2477</v>
      </c>
    </row>
    <row r="280" s="13" customFormat="1">
      <c r="A280" s="13"/>
      <c r="B280" s="231"/>
      <c r="C280" s="232"/>
      <c r="D280" s="233" t="s">
        <v>199</v>
      </c>
      <c r="E280" s="234" t="s">
        <v>1</v>
      </c>
      <c r="F280" s="235" t="s">
        <v>2478</v>
      </c>
      <c r="G280" s="232"/>
      <c r="H280" s="236">
        <v>48</v>
      </c>
      <c r="I280" s="237"/>
      <c r="J280" s="232"/>
      <c r="K280" s="232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199</v>
      </c>
      <c r="AU280" s="242" t="s">
        <v>86</v>
      </c>
      <c r="AV280" s="13" t="s">
        <v>86</v>
      </c>
      <c r="AW280" s="13" t="s">
        <v>32</v>
      </c>
      <c r="AX280" s="13" t="s">
        <v>84</v>
      </c>
      <c r="AY280" s="242" t="s">
        <v>182</v>
      </c>
    </row>
    <row r="281" s="2" customFormat="1" ht="21.75" customHeight="1">
      <c r="A281" s="38"/>
      <c r="B281" s="39"/>
      <c r="C281" s="218" t="s">
        <v>590</v>
      </c>
      <c r="D281" s="218" t="s">
        <v>184</v>
      </c>
      <c r="E281" s="219" t="s">
        <v>2479</v>
      </c>
      <c r="F281" s="220" t="s">
        <v>2480</v>
      </c>
      <c r="G281" s="221" t="s">
        <v>1460</v>
      </c>
      <c r="H281" s="222">
        <v>26</v>
      </c>
      <c r="I281" s="223"/>
      <c r="J281" s="224">
        <f>ROUND(I281*H281,2)</f>
        <v>0</v>
      </c>
      <c r="K281" s="220" t="s">
        <v>1</v>
      </c>
      <c r="L281" s="44"/>
      <c r="M281" s="225" t="s">
        <v>1</v>
      </c>
      <c r="N281" s="226" t="s">
        <v>41</v>
      </c>
      <c r="O281" s="91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260</v>
      </c>
      <c r="AT281" s="229" t="s">
        <v>184</v>
      </c>
      <c r="AU281" s="229" t="s">
        <v>86</v>
      </c>
      <c r="AY281" s="17" t="s">
        <v>182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84</v>
      </c>
      <c r="BK281" s="230">
        <f>ROUND(I281*H281,2)</f>
        <v>0</v>
      </c>
      <c r="BL281" s="17" t="s">
        <v>260</v>
      </c>
      <c r="BM281" s="229" t="s">
        <v>2481</v>
      </c>
    </row>
    <row r="282" s="13" customFormat="1">
      <c r="A282" s="13"/>
      <c r="B282" s="231"/>
      <c r="C282" s="232"/>
      <c r="D282" s="233" t="s">
        <v>199</v>
      </c>
      <c r="E282" s="234" t="s">
        <v>1</v>
      </c>
      <c r="F282" s="235" t="s">
        <v>2482</v>
      </c>
      <c r="G282" s="232"/>
      <c r="H282" s="236">
        <v>26</v>
      </c>
      <c r="I282" s="237"/>
      <c r="J282" s="232"/>
      <c r="K282" s="232"/>
      <c r="L282" s="238"/>
      <c r="M282" s="239"/>
      <c r="N282" s="240"/>
      <c r="O282" s="240"/>
      <c r="P282" s="240"/>
      <c r="Q282" s="240"/>
      <c r="R282" s="240"/>
      <c r="S282" s="240"/>
      <c r="T282" s="24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199</v>
      </c>
      <c r="AU282" s="242" t="s">
        <v>86</v>
      </c>
      <c r="AV282" s="13" t="s">
        <v>86</v>
      </c>
      <c r="AW282" s="13" t="s">
        <v>32</v>
      </c>
      <c r="AX282" s="13" t="s">
        <v>84</v>
      </c>
      <c r="AY282" s="242" t="s">
        <v>182</v>
      </c>
    </row>
    <row r="283" s="2" customFormat="1" ht="16.5" customHeight="1">
      <c r="A283" s="38"/>
      <c r="B283" s="39"/>
      <c r="C283" s="218" t="s">
        <v>594</v>
      </c>
      <c r="D283" s="218" t="s">
        <v>184</v>
      </c>
      <c r="E283" s="219" t="s">
        <v>2483</v>
      </c>
      <c r="F283" s="220" t="s">
        <v>2484</v>
      </c>
      <c r="G283" s="221" t="s">
        <v>1254</v>
      </c>
      <c r="H283" s="222">
        <v>67</v>
      </c>
      <c r="I283" s="223"/>
      <c r="J283" s="224">
        <f>ROUND(I283*H283,2)</f>
        <v>0</v>
      </c>
      <c r="K283" s="220" t="s">
        <v>1</v>
      </c>
      <c r="L283" s="44"/>
      <c r="M283" s="225" t="s">
        <v>1</v>
      </c>
      <c r="N283" s="226" t="s">
        <v>41</v>
      </c>
      <c r="O283" s="91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9" t="s">
        <v>260</v>
      </c>
      <c r="AT283" s="229" t="s">
        <v>184</v>
      </c>
      <c r="AU283" s="229" t="s">
        <v>86</v>
      </c>
      <c r="AY283" s="17" t="s">
        <v>182</v>
      </c>
      <c r="BE283" s="230">
        <f>IF(N283="základní",J283,0)</f>
        <v>0</v>
      </c>
      <c r="BF283" s="230">
        <f>IF(N283="snížená",J283,0)</f>
        <v>0</v>
      </c>
      <c r="BG283" s="230">
        <f>IF(N283="zákl. přenesená",J283,0)</f>
        <v>0</v>
      </c>
      <c r="BH283" s="230">
        <f>IF(N283="sníž. přenesená",J283,0)</f>
        <v>0</v>
      </c>
      <c r="BI283" s="230">
        <f>IF(N283="nulová",J283,0)</f>
        <v>0</v>
      </c>
      <c r="BJ283" s="17" t="s">
        <v>84</v>
      </c>
      <c r="BK283" s="230">
        <f>ROUND(I283*H283,2)</f>
        <v>0</v>
      </c>
      <c r="BL283" s="17" t="s">
        <v>260</v>
      </c>
      <c r="BM283" s="229" t="s">
        <v>2485</v>
      </c>
    </row>
    <row r="284" s="13" customFormat="1">
      <c r="A284" s="13"/>
      <c r="B284" s="231"/>
      <c r="C284" s="232"/>
      <c r="D284" s="233" t="s">
        <v>199</v>
      </c>
      <c r="E284" s="234" t="s">
        <v>1</v>
      </c>
      <c r="F284" s="235" t="s">
        <v>2486</v>
      </c>
      <c r="G284" s="232"/>
      <c r="H284" s="236">
        <v>67</v>
      </c>
      <c r="I284" s="237"/>
      <c r="J284" s="232"/>
      <c r="K284" s="232"/>
      <c r="L284" s="238"/>
      <c r="M284" s="239"/>
      <c r="N284" s="240"/>
      <c r="O284" s="240"/>
      <c r="P284" s="240"/>
      <c r="Q284" s="240"/>
      <c r="R284" s="240"/>
      <c r="S284" s="240"/>
      <c r="T284" s="24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2" t="s">
        <v>199</v>
      </c>
      <c r="AU284" s="242" t="s">
        <v>86</v>
      </c>
      <c r="AV284" s="13" t="s">
        <v>86</v>
      </c>
      <c r="AW284" s="13" t="s">
        <v>32</v>
      </c>
      <c r="AX284" s="13" t="s">
        <v>84</v>
      </c>
      <c r="AY284" s="242" t="s">
        <v>182</v>
      </c>
    </row>
    <row r="285" s="2" customFormat="1" ht="16.5" customHeight="1">
      <c r="A285" s="38"/>
      <c r="B285" s="39"/>
      <c r="C285" s="218" t="s">
        <v>596</v>
      </c>
      <c r="D285" s="218" t="s">
        <v>184</v>
      </c>
      <c r="E285" s="219" t="s">
        <v>2487</v>
      </c>
      <c r="F285" s="220" t="s">
        <v>2488</v>
      </c>
      <c r="G285" s="221" t="s">
        <v>1254</v>
      </c>
      <c r="H285" s="222">
        <v>2</v>
      </c>
      <c r="I285" s="223"/>
      <c r="J285" s="224">
        <f>ROUND(I285*H285,2)</f>
        <v>0</v>
      </c>
      <c r="K285" s="220" t="s">
        <v>1</v>
      </c>
      <c r="L285" s="44"/>
      <c r="M285" s="225" t="s">
        <v>1</v>
      </c>
      <c r="N285" s="226" t="s">
        <v>41</v>
      </c>
      <c r="O285" s="91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9" t="s">
        <v>260</v>
      </c>
      <c r="AT285" s="229" t="s">
        <v>184</v>
      </c>
      <c r="AU285" s="229" t="s">
        <v>86</v>
      </c>
      <c r="AY285" s="17" t="s">
        <v>182</v>
      </c>
      <c r="BE285" s="230">
        <f>IF(N285="základní",J285,0)</f>
        <v>0</v>
      </c>
      <c r="BF285" s="230">
        <f>IF(N285="snížená",J285,0)</f>
        <v>0</v>
      </c>
      <c r="BG285" s="230">
        <f>IF(N285="zákl. přenesená",J285,0)</f>
        <v>0</v>
      </c>
      <c r="BH285" s="230">
        <f>IF(N285="sníž. přenesená",J285,0)</f>
        <v>0</v>
      </c>
      <c r="BI285" s="230">
        <f>IF(N285="nulová",J285,0)</f>
        <v>0</v>
      </c>
      <c r="BJ285" s="17" t="s">
        <v>84</v>
      </c>
      <c r="BK285" s="230">
        <f>ROUND(I285*H285,2)</f>
        <v>0</v>
      </c>
      <c r="BL285" s="17" t="s">
        <v>260</v>
      </c>
      <c r="BM285" s="229" t="s">
        <v>2489</v>
      </c>
    </row>
    <row r="286" s="13" customFormat="1">
      <c r="A286" s="13"/>
      <c r="B286" s="231"/>
      <c r="C286" s="232"/>
      <c r="D286" s="233" t="s">
        <v>199</v>
      </c>
      <c r="E286" s="234" t="s">
        <v>1</v>
      </c>
      <c r="F286" s="235" t="s">
        <v>2490</v>
      </c>
      <c r="G286" s="232"/>
      <c r="H286" s="236">
        <v>2</v>
      </c>
      <c r="I286" s="237"/>
      <c r="J286" s="232"/>
      <c r="K286" s="232"/>
      <c r="L286" s="238"/>
      <c r="M286" s="239"/>
      <c r="N286" s="240"/>
      <c r="O286" s="240"/>
      <c r="P286" s="240"/>
      <c r="Q286" s="240"/>
      <c r="R286" s="240"/>
      <c r="S286" s="240"/>
      <c r="T286" s="24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2" t="s">
        <v>199</v>
      </c>
      <c r="AU286" s="242" t="s">
        <v>86</v>
      </c>
      <c r="AV286" s="13" t="s">
        <v>86</v>
      </c>
      <c r="AW286" s="13" t="s">
        <v>32</v>
      </c>
      <c r="AX286" s="13" t="s">
        <v>84</v>
      </c>
      <c r="AY286" s="242" t="s">
        <v>182</v>
      </c>
    </row>
    <row r="287" s="2" customFormat="1">
      <c r="A287" s="38"/>
      <c r="B287" s="39"/>
      <c r="C287" s="218" t="s">
        <v>599</v>
      </c>
      <c r="D287" s="218" t="s">
        <v>184</v>
      </c>
      <c r="E287" s="219" t="s">
        <v>2491</v>
      </c>
      <c r="F287" s="220" t="s">
        <v>2492</v>
      </c>
      <c r="G287" s="221" t="s">
        <v>1460</v>
      </c>
      <c r="H287" s="222">
        <v>9</v>
      </c>
      <c r="I287" s="223"/>
      <c r="J287" s="224">
        <f>ROUND(I287*H287,2)</f>
        <v>0</v>
      </c>
      <c r="K287" s="220" t="s">
        <v>1</v>
      </c>
      <c r="L287" s="44"/>
      <c r="M287" s="225" t="s">
        <v>1</v>
      </c>
      <c r="N287" s="226" t="s">
        <v>41</v>
      </c>
      <c r="O287" s="91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9" t="s">
        <v>260</v>
      </c>
      <c r="AT287" s="229" t="s">
        <v>184</v>
      </c>
      <c r="AU287" s="229" t="s">
        <v>86</v>
      </c>
      <c r="AY287" s="17" t="s">
        <v>182</v>
      </c>
      <c r="BE287" s="230">
        <f>IF(N287="základní",J287,0)</f>
        <v>0</v>
      </c>
      <c r="BF287" s="230">
        <f>IF(N287="snížená",J287,0)</f>
        <v>0</v>
      </c>
      <c r="BG287" s="230">
        <f>IF(N287="zákl. přenesená",J287,0)</f>
        <v>0</v>
      </c>
      <c r="BH287" s="230">
        <f>IF(N287="sníž. přenesená",J287,0)</f>
        <v>0</v>
      </c>
      <c r="BI287" s="230">
        <f>IF(N287="nulová",J287,0)</f>
        <v>0</v>
      </c>
      <c r="BJ287" s="17" t="s">
        <v>84</v>
      </c>
      <c r="BK287" s="230">
        <f>ROUND(I287*H287,2)</f>
        <v>0</v>
      </c>
      <c r="BL287" s="17" t="s">
        <v>260</v>
      </c>
      <c r="BM287" s="229" t="s">
        <v>2493</v>
      </c>
    </row>
    <row r="288" s="13" customFormat="1">
      <c r="A288" s="13"/>
      <c r="B288" s="231"/>
      <c r="C288" s="232"/>
      <c r="D288" s="233" t="s">
        <v>199</v>
      </c>
      <c r="E288" s="234" t="s">
        <v>1</v>
      </c>
      <c r="F288" s="235" t="s">
        <v>2494</v>
      </c>
      <c r="G288" s="232"/>
      <c r="H288" s="236">
        <v>9</v>
      </c>
      <c r="I288" s="237"/>
      <c r="J288" s="232"/>
      <c r="K288" s="232"/>
      <c r="L288" s="238"/>
      <c r="M288" s="239"/>
      <c r="N288" s="240"/>
      <c r="O288" s="240"/>
      <c r="P288" s="240"/>
      <c r="Q288" s="240"/>
      <c r="R288" s="240"/>
      <c r="S288" s="240"/>
      <c r="T288" s="24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2" t="s">
        <v>199</v>
      </c>
      <c r="AU288" s="242" t="s">
        <v>86</v>
      </c>
      <c r="AV288" s="13" t="s">
        <v>86</v>
      </c>
      <c r="AW288" s="13" t="s">
        <v>32</v>
      </c>
      <c r="AX288" s="13" t="s">
        <v>84</v>
      </c>
      <c r="AY288" s="242" t="s">
        <v>182</v>
      </c>
    </row>
    <row r="289" s="2" customFormat="1" ht="16.5" customHeight="1">
      <c r="A289" s="38"/>
      <c r="B289" s="39"/>
      <c r="C289" s="218" t="s">
        <v>604</v>
      </c>
      <c r="D289" s="218" t="s">
        <v>184</v>
      </c>
      <c r="E289" s="219" t="s">
        <v>2495</v>
      </c>
      <c r="F289" s="220" t="s">
        <v>2496</v>
      </c>
      <c r="G289" s="221" t="s">
        <v>1460</v>
      </c>
      <c r="H289" s="222">
        <v>9</v>
      </c>
      <c r="I289" s="223"/>
      <c r="J289" s="224">
        <f>ROUND(I289*H289,2)</f>
        <v>0</v>
      </c>
      <c r="K289" s="220" t="s">
        <v>1</v>
      </c>
      <c r="L289" s="44"/>
      <c r="M289" s="225" t="s">
        <v>1</v>
      </c>
      <c r="N289" s="226" t="s">
        <v>41</v>
      </c>
      <c r="O289" s="91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9" t="s">
        <v>260</v>
      </c>
      <c r="AT289" s="229" t="s">
        <v>184</v>
      </c>
      <c r="AU289" s="229" t="s">
        <v>86</v>
      </c>
      <c r="AY289" s="17" t="s">
        <v>182</v>
      </c>
      <c r="BE289" s="230">
        <f>IF(N289="základní",J289,0)</f>
        <v>0</v>
      </c>
      <c r="BF289" s="230">
        <f>IF(N289="snížená",J289,0)</f>
        <v>0</v>
      </c>
      <c r="BG289" s="230">
        <f>IF(N289="zákl. přenesená",J289,0)</f>
        <v>0</v>
      </c>
      <c r="BH289" s="230">
        <f>IF(N289="sníž. přenesená",J289,0)</f>
        <v>0</v>
      </c>
      <c r="BI289" s="230">
        <f>IF(N289="nulová",J289,0)</f>
        <v>0</v>
      </c>
      <c r="BJ289" s="17" t="s">
        <v>84</v>
      </c>
      <c r="BK289" s="230">
        <f>ROUND(I289*H289,2)</f>
        <v>0</v>
      </c>
      <c r="BL289" s="17" t="s">
        <v>260</v>
      </c>
      <c r="BM289" s="229" t="s">
        <v>2497</v>
      </c>
    </row>
    <row r="290" s="13" customFormat="1">
      <c r="A290" s="13"/>
      <c r="B290" s="231"/>
      <c r="C290" s="232"/>
      <c r="D290" s="233" t="s">
        <v>199</v>
      </c>
      <c r="E290" s="234" t="s">
        <v>1</v>
      </c>
      <c r="F290" s="235" t="s">
        <v>2498</v>
      </c>
      <c r="G290" s="232"/>
      <c r="H290" s="236">
        <v>9</v>
      </c>
      <c r="I290" s="237"/>
      <c r="J290" s="232"/>
      <c r="K290" s="232"/>
      <c r="L290" s="238"/>
      <c r="M290" s="280"/>
      <c r="N290" s="281"/>
      <c r="O290" s="281"/>
      <c r="P290" s="281"/>
      <c r="Q290" s="281"/>
      <c r="R290" s="281"/>
      <c r="S290" s="281"/>
      <c r="T290" s="28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2" t="s">
        <v>199</v>
      </c>
      <c r="AU290" s="242" t="s">
        <v>86</v>
      </c>
      <c r="AV290" s="13" t="s">
        <v>86</v>
      </c>
      <c r="AW290" s="13" t="s">
        <v>32</v>
      </c>
      <c r="AX290" s="13" t="s">
        <v>84</v>
      </c>
      <c r="AY290" s="242" t="s">
        <v>182</v>
      </c>
    </row>
    <row r="291" s="2" customFormat="1" ht="6.96" customHeight="1">
      <c r="A291" s="38"/>
      <c r="B291" s="66"/>
      <c r="C291" s="67"/>
      <c r="D291" s="67"/>
      <c r="E291" s="67"/>
      <c r="F291" s="67"/>
      <c r="G291" s="67"/>
      <c r="H291" s="67"/>
      <c r="I291" s="67"/>
      <c r="J291" s="67"/>
      <c r="K291" s="67"/>
      <c r="L291" s="44"/>
      <c r="M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</row>
  </sheetData>
  <sheetProtection sheet="1" autoFilter="0" formatColumns="0" formatRows="0" objects="1" scenarios="1" spinCount="100000" saltValue="9ctWBplhjhBj4u8rLpiQBFxRraVYh4UKrZje/PSPvqxLg3TEweLbKw7aPzRfifObEfigpNMvlFBSpEOE0ug5/Q==" hashValue="F63muPLIeiT6dYVfRTm/+QXAss0AEjm7PDNMZre+8EFzpLKsiT5GdaLGuQbviRQcVJF+i6nAl0hEM/1VqDzM+A==" algorithmName="SHA-512" password="CC35"/>
  <autoFilter ref="C117:K29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119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ROUND(J158,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ROUND((SUM(BE158:BE1011)),  2)</f>
        <v>0</v>
      </c>
      <c r="G33" s="38"/>
      <c r="H33" s="38"/>
      <c r="I33" s="155">
        <v>0.20999999999999999</v>
      </c>
      <c r="J33" s="154">
        <f>ROUND(((SUM(BE158:BE1011))*I33),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ROUND((SUM(BF158:BF1011)),  2)</f>
        <v>0</v>
      </c>
      <c r="G34" s="38"/>
      <c r="H34" s="38"/>
      <c r="I34" s="155">
        <v>0.14999999999999999</v>
      </c>
      <c r="J34" s="154">
        <f>ROUND(((SUM(BF158:BF1011))*I34),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ROUND((SUM(BG158:BG1011)),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ROUND((SUM(BH158:BH1011)),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ROUND((SUM(BI158:BI1011)),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01 - SO-01-Vlastní budova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J158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125</v>
      </c>
      <c r="E97" s="182"/>
      <c r="F97" s="182"/>
      <c r="G97" s="182"/>
      <c r="H97" s="182"/>
      <c r="I97" s="182"/>
      <c r="J97" s="183">
        <f>J159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126</v>
      </c>
      <c r="E98" s="188"/>
      <c r="F98" s="188"/>
      <c r="G98" s="188"/>
      <c r="H98" s="188"/>
      <c r="I98" s="188"/>
      <c r="J98" s="189">
        <f>J160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127</v>
      </c>
      <c r="E99" s="188"/>
      <c r="F99" s="188"/>
      <c r="G99" s="188"/>
      <c r="H99" s="188"/>
      <c r="I99" s="188"/>
      <c r="J99" s="189">
        <f>J176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128</v>
      </c>
      <c r="E100" s="188"/>
      <c r="F100" s="188"/>
      <c r="G100" s="188"/>
      <c r="H100" s="188"/>
      <c r="I100" s="188"/>
      <c r="J100" s="189">
        <f>J200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129</v>
      </c>
      <c r="E101" s="188"/>
      <c r="F101" s="188"/>
      <c r="G101" s="188"/>
      <c r="H101" s="188"/>
      <c r="I101" s="188"/>
      <c r="J101" s="189">
        <f>J293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130</v>
      </c>
      <c r="E102" s="188"/>
      <c r="F102" s="188"/>
      <c r="G102" s="188"/>
      <c r="H102" s="188"/>
      <c r="I102" s="188"/>
      <c r="J102" s="189">
        <f>J351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131</v>
      </c>
      <c r="E103" s="188"/>
      <c r="F103" s="188"/>
      <c r="G103" s="188"/>
      <c r="H103" s="188"/>
      <c r="I103" s="188"/>
      <c r="J103" s="189">
        <f>J359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132</v>
      </c>
      <c r="E104" s="188"/>
      <c r="F104" s="188"/>
      <c r="G104" s="188"/>
      <c r="H104" s="188"/>
      <c r="I104" s="188"/>
      <c r="J104" s="189">
        <f>J511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133</v>
      </c>
      <c r="E105" s="188"/>
      <c r="F105" s="188"/>
      <c r="G105" s="188"/>
      <c r="H105" s="188"/>
      <c r="I105" s="188"/>
      <c r="J105" s="189">
        <f>J535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9"/>
      <c r="C106" s="180"/>
      <c r="D106" s="181" t="s">
        <v>134</v>
      </c>
      <c r="E106" s="182"/>
      <c r="F106" s="182"/>
      <c r="G106" s="182"/>
      <c r="H106" s="182"/>
      <c r="I106" s="182"/>
      <c r="J106" s="183">
        <f>J537</f>
        <v>0</v>
      </c>
      <c r="K106" s="180"/>
      <c r="L106" s="18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5"/>
      <c r="C107" s="186"/>
      <c r="D107" s="187" t="s">
        <v>135</v>
      </c>
      <c r="E107" s="188"/>
      <c r="F107" s="188"/>
      <c r="G107" s="188"/>
      <c r="H107" s="188"/>
      <c r="I107" s="188"/>
      <c r="J107" s="189">
        <f>J538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136</v>
      </c>
      <c r="E108" s="188"/>
      <c r="F108" s="188"/>
      <c r="G108" s="188"/>
      <c r="H108" s="188"/>
      <c r="I108" s="188"/>
      <c r="J108" s="189">
        <f>J562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137</v>
      </c>
      <c r="E109" s="188"/>
      <c r="F109" s="188"/>
      <c r="G109" s="188"/>
      <c r="H109" s="188"/>
      <c r="I109" s="188"/>
      <c r="J109" s="189">
        <f>J616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138</v>
      </c>
      <c r="E110" s="188"/>
      <c r="F110" s="188"/>
      <c r="G110" s="188"/>
      <c r="H110" s="188"/>
      <c r="I110" s="188"/>
      <c r="J110" s="189">
        <f>J668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139</v>
      </c>
      <c r="E111" s="188"/>
      <c r="F111" s="188"/>
      <c r="G111" s="188"/>
      <c r="H111" s="188"/>
      <c r="I111" s="188"/>
      <c r="J111" s="189">
        <f>J691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5"/>
      <c r="C112" s="186"/>
      <c r="D112" s="187" t="s">
        <v>140</v>
      </c>
      <c r="E112" s="188"/>
      <c r="F112" s="188"/>
      <c r="G112" s="188"/>
      <c r="H112" s="188"/>
      <c r="I112" s="188"/>
      <c r="J112" s="189">
        <f>J694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5"/>
      <c r="C113" s="186"/>
      <c r="D113" s="187" t="s">
        <v>141</v>
      </c>
      <c r="E113" s="188"/>
      <c r="F113" s="188"/>
      <c r="G113" s="188"/>
      <c r="H113" s="188"/>
      <c r="I113" s="188"/>
      <c r="J113" s="189">
        <f>J697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142</v>
      </c>
      <c r="E114" s="188"/>
      <c r="F114" s="188"/>
      <c r="G114" s="188"/>
      <c r="H114" s="188"/>
      <c r="I114" s="188"/>
      <c r="J114" s="189">
        <f>J699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5"/>
      <c r="C115" s="186"/>
      <c r="D115" s="187" t="s">
        <v>143</v>
      </c>
      <c r="E115" s="188"/>
      <c r="F115" s="188"/>
      <c r="G115" s="188"/>
      <c r="H115" s="188"/>
      <c r="I115" s="188"/>
      <c r="J115" s="189">
        <f>J701</f>
        <v>0</v>
      </c>
      <c r="K115" s="186"/>
      <c r="L115" s="19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5"/>
      <c r="C116" s="186"/>
      <c r="D116" s="187" t="s">
        <v>144</v>
      </c>
      <c r="E116" s="188"/>
      <c r="F116" s="188"/>
      <c r="G116" s="188"/>
      <c r="H116" s="188"/>
      <c r="I116" s="188"/>
      <c r="J116" s="189">
        <f>J703</f>
        <v>0</v>
      </c>
      <c r="K116" s="186"/>
      <c r="L116" s="19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5"/>
      <c r="C117" s="186"/>
      <c r="D117" s="187" t="s">
        <v>145</v>
      </c>
      <c r="E117" s="188"/>
      <c r="F117" s="188"/>
      <c r="G117" s="188"/>
      <c r="H117" s="188"/>
      <c r="I117" s="188"/>
      <c r="J117" s="189">
        <f>J722</f>
        <v>0</v>
      </c>
      <c r="K117" s="186"/>
      <c r="L117" s="19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5"/>
      <c r="C118" s="186"/>
      <c r="D118" s="187" t="s">
        <v>146</v>
      </c>
      <c r="E118" s="188"/>
      <c r="F118" s="188"/>
      <c r="G118" s="188"/>
      <c r="H118" s="188"/>
      <c r="I118" s="188"/>
      <c r="J118" s="189">
        <f>J751</f>
        <v>0</v>
      </c>
      <c r="K118" s="186"/>
      <c r="L118" s="19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5"/>
      <c r="C119" s="186"/>
      <c r="D119" s="187" t="s">
        <v>147</v>
      </c>
      <c r="E119" s="188"/>
      <c r="F119" s="188"/>
      <c r="G119" s="188"/>
      <c r="H119" s="188"/>
      <c r="I119" s="188"/>
      <c r="J119" s="189">
        <f>J770</f>
        <v>0</v>
      </c>
      <c r="K119" s="186"/>
      <c r="L119" s="19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5"/>
      <c r="C120" s="186"/>
      <c r="D120" s="187" t="s">
        <v>148</v>
      </c>
      <c r="E120" s="188"/>
      <c r="F120" s="188"/>
      <c r="G120" s="188"/>
      <c r="H120" s="188"/>
      <c r="I120" s="188"/>
      <c r="J120" s="189">
        <f>J774</f>
        <v>0</v>
      </c>
      <c r="K120" s="186"/>
      <c r="L120" s="19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5"/>
      <c r="C121" s="186"/>
      <c r="D121" s="187" t="s">
        <v>149</v>
      </c>
      <c r="E121" s="188"/>
      <c r="F121" s="188"/>
      <c r="G121" s="188"/>
      <c r="H121" s="188"/>
      <c r="I121" s="188"/>
      <c r="J121" s="189">
        <f>J812</f>
        <v>0</v>
      </c>
      <c r="K121" s="186"/>
      <c r="L121" s="19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5"/>
      <c r="C122" s="186"/>
      <c r="D122" s="187" t="s">
        <v>150</v>
      </c>
      <c r="E122" s="188"/>
      <c r="F122" s="188"/>
      <c r="G122" s="188"/>
      <c r="H122" s="188"/>
      <c r="I122" s="188"/>
      <c r="J122" s="189">
        <f>J909</f>
        <v>0</v>
      </c>
      <c r="K122" s="186"/>
      <c r="L122" s="19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85"/>
      <c r="C123" s="186"/>
      <c r="D123" s="187" t="s">
        <v>151</v>
      </c>
      <c r="E123" s="188"/>
      <c r="F123" s="188"/>
      <c r="G123" s="188"/>
      <c r="H123" s="188"/>
      <c r="I123" s="188"/>
      <c r="J123" s="189">
        <f>J913</f>
        <v>0</v>
      </c>
      <c r="K123" s="186"/>
      <c r="L123" s="19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85"/>
      <c r="C124" s="186"/>
      <c r="D124" s="187" t="s">
        <v>152</v>
      </c>
      <c r="E124" s="188"/>
      <c r="F124" s="188"/>
      <c r="G124" s="188"/>
      <c r="H124" s="188"/>
      <c r="I124" s="188"/>
      <c r="J124" s="189">
        <f>J947</f>
        <v>0</v>
      </c>
      <c r="K124" s="186"/>
      <c r="L124" s="19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85"/>
      <c r="C125" s="186"/>
      <c r="D125" s="187" t="s">
        <v>153</v>
      </c>
      <c r="E125" s="188"/>
      <c r="F125" s="188"/>
      <c r="G125" s="188"/>
      <c r="H125" s="188"/>
      <c r="I125" s="188"/>
      <c r="J125" s="189">
        <f>J954</f>
        <v>0</v>
      </c>
      <c r="K125" s="186"/>
      <c r="L125" s="19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85"/>
      <c r="C126" s="186"/>
      <c r="D126" s="187" t="s">
        <v>154</v>
      </c>
      <c r="E126" s="188"/>
      <c r="F126" s="188"/>
      <c r="G126" s="188"/>
      <c r="H126" s="188"/>
      <c r="I126" s="188"/>
      <c r="J126" s="189">
        <f>J958</f>
        <v>0</v>
      </c>
      <c r="K126" s="186"/>
      <c r="L126" s="19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85"/>
      <c r="C127" s="186"/>
      <c r="D127" s="187" t="s">
        <v>155</v>
      </c>
      <c r="E127" s="188"/>
      <c r="F127" s="188"/>
      <c r="G127" s="188"/>
      <c r="H127" s="188"/>
      <c r="I127" s="188"/>
      <c r="J127" s="189">
        <f>J964</f>
        <v>0</v>
      </c>
      <c r="K127" s="186"/>
      <c r="L127" s="19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9" customFormat="1" ht="24.96" customHeight="1">
      <c r="A128" s="9"/>
      <c r="B128" s="179"/>
      <c r="C128" s="180"/>
      <c r="D128" s="181" t="s">
        <v>156</v>
      </c>
      <c r="E128" s="182"/>
      <c r="F128" s="182"/>
      <c r="G128" s="182"/>
      <c r="H128" s="182"/>
      <c r="I128" s="182"/>
      <c r="J128" s="183">
        <f>J966</f>
        <v>0</v>
      </c>
      <c r="K128" s="180"/>
      <c r="L128" s="184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="10" customFormat="1" ht="19.92" customHeight="1">
      <c r="A129" s="10"/>
      <c r="B129" s="185"/>
      <c r="C129" s="186"/>
      <c r="D129" s="187" t="s">
        <v>157</v>
      </c>
      <c r="E129" s="188"/>
      <c r="F129" s="188"/>
      <c r="G129" s="188"/>
      <c r="H129" s="188"/>
      <c r="I129" s="188"/>
      <c r="J129" s="189">
        <f>J967</f>
        <v>0</v>
      </c>
      <c r="K129" s="186"/>
      <c r="L129" s="19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9" customFormat="1" ht="24.96" customHeight="1">
      <c r="A130" s="9"/>
      <c r="B130" s="179"/>
      <c r="C130" s="180"/>
      <c r="D130" s="181" t="s">
        <v>158</v>
      </c>
      <c r="E130" s="182"/>
      <c r="F130" s="182"/>
      <c r="G130" s="182"/>
      <c r="H130" s="182"/>
      <c r="I130" s="182"/>
      <c r="J130" s="183">
        <f>J970</f>
        <v>0</v>
      </c>
      <c r="K130" s="180"/>
      <c r="L130" s="184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="9" customFormat="1" ht="24.96" customHeight="1">
      <c r="A131" s="9"/>
      <c r="B131" s="179"/>
      <c r="C131" s="180"/>
      <c r="D131" s="181" t="s">
        <v>159</v>
      </c>
      <c r="E131" s="182"/>
      <c r="F131" s="182"/>
      <c r="G131" s="182"/>
      <c r="H131" s="182"/>
      <c r="I131" s="182"/>
      <c r="J131" s="183">
        <f>J972</f>
        <v>0</v>
      </c>
      <c r="K131" s="180"/>
      <c r="L131" s="184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10" customFormat="1" ht="19.92" customHeight="1">
      <c r="A132" s="10"/>
      <c r="B132" s="185"/>
      <c r="C132" s="186"/>
      <c r="D132" s="187" t="s">
        <v>160</v>
      </c>
      <c r="E132" s="188"/>
      <c r="F132" s="188"/>
      <c r="G132" s="188"/>
      <c r="H132" s="188"/>
      <c r="I132" s="188"/>
      <c r="J132" s="189">
        <f>J973</f>
        <v>0</v>
      </c>
      <c r="K132" s="186"/>
      <c r="L132" s="19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85"/>
      <c r="C133" s="186"/>
      <c r="D133" s="187" t="s">
        <v>161</v>
      </c>
      <c r="E133" s="188"/>
      <c r="F133" s="188"/>
      <c r="G133" s="188"/>
      <c r="H133" s="188"/>
      <c r="I133" s="188"/>
      <c r="J133" s="189">
        <f>J981</f>
        <v>0</v>
      </c>
      <c r="K133" s="186"/>
      <c r="L133" s="19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9.92" customHeight="1">
      <c r="A134" s="10"/>
      <c r="B134" s="185"/>
      <c r="C134" s="186"/>
      <c r="D134" s="187" t="s">
        <v>162</v>
      </c>
      <c r="E134" s="188"/>
      <c r="F134" s="188"/>
      <c r="G134" s="188"/>
      <c r="H134" s="188"/>
      <c r="I134" s="188"/>
      <c r="J134" s="189">
        <f>J991</f>
        <v>0</v>
      </c>
      <c r="K134" s="186"/>
      <c r="L134" s="19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85"/>
      <c r="C135" s="186"/>
      <c r="D135" s="187" t="s">
        <v>163</v>
      </c>
      <c r="E135" s="188"/>
      <c r="F135" s="188"/>
      <c r="G135" s="188"/>
      <c r="H135" s="188"/>
      <c r="I135" s="188"/>
      <c r="J135" s="189">
        <f>J1001</f>
        <v>0</v>
      </c>
      <c r="K135" s="186"/>
      <c r="L135" s="19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85"/>
      <c r="C136" s="186"/>
      <c r="D136" s="187" t="s">
        <v>164</v>
      </c>
      <c r="E136" s="188"/>
      <c r="F136" s="188"/>
      <c r="G136" s="188"/>
      <c r="H136" s="188"/>
      <c r="I136" s="188"/>
      <c r="J136" s="189">
        <f>J1003</f>
        <v>0</v>
      </c>
      <c r="K136" s="186"/>
      <c r="L136" s="19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85"/>
      <c r="C137" s="186"/>
      <c r="D137" s="187" t="s">
        <v>165</v>
      </c>
      <c r="E137" s="188"/>
      <c r="F137" s="188"/>
      <c r="G137" s="188"/>
      <c r="H137" s="188"/>
      <c r="I137" s="188"/>
      <c r="J137" s="189">
        <f>J1005</f>
        <v>0</v>
      </c>
      <c r="K137" s="186"/>
      <c r="L137" s="19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9.92" customHeight="1">
      <c r="A138" s="10"/>
      <c r="B138" s="185"/>
      <c r="C138" s="186"/>
      <c r="D138" s="187" t="s">
        <v>166</v>
      </c>
      <c r="E138" s="188"/>
      <c r="F138" s="188"/>
      <c r="G138" s="188"/>
      <c r="H138" s="188"/>
      <c r="I138" s="188"/>
      <c r="J138" s="189">
        <f>J1008</f>
        <v>0</v>
      </c>
      <c r="K138" s="186"/>
      <c r="L138" s="19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2" customFormat="1" ht="21.84" customHeight="1">
      <c r="A139" s="38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6.96" customHeight="1">
      <c r="A140" s="38"/>
      <c r="B140" s="66"/>
      <c r="C140" s="67"/>
      <c r="D140" s="67"/>
      <c r="E140" s="67"/>
      <c r="F140" s="67"/>
      <c r="G140" s="67"/>
      <c r="H140" s="67"/>
      <c r="I140" s="67"/>
      <c r="J140" s="67"/>
      <c r="K140" s="67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4" s="2" customFormat="1" ht="6.96" customHeight="1">
      <c r="A144" s="3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63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24.96" customHeight="1">
      <c r="A145" s="38"/>
      <c r="B145" s="39"/>
      <c r="C145" s="23" t="s">
        <v>167</v>
      </c>
      <c r="D145" s="40"/>
      <c r="E145" s="40"/>
      <c r="F145" s="40"/>
      <c r="G145" s="40"/>
      <c r="H145" s="40"/>
      <c r="I145" s="40"/>
      <c r="J145" s="40"/>
      <c r="K145" s="40"/>
      <c r="L145" s="63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6.96" customHeight="1">
      <c r="A146" s="38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63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2" customFormat="1" ht="12" customHeight="1">
      <c r="A147" s="38"/>
      <c r="B147" s="39"/>
      <c r="C147" s="32" t="s">
        <v>16</v>
      </c>
      <c r="D147" s="40"/>
      <c r="E147" s="40"/>
      <c r="F147" s="40"/>
      <c r="G147" s="40"/>
      <c r="H147" s="40"/>
      <c r="I147" s="40"/>
      <c r="J147" s="40"/>
      <c r="K147" s="40"/>
      <c r="L147" s="63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  <row r="148" s="2" customFormat="1" ht="16.5" customHeight="1">
      <c r="A148" s="38"/>
      <c r="B148" s="39"/>
      <c r="C148" s="40"/>
      <c r="D148" s="40"/>
      <c r="E148" s="174" t="str">
        <f>E7</f>
        <v>Sportovní hala</v>
      </c>
      <c r="F148" s="32"/>
      <c r="G148" s="32"/>
      <c r="H148" s="32"/>
      <c r="I148" s="40"/>
      <c r="J148" s="40"/>
      <c r="K148" s="40"/>
      <c r="L148" s="63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</row>
    <row r="149" s="2" customFormat="1" ht="12" customHeight="1">
      <c r="A149" s="38"/>
      <c r="B149" s="39"/>
      <c r="C149" s="32" t="s">
        <v>118</v>
      </c>
      <c r="D149" s="40"/>
      <c r="E149" s="40"/>
      <c r="F149" s="40"/>
      <c r="G149" s="40"/>
      <c r="H149" s="40"/>
      <c r="I149" s="40"/>
      <c r="J149" s="40"/>
      <c r="K149" s="40"/>
      <c r="L149" s="63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</row>
    <row r="150" s="2" customFormat="1" ht="16.5" customHeight="1">
      <c r="A150" s="38"/>
      <c r="B150" s="39"/>
      <c r="C150" s="40"/>
      <c r="D150" s="40"/>
      <c r="E150" s="76" t="str">
        <f>E9</f>
        <v>LYSA 01 - SO-01-Vlastní budova</v>
      </c>
      <c r="F150" s="40"/>
      <c r="G150" s="40"/>
      <c r="H150" s="40"/>
      <c r="I150" s="40"/>
      <c r="J150" s="40"/>
      <c r="K150" s="40"/>
      <c r="L150" s="63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  <row r="151" s="2" customFormat="1" ht="6.96" customHeight="1">
      <c r="A151" s="38"/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63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</row>
    <row r="152" s="2" customFormat="1" ht="12" customHeight="1">
      <c r="A152" s="38"/>
      <c r="B152" s="39"/>
      <c r="C152" s="32" t="s">
        <v>20</v>
      </c>
      <c r="D152" s="40"/>
      <c r="E152" s="40"/>
      <c r="F152" s="27" t="str">
        <f>F12</f>
        <v>Lysá nad Labem</v>
      </c>
      <c r="G152" s="40"/>
      <c r="H152" s="40"/>
      <c r="I152" s="32" t="s">
        <v>22</v>
      </c>
      <c r="J152" s="79" t="str">
        <f>IF(J12="","",J12)</f>
        <v>12. 5. 2020</v>
      </c>
      <c r="K152" s="40"/>
      <c r="L152" s="63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</row>
    <row r="153" s="2" customFormat="1" ht="6.96" customHeight="1">
      <c r="A153" s="38"/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63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</row>
    <row r="154" s="2" customFormat="1" ht="15.15" customHeight="1">
      <c r="A154" s="38"/>
      <c r="B154" s="39"/>
      <c r="C154" s="32" t="s">
        <v>24</v>
      </c>
      <c r="D154" s="40"/>
      <c r="E154" s="40"/>
      <c r="F154" s="27" t="str">
        <f>E15</f>
        <v>Město Lysá nad Labem</v>
      </c>
      <c r="G154" s="40"/>
      <c r="H154" s="40"/>
      <c r="I154" s="32" t="s">
        <v>30</v>
      </c>
      <c r="J154" s="36" t="str">
        <f>E21</f>
        <v>JIKA CZ</v>
      </c>
      <c r="K154" s="40"/>
      <c r="L154" s="63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</row>
    <row r="155" s="2" customFormat="1" ht="15.15" customHeight="1">
      <c r="A155" s="38"/>
      <c r="B155" s="39"/>
      <c r="C155" s="32" t="s">
        <v>28</v>
      </c>
      <c r="D155" s="40"/>
      <c r="E155" s="40"/>
      <c r="F155" s="27" t="str">
        <f>IF(E18="","",E18)</f>
        <v>Vyplň údaj</v>
      </c>
      <c r="G155" s="40"/>
      <c r="H155" s="40"/>
      <c r="I155" s="32" t="s">
        <v>33</v>
      </c>
      <c r="J155" s="36" t="str">
        <f>E24</f>
        <v>Ing.Pavel Michálek</v>
      </c>
      <c r="K155" s="40"/>
      <c r="L155" s="63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</row>
    <row r="156" s="2" customFormat="1" ht="10.32" customHeight="1">
      <c r="A156" s="38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63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  <row r="157" s="11" customFormat="1" ht="29.28" customHeight="1">
      <c r="A157" s="191"/>
      <c r="B157" s="192"/>
      <c r="C157" s="193" t="s">
        <v>168</v>
      </c>
      <c r="D157" s="194" t="s">
        <v>61</v>
      </c>
      <c r="E157" s="194" t="s">
        <v>57</v>
      </c>
      <c r="F157" s="194" t="s">
        <v>58</v>
      </c>
      <c r="G157" s="194" t="s">
        <v>169</v>
      </c>
      <c r="H157" s="194" t="s">
        <v>170</v>
      </c>
      <c r="I157" s="194" t="s">
        <v>171</v>
      </c>
      <c r="J157" s="194" t="s">
        <v>122</v>
      </c>
      <c r="K157" s="195" t="s">
        <v>172</v>
      </c>
      <c r="L157" s="196"/>
      <c r="M157" s="100" t="s">
        <v>1</v>
      </c>
      <c r="N157" s="101" t="s">
        <v>40</v>
      </c>
      <c r="O157" s="101" t="s">
        <v>173</v>
      </c>
      <c r="P157" s="101" t="s">
        <v>174</v>
      </c>
      <c r="Q157" s="101" t="s">
        <v>175</v>
      </c>
      <c r="R157" s="101" t="s">
        <v>176</v>
      </c>
      <c r="S157" s="101" t="s">
        <v>177</v>
      </c>
      <c r="T157" s="102" t="s">
        <v>178</v>
      </c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</row>
    <row r="158" s="2" customFormat="1" ht="22.8" customHeight="1">
      <c r="A158" s="38"/>
      <c r="B158" s="39"/>
      <c r="C158" s="107" t="s">
        <v>179</v>
      </c>
      <c r="D158" s="40"/>
      <c r="E158" s="40"/>
      <c r="F158" s="40"/>
      <c r="G158" s="40"/>
      <c r="H158" s="40"/>
      <c r="I158" s="40"/>
      <c r="J158" s="197">
        <f>BK158</f>
        <v>0</v>
      </c>
      <c r="K158" s="40"/>
      <c r="L158" s="44"/>
      <c r="M158" s="103"/>
      <c r="N158" s="198"/>
      <c r="O158" s="104"/>
      <c r="P158" s="199">
        <f>P159+P537+P966+P970+P972</f>
        <v>0</v>
      </c>
      <c r="Q158" s="104"/>
      <c r="R158" s="199">
        <f>R159+R537+R966+R970+R972</f>
        <v>7545.1035525100006</v>
      </c>
      <c r="S158" s="104"/>
      <c r="T158" s="200">
        <f>T159+T537+T966+T970+T972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75</v>
      </c>
      <c r="AU158" s="17" t="s">
        <v>124</v>
      </c>
      <c r="BK158" s="201">
        <f>BK159+BK537+BK966+BK970+BK972</f>
        <v>0</v>
      </c>
    </row>
    <row r="159" s="12" customFormat="1" ht="25.92" customHeight="1">
      <c r="A159" s="12"/>
      <c r="B159" s="202"/>
      <c r="C159" s="203"/>
      <c r="D159" s="204" t="s">
        <v>75</v>
      </c>
      <c r="E159" s="205" t="s">
        <v>180</v>
      </c>
      <c r="F159" s="205" t="s">
        <v>181</v>
      </c>
      <c r="G159" s="203"/>
      <c r="H159" s="203"/>
      <c r="I159" s="206"/>
      <c r="J159" s="207">
        <f>BK159</f>
        <v>0</v>
      </c>
      <c r="K159" s="203"/>
      <c r="L159" s="208"/>
      <c r="M159" s="209"/>
      <c r="N159" s="210"/>
      <c r="O159" s="210"/>
      <c r="P159" s="211">
        <f>P160+P176+P200+P293+P351+P359+P511+P535</f>
        <v>0</v>
      </c>
      <c r="Q159" s="210"/>
      <c r="R159" s="211">
        <f>R160+R176+R200+R293+R351+R359+R511+R535</f>
        <v>7330.6133548400003</v>
      </c>
      <c r="S159" s="210"/>
      <c r="T159" s="212">
        <f>T160+T176+T200+T293+T351+T359+T511+T535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84</v>
      </c>
      <c r="AT159" s="214" t="s">
        <v>75</v>
      </c>
      <c r="AU159" s="214" t="s">
        <v>76</v>
      </c>
      <c r="AY159" s="213" t="s">
        <v>182</v>
      </c>
      <c r="BK159" s="215">
        <f>BK160+BK176+BK200+BK293+BK351+BK359+BK511+BK535</f>
        <v>0</v>
      </c>
    </row>
    <row r="160" s="12" customFormat="1" ht="22.8" customHeight="1">
      <c r="A160" s="12"/>
      <c r="B160" s="202"/>
      <c r="C160" s="203"/>
      <c r="D160" s="204" t="s">
        <v>75</v>
      </c>
      <c r="E160" s="216" t="s">
        <v>84</v>
      </c>
      <c r="F160" s="216" t="s">
        <v>183</v>
      </c>
      <c r="G160" s="203"/>
      <c r="H160" s="203"/>
      <c r="I160" s="206"/>
      <c r="J160" s="217">
        <f>BK160</f>
        <v>0</v>
      </c>
      <c r="K160" s="203"/>
      <c r="L160" s="208"/>
      <c r="M160" s="209"/>
      <c r="N160" s="210"/>
      <c r="O160" s="210"/>
      <c r="P160" s="211">
        <f>SUM(P161:P175)</f>
        <v>0</v>
      </c>
      <c r="Q160" s="210"/>
      <c r="R160" s="211">
        <f>SUM(R161:R175)</f>
        <v>0</v>
      </c>
      <c r="S160" s="210"/>
      <c r="T160" s="212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3" t="s">
        <v>84</v>
      </c>
      <c r="AT160" s="214" t="s">
        <v>75</v>
      </c>
      <c r="AU160" s="214" t="s">
        <v>84</v>
      </c>
      <c r="AY160" s="213" t="s">
        <v>182</v>
      </c>
      <c r="BK160" s="215">
        <f>SUM(BK161:BK175)</f>
        <v>0</v>
      </c>
    </row>
    <row r="161" s="2" customFormat="1">
      <c r="A161" s="38"/>
      <c r="B161" s="39"/>
      <c r="C161" s="218" t="s">
        <v>84</v>
      </c>
      <c r="D161" s="218" t="s">
        <v>184</v>
      </c>
      <c r="E161" s="219" t="s">
        <v>185</v>
      </c>
      <c r="F161" s="220" t="s">
        <v>186</v>
      </c>
      <c r="G161" s="221" t="s">
        <v>187</v>
      </c>
      <c r="H161" s="222">
        <v>13695</v>
      </c>
      <c r="I161" s="223"/>
      <c r="J161" s="224">
        <f>ROUND(I161*H161,2)</f>
        <v>0</v>
      </c>
      <c r="K161" s="220" t="s">
        <v>188</v>
      </c>
      <c r="L161" s="44"/>
      <c r="M161" s="225" t="s">
        <v>1</v>
      </c>
      <c r="N161" s="226" t="s">
        <v>41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189</v>
      </c>
      <c r="AT161" s="229" t="s">
        <v>184</v>
      </c>
      <c r="AU161" s="229" t="s">
        <v>86</v>
      </c>
      <c r="AY161" s="17" t="s">
        <v>182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84</v>
      </c>
      <c r="BK161" s="230">
        <f>ROUND(I161*H161,2)</f>
        <v>0</v>
      </c>
      <c r="BL161" s="17" t="s">
        <v>189</v>
      </c>
      <c r="BM161" s="229" t="s">
        <v>190</v>
      </c>
    </row>
    <row r="162" s="2" customFormat="1" ht="33" customHeight="1">
      <c r="A162" s="38"/>
      <c r="B162" s="39"/>
      <c r="C162" s="218" t="s">
        <v>86</v>
      </c>
      <c r="D162" s="218" t="s">
        <v>184</v>
      </c>
      <c r="E162" s="219" t="s">
        <v>191</v>
      </c>
      <c r="F162" s="220" t="s">
        <v>192</v>
      </c>
      <c r="G162" s="221" t="s">
        <v>193</v>
      </c>
      <c r="H162" s="222">
        <v>7139</v>
      </c>
      <c r="I162" s="223"/>
      <c r="J162" s="224">
        <f>ROUND(I162*H162,2)</f>
        <v>0</v>
      </c>
      <c r="K162" s="220" t="s">
        <v>188</v>
      </c>
      <c r="L162" s="44"/>
      <c r="M162" s="225" t="s">
        <v>1</v>
      </c>
      <c r="N162" s="226" t="s">
        <v>41</v>
      </c>
      <c r="O162" s="91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189</v>
      </c>
      <c r="AT162" s="229" t="s">
        <v>184</v>
      </c>
      <c r="AU162" s="229" t="s">
        <v>86</v>
      </c>
      <c r="AY162" s="17" t="s">
        <v>182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84</v>
      </c>
      <c r="BK162" s="230">
        <f>ROUND(I162*H162,2)</f>
        <v>0</v>
      </c>
      <c r="BL162" s="17" t="s">
        <v>189</v>
      </c>
      <c r="BM162" s="229" t="s">
        <v>194</v>
      </c>
    </row>
    <row r="163" s="2" customFormat="1" ht="33" customHeight="1">
      <c r="A163" s="38"/>
      <c r="B163" s="39"/>
      <c r="C163" s="218" t="s">
        <v>195</v>
      </c>
      <c r="D163" s="218" t="s">
        <v>184</v>
      </c>
      <c r="E163" s="219" t="s">
        <v>196</v>
      </c>
      <c r="F163" s="220" t="s">
        <v>197</v>
      </c>
      <c r="G163" s="221" t="s">
        <v>193</v>
      </c>
      <c r="H163" s="222">
        <v>13335</v>
      </c>
      <c r="I163" s="223"/>
      <c r="J163" s="224">
        <f>ROUND(I163*H163,2)</f>
        <v>0</v>
      </c>
      <c r="K163" s="220" t="s">
        <v>188</v>
      </c>
      <c r="L163" s="44"/>
      <c r="M163" s="225" t="s">
        <v>1</v>
      </c>
      <c r="N163" s="226" t="s">
        <v>41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189</v>
      </c>
      <c r="AT163" s="229" t="s">
        <v>184</v>
      </c>
      <c r="AU163" s="229" t="s">
        <v>86</v>
      </c>
      <c r="AY163" s="17" t="s">
        <v>182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84</v>
      </c>
      <c r="BK163" s="230">
        <f>ROUND(I163*H163,2)</f>
        <v>0</v>
      </c>
      <c r="BL163" s="17" t="s">
        <v>189</v>
      </c>
      <c r="BM163" s="229" t="s">
        <v>198</v>
      </c>
    </row>
    <row r="164" s="13" customFormat="1">
      <c r="A164" s="13"/>
      <c r="B164" s="231"/>
      <c r="C164" s="232"/>
      <c r="D164" s="233" t="s">
        <v>199</v>
      </c>
      <c r="E164" s="234" t="s">
        <v>1</v>
      </c>
      <c r="F164" s="235" t="s">
        <v>200</v>
      </c>
      <c r="G164" s="232"/>
      <c r="H164" s="236">
        <v>13335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199</v>
      </c>
      <c r="AU164" s="242" t="s">
        <v>86</v>
      </c>
      <c r="AV164" s="13" t="s">
        <v>86</v>
      </c>
      <c r="AW164" s="13" t="s">
        <v>32</v>
      </c>
      <c r="AX164" s="13" t="s">
        <v>84</v>
      </c>
      <c r="AY164" s="242" t="s">
        <v>182</v>
      </c>
    </row>
    <row r="165" s="2" customFormat="1" ht="33" customHeight="1">
      <c r="A165" s="38"/>
      <c r="B165" s="39"/>
      <c r="C165" s="218" t="s">
        <v>189</v>
      </c>
      <c r="D165" s="218" t="s">
        <v>184</v>
      </c>
      <c r="E165" s="219" t="s">
        <v>201</v>
      </c>
      <c r="F165" s="220" t="s">
        <v>202</v>
      </c>
      <c r="G165" s="221" t="s">
        <v>193</v>
      </c>
      <c r="H165" s="222">
        <v>3682</v>
      </c>
      <c r="I165" s="223"/>
      <c r="J165" s="224">
        <f>ROUND(I165*H165,2)</f>
        <v>0</v>
      </c>
      <c r="K165" s="220" t="s">
        <v>188</v>
      </c>
      <c r="L165" s="44"/>
      <c r="M165" s="225" t="s">
        <v>1</v>
      </c>
      <c r="N165" s="226" t="s">
        <v>41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189</v>
      </c>
      <c r="AT165" s="229" t="s">
        <v>184</v>
      </c>
      <c r="AU165" s="229" t="s">
        <v>86</v>
      </c>
      <c r="AY165" s="17" t="s">
        <v>182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84</v>
      </c>
      <c r="BK165" s="230">
        <f>ROUND(I165*H165,2)</f>
        <v>0</v>
      </c>
      <c r="BL165" s="17" t="s">
        <v>189</v>
      </c>
      <c r="BM165" s="229" t="s">
        <v>203</v>
      </c>
    </row>
    <row r="166" s="13" customFormat="1">
      <c r="A166" s="13"/>
      <c r="B166" s="231"/>
      <c r="C166" s="232"/>
      <c r="D166" s="233" t="s">
        <v>199</v>
      </c>
      <c r="E166" s="234" t="s">
        <v>1</v>
      </c>
      <c r="F166" s="235" t="s">
        <v>204</v>
      </c>
      <c r="G166" s="232"/>
      <c r="H166" s="236">
        <v>3682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199</v>
      </c>
      <c r="AU166" s="242" t="s">
        <v>86</v>
      </c>
      <c r="AV166" s="13" t="s">
        <v>86</v>
      </c>
      <c r="AW166" s="13" t="s">
        <v>32</v>
      </c>
      <c r="AX166" s="13" t="s">
        <v>84</v>
      </c>
      <c r="AY166" s="242" t="s">
        <v>182</v>
      </c>
    </row>
    <row r="167" s="2" customFormat="1">
      <c r="A167" s="38"/>
      <c r="B167" s="39"/>
      <c r="C167" s="218" t="s">
        <v>205</v>
      </c>
      <c r="D167" s="218" t="s">
        <v>184</v>
      </c>
      <c r="E167" s="219" t="s">
        <v>206</v>
      </c>
      <c r="F167" s="220" t="s">
        <v>207</v>
      </c>
      <c r="G167" s="221" t="s">
        <v>193</v>
      </c>
      <c r="H167" s="222">
        <v>14278</v>
      </c>
      <c r="I167" s="223"/>
      <c r="J167" s="224">
        <f>ROUND(I167*H167,2)</f>
        <v>0</v>
      </c>
      <c r="K167" s="220" t="s">
        <v>188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189</v>
      </c>
      <c r="AT167" s="229" t="s">
        <v>184</v>
      </c>
      <c r="AU167" s="229" t="s">
        <v>86</v>
      </c>
      <c r="AY167" s="17" t="s">
        <v>182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189</v>
      </c>
      <c r="BM167" s="229" t="s">
        <v>208</v>
      </c>
    </row>
    <row r="168" s="13" customFormat="1">
      <c r="A168" s="13"/>
      <c r="B168" s="231"/>
      <c r="C168" s="232"/>
      <c r="D168" s="233" t="s">
        <v>199</v>
      </c>
      <c r="E168" s="234" t="s">
        <v>1</v>
      </c>
      <c r="F168" s="235" t="s">
        <v>209</v>
      </c>
      <c r="G168" s="232"/>
      <c r="H168" s="236">
        <v>14278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199</v>
      </c>
      <c r="AU168" s="242" t="s">
        <v>86</v>
      </c>
      <c r="AV168" s="13" t="s">
        <v>86</v>
      </c>
      <c r="AW168" s="13" t="s">
        <v>32</v>
      </c>
      <c r="AX168" s="13" t="s">
        <v>84</v>
      </c>
      <c r="AY168" s="242" t="s">
        <v>182</v>
      </c>
    </row>
    <row r="169" s="2" customFormat="1">
      <c r="A169" s="38"/>
      <c r="B169" s="39"/>
      <c r="C169" s="218" t="s">
        <v>210</v>
      </c>
      <c r="D169" s="218" t="s">
        <v>184</v>
      </c>
      <c r="E169" s="219" t="s">
        <v>211</v>
      </c>
      <c r="F169" s="220" t="s">
        <v>212</v>
      </c>
      <c r="G169" s="221" t="s">
        <v>193</v>
      </c>
      <c r="H169" s="222">
        <v>3457</v>
      </c>
      <c r="I169" s="223"/>
      <c r="J169" s="224">
        <f>ROUND(I169*H169,2)</f>
        <v>0</v>
      </c>
      <c r="K169" s="220" t="s">
        <v>188</v>
      </c>
      <c r="L169" s="44"/>
      <c r="M169" s="225" t="s">
        <v>1</v>
      </c>
      <c r="N169" s="226" t="s">
        <v>41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189</v>
      </c>
      <c r="AT169" s="229" t="s">
        <v>184</v>
      </c>
      <c r="AU169" s="229" t="s">
        <v>86</v>
      </c>
      <c r="AY169" s="17" t="s">
        <v>182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84</v>
      </c>
      <c r="BK169" s="230">
        <f>ROUND(I169*H169,2)</f>
        <v>0</v>
      </c>
      <c r="BL169" s="17" t="s">
        <v>189</v>
      </c>
      <c r="BM169" s="229" t="s">
        <v>213</v>
      </c>
    </row>
    <row r="170" s="13" customFormat="1">
      <c r="A170" s="13"/>
      <c r="B170" s="231"/>
      <c r="C170" s="232"/>
      <c r="D170" s="233" t="s">
        <v>199</v>
      </c>
      <c r="E170" s="234" t="s">
        <v>1</v>
      </c>
      <c r="F170" s="235" t="s">
        <v>214</v>
      </c>
      <c r="G170" s="232"/>
      <c r="H170" s="236">
        <v>3457</v>
      </c>
      <c r="I170" s="237"/>
      <c r="J170" s="232"/>
      <c r="K170" s="232"/>
      <c r="L170" s="238"/>
      <c r="M170" s="239"/>
      <c r="N170" s="240"/>
      <c r="O170" s="240"/>
      <c r="P170" s="240"/>
      <c r="Q170" s="240"/>
      <c r="R170" s="240"/>
      <c r="S170" s="240"/>
      <c r="T170" s="24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2" t="s">
        <v>199</v>
      </c>
      <c r="AU170" s="242" t="s">
        <v>86</v>
      </c>
      <c r="AV170" s="13" t="s">
        <v>86</v>
      </c>
      <c r="AW170" s="13" t="s">
        <v>32</v>
      </c>
      <c r="AX170" s="13" t="s">
        <v>84</v>
      </c>
      <c r="AY170" s="242" t="s">
        <v>182</v>
      </c>
    </row>
    <row r="171" s="2" customFormat="1">
      <c r="A171" s="38"/>
      <c r="B171" s="39"/>
      <c r="C171" s="218" t="s">
        <v>215</v>
      </c>
      <c r="D171" s="218" t="s">
        <v>184</v>
      </c>
      <c r="E171" s="219" t="s">
        <v>216</v>
      </c>
      <c r="F171" s="220" t="s">
        <v>217</v>
      </c>
      <c r="G171" s="221" t="s">
        <v>218</v>
      </c>
      <c r="H171" s="222">
        <v>6627.6000000000004</v>
      </c>
      <c r="I171" s="223"/>
      <c r="J171" s="224">
        <f>ROUND(I171*H171,2)</f>
        <v>0</v>
      </c>
      <c r="K171" s="220" t="s">
        <v>188</v>
      </c>
      <c r="L171" s="44"/>
      <c r="M171" s="225" t="s">
        <v>1</v>
      </c>
      <c r="N171" s="226" t="s">
        <v>41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189</v>
      </c>
      <c r="AT171" s="229" t="s">
        <v>184</v>
      </c>
      <c r="AU171" s="229" t="s">
        <v>86</v>
      </c>
      <c r="AY171" s="17" t="s">
        <v>182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84</v>
      </c>
      <c r="BK171" s="230">
        <f>ROUND(I171*H171,2)</f>
        <v>0</v>
      </c>
      <c r="BL171" s="17" t="s">
        <v>189</v>
      </c>
      <c r="BM171" s="229" t="s">
        <v>219</v>
      </c>
    </row>
    <row r="172" s="13" customFormat="1">
      <c r="A172" s="13"/>
      <c r="B172" s="231"/>
      <c r="C172" s="232"/>
      <c r="D172" s="233" t="s">
        <v>199</v>
      </c>
      <c r="E172" s="234" t="s">
        <v>1</v>
      </c>
      <c r="F172" s="235" t="s">
        <v>220</v>
      </c>
      <c r="G172" s="232"/>
      <c r="H172" s="236">
        <v>6627.6000000000004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199</v>
      </c>
      <c r="AU172" s="242" t="s">
        <v>86</v>
      </c>
      <c r="AV172" s="13" t="s">
        <v>86</v>
      </c>
      <c r="AW172" s="13" t="s">
        <v>32</v>
      </c>
      <c r="AX172" s="13" t="s">
        <v>84</v>
      </c>
      <c r="AY172" s="242" t="s">
        <v>182</v>
      </c>
    </row>
    <row r="173" s="2" customFormat="1" ht="16.5" customHeight="1">
      <c r="A173" s="38"/>
      <c r="B173" s="39"/>
      <c r="C173" s="218" t="s">
        <v>221</v>
      </c>
      <c r="D173" s="218" t="s">
        <v>184</v>
      </c>
      <c r="E173" s="219" t="s">
        <v>222</v>
      </c>
      <c r="F173" s="220" t="s">
        <v>223</v>
      </c>
      <c r="G173" s="221" t="s">
        <v>193</v>
      </c>
      <c r="H173" s="222">
        <v>3682</v>
      </c>
      <c r="I173" s="223"/>
      <c r="J173" s="224">
        <f>ROUND(I173*H173,2)</f>
        <v>0</v>
      </c>
      <c r="K173" s="220" t="s">
        <v>188</v>
      </c>
      <c r="L173" s="44"/>
      <c r="M173" s="225" t="s">
        <v>1</v>
      </c>
      <c r="N173" s="226" t="s">
        <v>41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189</v>
      </c>
      <c r="AT173" s="229" t="s">
        <v>184</v>
      </c>
      <c r="AU173" s="229" t="s">
        <v>86</v>
      </c>
      <c r="AY173" s="17" t="s">
        <v>182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84</v>
      </c>
      <c r="BK173" s="230">
        <f>ROUND(I173*H173,2)</f>
        <v>0</v>
      </c>
      <c r="BL173" s="17" t="s">
        <v>189</v>
      </c>
      <c r="BM173" s="229" t="s">
        <v>224</v>
      </c>
    </row>
    <row r="174" s="13" customFormat="1">
      <c r="A174" s="13"/>
      <c r="B174" s="231"/>
      <c r="C174" s="232"/>
      <c r="D174" s="233" t="s">
        <v>199</v>
      </c>
      <c r="E174" s="234" t="s">
        <v>1</v>
      </c>
      <c r="F174" s="235" t="s">
        <v>225</v>
      </c>
      <c r="G174" s="232"/>
      <c r="H174" s="236">
        <v>3682</v>
      </c>
      <c r="I174" s="237"/>
      <c r="J174" s="232"/>
      <c r="K174" s="232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199</v>
      </c>
      <c r="AU174" s="242" t="s">
        <v>86</v>
      </c>
      <c r="AV174" s="13" t="s">
        <v>86</v>
      </c>
      <c r="AW174" s="13" t="s">
        <v>32</v>
      </c>
      <c r="AX174" s="13" t="s">
        <v>84</v>
      </c>
      <c r="AY174" s="242" t="s">
        <v>182</v>
      </c>
    </row>
    <row r="175" s="2" customFormat="1">
      <c r="A175" s="38"/>
      <c r="B175" s="39"/>
      <c r="C175" s="218" t="s">
        <v>226</v>
      </c>
      <c r="D175" s="218" t="s">
        <v>184</v>
      </c>
      <c r="E175" s="219" t="s">
        <v>227</v>
      </c>
      <c r="F175" s="220" t="s">
        <v>228</v>
      </c>
      <c r="G175" s="221" t="s">
        <v>187</v>
      </c>
      <c r="H175" s="222">
        <v>13695</v>
      </c>
      <c r="I175" s="223"/>
      <c r="J175" s="224">
        <f>ROUND(I175*H175,2)</f>
        <v>0</v>
      </c>
      <c r="K175" s="220" t="s">
        <v>188</v>
      </c>
      <c r="L175" s="44"/>
      <c r="M175" s="225" t="s">
        <v>1</v>
      </c>
      <c r="N175" s="226" t="s">
        <v>41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189</v>
      </c>
      <c r="AT175" s="229" t="s">
        <v>184</v>
      </c>
      <c r="AU175" s="229" t="s">
        <v>86</v>
      </c>
      <c r="AY175" s="17" t="s">
        <v>182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84</v>
      </c>
      <c r="BK175" s="230">
        <f>ROUND(I175*H175,2)</f>
        <v>0</v>
      </c>
      <c r="BL175" s="17" t="s">
        <v>189</v>
      </c>
      <c r="BM175" s="229" t="s">
        <v>229</v>
      </c>
    </row>
    <row r="176" s="12" customFormat="1" ht="22.8" customHeight="1">
      <c r="A176" s="12"/>
      <c r="B176" s="202"/>
      <c r="C176" s="203"/>
      <c r="D176" s="204" t="s">
        <v>75</v>
      </c>
      <c r="E176" s="216" t="s">
        <v>86</v>
      </c>
      <c r="F176" s="216" t="s">
        <v>230</v>
      </c>
      <c r="G176" s="203"/>
      <c r="H176" s="203"/>
      <c r="I176" s="206"/>
      <c r="J176" s="217">
        <f>BK176</f>
        <v>0</v>
      </c>
      <c r="K176" s="203"/>
      <c r="L176" s="208"/>
      <c r="M176" s="209"/>
      <c r="N176" s="210"/>
      <c r="O176" s="210"/>
      <c r="P176" s="211">
        <f>SUM(P177:P199)</f>
        <v>0</v>
      </c>
      <c r="Q176" s="210"/>
      <c r="R176" s="211">
        <f>SUM(R177:R199)</f>
        <v>1708.6384910100001</v>
      </c>
      <c r="S176" s="210"/>
      <c r="T176" s="212">
        <f>SUM(T177:T199)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3" t="s">
        <v>84</v>
      </c>
      <c r="AT176" s="214" t="s">
        <v>75</v>
      </c>
      <c r="AU176" s="214" t="s">
        <v>84</v>
      </c>
      <c r="AY176" s="213" t="s">
        <v>182</v>
      </c>
      <c r="BK176" s="215">
        <f>SUM(BK177:BK199)</f>
        <v>0</v>
      </c>
    </row>
    <row r="177" s="2" customFormat="1" ht="44.25" customHeight="1">
      <c r="A177" s="38"/>
      <c r="B177" s="39"/>
      <c r="C177" s="218" t="s">
        <v>231</v>
      </c>
      <c r="D177" s="218" t="s">
        <v>184</v>
      </c>
      <c r="E177" s="219" t="s">
        <v>232</v>
      </c>
      <c r="F177" s="220" t="s">
        <v>233</v>
      </c>
      <c r="G177" s="221" t="s">
        <v>234</v>
      </c>
      <c r="H177" s="222">
        <v>644</v>
      </c>
      <c r="I177" s="223"/>
      <c r="J177" s="224">
        <f>ROUND(I177*H177,2)</f>
        <v>0</v>
      </c>
      <c r="K177" s="220" t="s">
        <v>188</v>
      </c>
      <c r="L177" s="44"/>
      <c r="M177" s="225" t="s">
        <v>1</v>
      </c>
      <c r="N177" s="226" t="s">
        <v>41</v>
      </c>
      <c r="O177" s="91"/>
      <c r="P177" s="227">
        <f>O177*H177</f>
        <v>0</v>
      </c>
      <c r="Q177" s="227">
        <v>0.2044</v>
      </c>
      <c r="R177" s="227">
        <f>Q177*H177</f>
        <v>131.6336</v>
      </c>
      <c r="S177" s="227">
        <v>0</v>
      </c>
      <c r="T177" s="22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9" t="s">
        <v>189</v>
      </c>
      <c r="AT177" s="229" t="s">
        <v>184</v>
      </c>
      <c r="AU177" s="229" t="s">
        <v>86</v>
      </c>
      <c r="AY177" s="17" t="s">
        <v>182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7" t="s">
        <v>84</v>
      </c>
      <c r="BK177" s="230">
        <f>ROUND(I177*H177,2)</f>
        <v>0</v>
      </c>
      <c r="BL177" s="17" t="s">
        <v>189</v>
      </c>
      <c r="BM177" s="229" t="s">
        <v>235</v>
      </c>
    </row>
    <row r="178" s="2" customFormat="1">
      <c r="A178" s="38"/>
      <c r="B178" s="39"/>
      <c r="C178" s="218" t="s">
        <v>236</v>
      </c>
      <c r="D178" s="218" t="s">
        <v>184</v>
      </c>
      <c r="E178" s="219" t="s">
        <v>237</v>
      </c>
      <c r="F178" s="220" t="s">
        <v>238</v>
      </c>
      <c r="G178" s="221" t="s">
        <v>234</v>
      </c>
      <c r="H178" s="222">
        <v>70</v>
      </c>
      <c r="I178" s="223"/>
      <c r="J178" s="224">
        <f>ROUND(I178*H178,2)</f>
        <v>0</v>
      </c>
      <c r="K178" s="220" t="s">
        <v>188</v>
      </c>
      <c r="L178" s="44"/>
      <c r="M178" s="225" t="s">
        <v>1</v>
      </c>
      <c r="N178" s="226" t="s">
        <v>41</v>
      </c>
      <c r="O178" s="91"/>
      <c r="P178" s="227">
        <f>O178*H178</f>
        <v>0</v>
      </c>
      <c r="Q178" s="227">
        <v>0.28700999999999999</v>
      </c>
      <c r="R178" s="227">
        <f>Q178*H178</f>
        <v>20.090699999999998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189</v>
      </c>
      <c r="AT178" s="229" t="s">
        <v>184</v>
      </c>
      <c r="AU178" s="229" t="s">
        <v>86</v>
      </c>
      <c r="AY178" s="17" t="s">
        <v>182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84</v>
      </c>
      <c r="BK178" s="230">
        <f>ROUND(I178*H178,2)</f>
        <v>0</v>
      </c>
      <c r="BL178" s="17" t="s">
        <v>189</v>
      </c>
      <c r="BM178" s="229" t="s">
        <v>239</v>
      </c>
    </row>
    <row r="179" s="2" customFormat="1">
      <c r="A179" s="38"/>
      <c r="B179" s="39"/>
      <c r="C179" s="218" t="s">
        <v>240</v>
      </c>
      <c r="D179" s="218" t="s">
        <v>184</v>
      </c>
      <c r="E179" s="219" t="s">
        <v>241</v>
      </c>
      <c r="F179" s="220" t="s">
        <v>242</v>
      </c>
      <c r="G179" s="221" t="s">
        <v>193</v>
      </c>
      <c r="H179" s="222">
        <v>598.58299999999997</v>
      </c>
      <c r="I179" s="223"/>
      <c r="J179" s="224">
        <f>ROUND(I179*H179,2)</f>
        <v>0</v>
      </c>
      <c r="K179" s="220" t="s">
        <v>188</v>
      </c>
      <c r="L179" s="44"/>
      <c r="M179" s="225" t="s">
        <v>1</v>
      </c>
      <c r="N179" s="226" t="s">
        <v>41</v>
      </c>
      <c r="O179" s="91"/>
      <c r="P179" s="227">
        <f>O179*H179</f>
        <v>0</v>
      </c>
      <c r="Q179" s="227">
        <v>2.45329</v>
      </c>
      <c r="R179" s="227">
        <f>Q179*H179</f>
        <v>1468.4976880699999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189</v>
      </c>
      <c r="AT179" s="229" t="s">
        <v>184</v>
      </c>
      <c r="AU179" s="229" t="s">
        <v>86</v>
      </c>
      <c r="AY179" s="17" t="s">
        <v>182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84</v>
      </c>
      <c r="BK179" s="230">
        <f>ROUND(I179*H179,2)</f>
        <v>0</v>
      </c>
      <c r="BL179" s="17" t="s">
        <v>189</v>
      </c>
      <c r="BM179" s="229" t="s">
        <v>243</v>
      </c>
    </row>
    <row r="180" s="13" customFormat="1">
      <c r="A180" s="13"/>
      <c r="B180" s="231"/>
      <c r="C180" s="232"/>
      <c r="D180" s="233" t="s">
        <v>199</v>
      </c>
      <c r="E180" s="234" t="s">
        <v>1</v>
      </c>
      <c r="F180" s="235" t="s">
        <v>244</v>
      </c>
      <c r="G180" s="232"/>
      <c r="H180" s="236">
        <v>611.851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199</v>
      </c>
      <c r="AU180" s="242" t="s">
        <v>86</v>
      </c>
      <c r="AV180" s="13" t="s">
        <v>86</v>
      </c>
      <c r="AW180" s="13" t="s">
        <v>32</v>
      </c>
      <c r="AX180" s="13" t="s">
        <v>76</v>
      </c>
      <c r="AY180" s="242" t="s">
        <v>182</v>
      </c>
    </row>
    <row r="181" s="13" customFormat="1">
      <c r="A181" s="13"/>
      <c r="B181" s="231"/>
      <c r="C181" s="232"/>
      <c r="D181" s="233" t="s">
        <v>199</v>
      </c>
      <c r="E181" s="234" t="s">
        <v>1</v>
      </c>
      <c r="F181" s="235" t="s">
        <v>245</v>
      </c>
      <c r="G181" s="232"/>
      <c r="H181" s="236">
        <v>-13.268000000000001</v>
      </c>
      <c r="I181" s="237"/>
      <c r="J181" s="232"/>
      <c r="K181" s="232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199</v>
      </c>
      <c r="AU181" s="242" t="s">
        <v>86</v>
      </c>
      <c r="AV181" s="13" t="s">
        <v>86</v>
      </c>
      <c r="AW181" s="13" t="s">
        <v>32</v>
      </c>
      <c r="AX181" s="13" t="s">
        <v>76</v>
      </c>
      <c r="AY181" s="242" t="s">
        <v>182</v>
      </c>
    </row>
    <row r="182" s="14" customFormat="1">
      <c r="A182" s="14"/>
      <c r="B182" s="243"/>
      <c r="C182" s="244"/>
      <c r="D182" s="233" t="s">
        <v>199</v>
      </c>
      <c r="E182" s="245" t="s">
        <v>1</v>
      </c>
      <c r="F182" s="246" t="s">
        <v>246</v>
      </c>
      <c r="G182" s="244"/>
      <c r="H182" s="247">
        <v>598.58299999999997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199</v>
      </c>
      <c r="AU182" s="253" t="s">
        <v>86</v>
      </c>
      <c r="AV182" s="14" t="s">
        <v>189</v>
      </c>
      <c r="AW182" s="14" t="s">
        <v>32</v>
      </c>
      <c r="AX182" s="14" t="s">
        <v>84</v>
      </c>
      <c r="AY182" s="253" t="s">
        <v>182</v>
      </c>
    </row>
    <row r="183" s="2" customFormat="1" ht="16.5" customHeight="1">
      <c r="A183" s="38"/>
      <c r="B183" s="39"/>
      <c r="C183" s="218" t="s">
        <v>247</v>
      </c>
      <c r="D183" s="218" t="s">
        <v>184</v>
      </c>
      <c r="E183" s="219" t="s">
        <v>248</v>
      </c>
      <c r="F183" s="220" t="s">
        <v>249</v>
      </c>
      <c r="G183" s="221" t="s">
        <v>187</v>
      </c>
      <c r="H183" s="222">
        <v>55.048000000000002</v>
      </c>
      <c r="I183" s="223"/>
      <c r="J183" s="224">
        <f>ROUND(I183*H183,2)</f>
        <v>0</v>
      </c>
      <c r="K183" s="220" t="s">
        <v>188</v>
      </c>
      <c r="L183" s="44"/>
      <c r="M183" s="225" t="s">
        <v>1</v>
      </c>
      <c r="N183" s="226" t="s">
        <v>41</v>
      </c>
      <c r="O183" s="91"/>
      <c r="P183" s="227">
        <f>O183*H183</f>
        <v>0</v>
      </c>
      <c r="Q183" s="227">
        <v>0.00247</v>
      </c>
      <c r="R183" s="227">
        <f>Q183*H183</f>
        <v>0.13596856000000002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189</v>
      </c>
      <c r="AT183" s="229" t="s">
        <v>184</v>
      </c>
      <c r="AU183" s="229" t="s">
        <v>86</v>
      </c>
      <c r="AY183" s="17" t="s">
        <v>182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84</v>
      </c>
      <c r="BK183" s="230">
        <f>ROUND(I183*H183,2)</f>
        <v>0</v>
      </c>
      <c r="BL183" s="17" t="s">
        <v>189</v>
      </c>
      <c r="BM183" s="229" t="s">
        <v>250</v>
      </c>
    </row>
    <row r="184" s="13" customFormat="1">
      <c r="A184" s="13"/>
      <c r="B184" s="231"/>
      <c r="C184" s="232"/>
      <c r="D184" s="233" t="s">
        <v>199</v>
      </c>
      <c r="E184" s="234" t="s">
        <v>1</v>
      </c>
      <c r="F184" s="235" t="s">
        <v>251</v>
      </c>
      <c r="G184" s="232"/>
      <c r="H184" s="236">
        <v>55.048000000000002</v>
      </c>
      <c r="I184" s="237"/>
      <c r="J184" s="232"/>
      <c r="K184" s="232"/>
      <c r="L184" s="238"/>
      <c r="M184" s="239"/>
      <c r="N184" s="240"/>
      <c r="O184" s="240"/>
      <c r="P184" s="240"/>
      <c r="Q184" s="240"/>
      <c r="R184" s="240"/>
      <c r="S184" s="240"/>
      <c r="T184" s="24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2" t="s">
        <v>199</v>
      </c>
      <c r="AU184" s="242" t="s">
        <v>86</v>
      </c>
      <c r="AV184" s="13" t="s">
        <v>86</v>
      </c>
      <c r="AW184" s="13" t="s">
        <v>32</v>
      </c>
      <c r="AX184" s="13" t="s">
        <v>84</v>
      </c>
      <c r="AY184" s="242" t="s">
        <v>182</v>
      </c>
    </row>
    <row r="185" s="2" customFormat="1" ht="16.5" customHeight="1">
      <c r="A185" s="38"/>
      <c r="B185" s="39"/>
      <c r="C185" s="218" t="s">
        <v>252</v>
      </c>
      <c r="D185" s="218" t="s">
        <v>184</v>
      </c>
      <c r="E185" s="219" t="s">
        <v>253</v>
      </c>
      <c r="F185" s="220" t="s">
        <v>254</v>
      </c>
      <c r="G185" s="221" t="s">
        <v>187</v>
      </c>
      <c r="H185" s="222">
        <v>55.048000000000002</v>
      </c>
      <c r="I185" s="223"/>
      <c r="J185" s="224">
        <f>ROUND(I185*H185,2)</f>
        <v>0</v>
      </c>
      <c r="K185" s="220" t="s">
        <v>188</v>
      </c>
      <c r="L185" s="44"/>
      <c r="M185" s="225" t="s">
        <v>1</v>
      </c>
      <c r="N185" s="226" t="s">
        <v>41</v>
      </c>
      <c r="O185" s="91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189</v>
      </c>
      <c r="AT185" s="229" t="s">
        <v>184</v>
      </c>
      <c r="AU185" s="229" t="s">
        <v>86</v>
      </c>
      <c r="AY185" s="17" t="s">
        <v>182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84</v>
      </c>
      <c r="BK185" s="230">
        <f>ROUND(I185*H185,2)</f>
        <v>0</v>
      </c>
      <c r="BL185" s="17" t="s">
        <v>189</v>
      </c>
      <c r="BM185" s="229" t="s">
        <v>255</v>
      </c>
    </row>
    <row r="186" s="2" customFormat="1" ht="21.75" customHeight="1">
      <c r="A186" s="38"/>
      <c r="B186" s="39"/>
      <c r="C186" s="218" t="s">
        <v>8</v>
      </c>
      <c r="D186" s="218" t="s">
        <v>184</v>
      </c>
      <c r="E186" s="219" t="s">
        <v>256</v>
      </c>
      <c r="F186" s="220" t="s">
        <v>257</v>
      </c>
      <c r="G186" s="221" t="s">
        <v>218</v>
      </c>
      <c r="H186" s="222">
        <v>66.738</v>
      </c>
      <c r="I186" s="223"/>
      <c r="J186" s="224">
        <f>ROUND(I186*H186,2)</f>
        <v>0</v>
      </c>
      <c r="K186" s="220" t="s">
        <v>188</v>
      </c>
      <c r="L186" s="44"/>
      <c r="M186" s="225" t="s">
        <v>1</v>
      </c>
      <c r="N186" s="226" t="s">
        <v>41</v>
      </c>
      <c r="O186" s="91"/>
      <c r="P186" s="227">
        <f>O186*H186</f>
        <v>0</v>
      </c>
      <c r="Q186" s="227">
        <v>1.0601700000000001</v>
      </c>
      <c r="R186" s="227">
        <f>Q186*H186</f>
        <v>70.753625460000009</v>
      </c>
      <c r="S186" s="227">
        <v>0</v>
      </c>
      <c r="T186" s="22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29" t="s">
        <v>189</v>
      </c>
      <c r="AT186" s="229" t="s">
        <v>184</v>
      </c>
      <c r="AU186" s="229" t="s">
        <v>86</v>
      </c>
      <c r="AY186" s="17" t="s">
        <v>182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7" t="s">
        <v>84</v>
      </c>
      <c r="BK186" s="230">
        <f>ROUND(I186*H186,2)</f>
        <v>0</v>
      </c>
      <c r="BL186" s="17" t="s">
        <v>189</v>
      </c>
      <c r="BM186" s="229" t="s">
        <v>258</v>
      </c>
    </row>
    <row r="187" s="13" customFormat="1">
      <c r="A187" s="13"/>
      <c r="B187" s="231"/>
      <c r="C187" s="232"/>
      <c r="D187" s="233" t="s">
        <v>199</v>
      </c>
      <c r="E187" s="234" t="s">
        <v>1</v>
      </c>
      <c r="F187" s="235" t="s">
        <v>259</v>
      </c>
      <c r="G187" s="232"/>
      <c r="H187" s="236">
        <v>66.738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199</v>
      </c>
      <c r="AU187" s="242" t="s">
        <v>86</v>
      </c>
      <c r="AV187" s="13" t="s">
        <v>86</v>
      </c>
      <c r="AW187" s="13" t="s">
        <v>32</v>
      </c>
      <c r="AX187" s="13" t="s">
        <v>84</v>
      </c>
      <c r="AY187" s="242" t="s">
        <v>182</v>
      </c>
    </row>
    <row r="188" s="2" customFormat="1" ht="16.5" customHeight="1">
      <c r="A188" s="38"/>
      <c r="B188" s="39"/>
      <c r="C188" s="218" t="s">
        <v>260</v>
      </c>
      <c r="D188" s="218" t="s">
        <v>184</v>
      </c>
      <c r="E188" s="219" t="s">
        <v>261</v>
      </c>
      <c r="F188" s="220" t="s">
        <v>262</v>
      </c>
      <c r="G188" s="221" t="s">
        <v>193</v>
      </c>
      <c r="H188" s="222">
        <v>7.165</v>
      </c>
      <c r="I188" s="223"/>
      <c r="J188" s="224">
        <f>ROUND(I188*H188,2)</f>
        <v>0</v>
      </c>
      <c r="K188" s="220" t="s">
        <v>188</v>
      </c>
      <c r="L188" s="44"/>
      <c r="M188" s="225" t="s">
        <v>1</v>
      </c>
      <c r="N188" s="226" t="s">
        <v>41</v>
      </c>
      <c r="O188" s="91"/>
      <c r="P188" s="227">
        <f>O188*H188</f>
        <v>0</v>
      </c>
      <c r="Q188" s="227">
        <v>2.2563399999999998</v>
      </c>
      <c r="R188" s="227">
        <f>Q188*H188</f>
        <v>16.1666761</v>
      </c>
      <c r="S188" s="227">
        <v>0</v>
      </c>
      <c r="T188" s="22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9" t="s">
        <v>189</v>
      </c>
      <c r="AT188" s="229" t="s">
        <v>184</v>
      </c>
      <c r="AU188" s="229" t="s">
        <v>86</v>
      </c>
      <c r="AY188" s="17" t="s">
        <v>182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7" t="s">
        <v>84</v>
      </c>
      <c r="BK188" s="230">
        <f>ROUND(I188*H188,2)</f>
        <v>0</v>
      </c>
      <c r="BL188" s="17" t="s">
        <v>189</v>
      </c>
      <c r="BM188" s="229" t="s">
        <v>263</v>
      </c>
    </row>
    <row r="189" s="13" customFormat="1">
      <c r="A189" s="13"/>
      <c r="B189" s="231"/>
      <c r="C189" s="232"/>
      <c r="D189" s="233" t="s">
        <v>199</v>
      </c>
      <c r="E189" s="234" t="s">
        <v>1</v>
      </c>
      <c r="F189" s="235" t="s">
        <v>264</v>
      </c>
      <c r="G189" s="232"/>
      <c r="H189" s="236">
        <v>2.069</v>
      </c>
      <c r="I189" s="237"/>
      <c r="J189" s="232"/>
      <c r="K189" s="232"/>
      <c r="L189" s="238"/>
      <c r="M189" s="239"/>
      <c r="N189" s="240"/>
      <c r="O189" s="240"/>
      <c r="P189" s="240"/>
      <c r="Q189" s="240"/>
      <c r="R189" s="240"/>
      <c r="S189" s="240"/>
      <c r="T189" s="24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199</v>
      </c>
      <c r="AU189" s="242" t="s">
        <v>86</v>
      </c>
      <c r="AV189" s="13" t="s">
        <v>86</v>
      </c>
      <c r="AW189" s="13" t="s">
        <v>32</v>
      </c>
      <c r="AX189" s="13" t="s">
        <v>76</v>
      </c>
      <c r="AY189" s="242" t="s">
        <v>182</v>
      </c>
    </row>
    <row r="190" s="13" customFormat="1">
      <c r="A190" s="13"/>
      <c r="B190" s="231"/>
      <c r="C190" s="232"/>
      <c r="D190" s="233" t="s">
        <v>199</v>
      </c>
      <c r="E190" s="234" t="s">
        <v>1</v>
      </c>
      <c r="F190" s="235" t="s">
        <v>265</v>
      </c>
      <c r="G190" s="232"/>
      <c r="H190" s="236">
        <v>5.0960000000000001</v>
      </c>
      <c r="I190" s="237"/>
      <c r="J190" s="232"/>
      <c r="K190" s="232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199</v>
      </c>
      <c r="AU190" s="242" t="s">
        <v>86</v>
      </c>
      <c r="AV190" s="13" t="s">
        <v>86</v>
      </c>
      <c r="AW190" s="13" t="s">
        <v>32</v>
      </c>
      <c r="AX190" s="13" t="s">
        <v>76</v>
      </c>
      <c r="AY190" s="242" t="s">
        <v>182</v>
      </c>
    </row>
    <row r="191" s="14" customFormat="1">
      <c r="A191" s="14"/>
      <c r="B191" s="243"/>
      <c r="C191" s="244"/>
      <c r="D191" s="233" t="s">
        <v>199</v>
      </c>
      <c r="E191" s="245" t="s">
        <v>1</v>
      </c>
      <c r="F191" s="246" t="s">
        <v>246</v>
      </c>
      <c r="G191" s="244"/>
      <c r="H191" s="247">
        <v>7.165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199</v>
      </c>
      <c r="AU191" s="253" t="s">
        <v>86</v>
      </c>
      <c r="AV191" s="14" t="s">
        <v>189</v>
      </c>
      <c r="AW191" s="14" t="s">
        <v>32</v>
      </c>
      <c r="AX191" s="14" t="s">
        <v>84</v>
      </c>
      <c r="AY191" s="253" t="s">
        <v>182</v>
      </c>
    </row>
    <row r="192" s="2" customFormat="1" ht="16.5" customHeight="1">
      <c r="A192" s="38"/>
      <c r="B192" s="39"/>
      <c r="C192" s="218" t="s">
        <v>266</v>
      </c>
      <c r="D192" s="218" t="s">
        <v>184</v>
      </c>
      <c r="E192" s="219" t="s">
        <v>267</v>
      </c>
      <c r="F192" s="220" t="s">
        <v>268</v>
      </c>
      <c r="G192" s="221" t="s">
        <v>187</v>
      </c>
      <c r="H192" s="222">
        <v>42.076000000000001</v>
      </c>
      <c r="I192" s="223"/>
      <c r="J192" s="224">
        <f>ROUND(I192*H192,2)</f>
        <v>0</v>
      </c>
      <c r="K192" s="220" t="s">
        <v>188</v>
      </c>
      <c r="L192" s="44"/>
      <c r="M192" s="225" t="s">
        <v>1</v>
      </c>
      <c r="N192" s="226" t="s">
        <v>41</v>
      </c>
      <c r="O192" s="91"/>
      <c r="P192" s="227">
        <f>O192*H192</f>
        <v>0</v>
      </c>
      <c r="Q192" s="227">
        <v>0.0026900000000000001</v>
      </c>
      <c r="R192" s="227">
        <f>Q192*H192</f>
        <v>0.11318444000000001</v>
      </c>
      <c r="S192" s="227">
        <v>0</v>
      </c>
      <c r="T192" s="22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9" t="s">
        <v>189</v>
      </c>
      <c r="AT192" s="229" t="s">
        <v>184</v>
      </c>
      <c r="AU192" s="229" t="s">
        <v>86</v>
      </c>
      <c r="AY192" s="17" t="s">
        <v>182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7" t="s">
        <v>84</v>
      </c>
      <c r="BK192" s="230">
        <f>ROUND(I192*H192,2)</f>
        <v>0</v>
      </c>
      <c r="BL192" s="17" t="s">
        <v>189</v>
      </c>
      <c r="BM192" s="229" t="s">
        <v>269</v>
      </c>
    </row>
    <row r="193" s="13" customFormat="1">
      <c r="A193" s="13"/>
      <c r="B193" s="231"/>
      <c r="C193" s="232"/>
      <c r="D193" s="233" t="s">
        <v>199</v>
      </c>
      <c r="E193" s="234" t="s">
        <v>1</v>
      </c>
      <c r="F193" s="235" t="s">
        <v>270</v>
      </c>
      <c r="G193" s="232"/>
      <c r="H193" s="236">
        <v>42.076000000000001</v>
      </c>
      <c r="I193" s="237"/>
      <c r="J193" s="232"/>
      <c r="K193" s="232"/>
      <c r="L193" s="238"/>
      <c r="M193" s="239"/>
      <c r="N193" s="240"/>
      <c r="O193" s="240"/>
      <c r="P193" s="240"/>
      <c r="Q193" s="240"/>
      <c r="R193" s="240"/>
      <c r="S193" s="240"/>
      <c r="T193" s="24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2" t="s">
        <v>199</v>
      </c>
      <c r="AU193" s="242" t="s">
        <v>86</v>
      </c>
      <c r="AV193" s="13" t="s">
        <v>86</v>
      </c>
      <c r="AW193" s="13" t="s">
        <v>32</v>
      </c>
      <c r="AX193" s="13" t="s">
        <v>84</v>
      </c>
      <c r="AY193" s="242" t="s">
        <v>182</v>
      </c>
    </row>
    <row r="194" s="2" customFormat="1" ht="16.5" customHeight="1">
      <c r="A194" s="38"/>
      <c r="B194" s="39"/>
      <c r="C194" s="218" t="s">
        <v>271</v>
      </c>
      <c r="D194" s="218" t="s">
        <v>184</v>
      </c>
      <c r="E194" s="219" t="s">
        <v>272</v>
      </c>
      <c r="F194" s="220" t="s">
        <v>273</v>
      </c>
      <c r="G194" s="221" t="s">
        <v>187</v>
      </c>
      <c r="H194" s="222">
        <v>42.076000000000001</v>
      </c>
      <c r="I194" s="223"/>
      <c r="J194" s="224">
        <f>ROUND(I194*H194,2)</f>
        <v>0</v>
      </c>
      <c r="K194" s="220" t="s">
        <v>188</v>
      </c>
      <c r="L194" s="44"/>
      <c r="M194" s="225" t="s">
        <v>1</v>
      </c>
      <c r="N194" s="226" t="s">
        <v>41</v>
      </c>
      <c r="O194" s="91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189</v>
      </c>
      <c r="AT194" s="229" t="s">
        <v>184</v>
      </c>
      <c r="AU194" s="229" t="s">
        <v>86</v>
      </c>
      <c r="AY194" s="17" t="s">
        <v>182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84</v>
      </c>
      <c r="BK194" s="230">
        <f>ROUND(I194*H194,2)</f>
        <v>0</v>
      </c>
      <c r="BL194" s="17" t="s">
        <v>189</v>
      </c>
      <c r="BM194" s="229" t="s">
        <v>274</v>
      </c>
    </row>
    <row r="195" s="2" customFormat="1" ht="16.5" customHeight="1">
      <c r="A195" s="38"/>
      <c r="B195" s="39"/>
      <c r="C195" s="218" t="s">
        <v>275</v>
      </c>
      <c r="D195" s="218" t="s">
        <v>184</v>
      </c>
      <c r="E195" s="219" t="s">
        <v>276</v>
      </c>
      <c r="F195" s="220" t="s">
        <v>277</v>
      </c>
      <c r="G195" s="221" t="s">
        <v>193</v>
      </c>
      <c r="H195" s="222">
        <v>0.54700000000000004</v>
      </c>
      <c r="I195" s="223"/>
      <c r="J195" s="224">
        <f>ROUND(I195*H195,2)</f>
        <v>0</v>
      </c>
      <c r="K195" s="220" t="s">
        <v>188</v>
      </c>
      <c r="L195" s="44"/>
      <c r="M195" s="225" t="s">
        <v>1</v>
      </c>
      <c r="N195" s="226" t="s">
        <v>41</v>
      </c>
      <c r="O195" s="91"/>
      <c r="P195" s="227">
        <f>O195*H195</f>
        <v>0</v>
      </c>
      <c r="Q195" s="227">
        <v>2.2563399999999998</v>
      </c>
      <c r="R195" s="227">
        <f>Q195*H195</f>
        <v>1.2342179799999999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189</v>
      </c>
      <c r="AT195" s="229" t="s">
        <v>184</v>
      </c>
      <c r="AU195" s="229" t="s">
        <v>86</v>
      </c>
      <c r="AY195" s="17" t="s">
        <v>182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84</v>
      </c>
      <c r="BK195" s="230">
        <f>ROUND(I195*H195,2)</f>
        <v>0</v>
      </c>
      <c r="BL195" s="17" t="s">
        <v>189</v>
      </c>
      <c r="BM195" s="229" t="s">
        <v>278</v>
      </c>
    </row>
    <row r="196" s="13" customFormat="1">
      <c r="A196" s="13"/>
      <c r="B196" s="231"/>
      <c r="C196" s="232"/>
      <c r="D196" s="233" t="s">
        <v>199</v>
      </c>
      <c r="E196" s="234" t="s">
        <v>1</v>
      </c>
      <c r="F196" s="235" t="s">
        <v>279</v>
      </c>
      <c r="G196" s="232"/>
      <c r="H196" s="236">
        <v>0.54700000000000004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199</v>
      </c>
      <c r="AU196" s="242" t="s">
        <v>86</v>
      </c>
      <c r="AV196" s="13" t="s">
        <v>86</v>
      </c>
      <c r="AW196" s="13" t="s">
        <v>32</v>
      </c>
      <c r="AX196" s="13" t="s">
        <v>84</v>
      </c>
      <c r="AY196" s="242" t="s">
        <v>182</v>
      </c>
    </row>
    <row r="197" s="2" customFormat="1" ht="16.5" customHeight="1">
      <c r="A197" s="38"/>
      <c r="B197" s="39"/>
      <c r="C197" s="218" t="s">
        <v>280</v>
      </c>
      <c r="D197" s="218" t="s">
        <v>184</v>
      </c>
      <c r="E197" s="219" t="s">
        <v>281</v>
      </c>
      <c r="F197" s="220" t="s">
        <v>282</v>
      </c>
      <c r="G197" s="221" t="s">
        <v>187</v>
      </c>
      <c r="H197" s="222">
        <v>4.8600000000000003</v>
      </c>
      <c r="I197" s="223"/>
      <c r="J197" s="224">
        <f>ROUND(I197*H197,2)</f>
        <v>0</v>
      </c>
      <c r="K197" s="220" t="s">
        <v>188</v>
      </c>
      <c r="L197" s="44"/>
      <c r="M197" s="225" t="s">
        <v>1</v>
      </c>
      <c r="N197" s="226" t="s">
        <v>41</v>
      </c>
      <c r="O197" s="91"/>
      <c r="P197" s="227">
        <f>O197*H197</f>
        <v>0</v>
      </c>
      <c r="Q197" s="227">
        <v>0.00264</v>
      </c>
      <c r="R197" s="227">
        <f>Q197*H197</f>
        <v>0.012830400000000001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189</v>
      </c>
      <c r="AT197" s="229" t="s">
        <v>184</v>
      </c>
      <c r="AU197" s="229" t="s">
        <v>86</v>
      </c>
      <c r="AY197" s="17" t="s">
        <v>182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84</v>
      </c>
      <c r="BK197" s="230">
        <f>ROUND(I197*H197,2)</f>
        <v>0</v>
      </c>
      <c r="BL197" s="17" t="s">
        <v>189</v>
      </c>
      <c r="BM197" s="229" t="s">
        <v>283</v>
      </c>
    </row>
    <row r="198" s="13" customFormat="1">
      <c r="A198" s="13"/>
      <c r="B198" s="231"/>
      <c r="C198" s="232"/>
      <c r="D198" s="233" t="s">
        <v>199</v>
      </c>
      <c r="E198" s="234" t="s">
        <v>1</v>
      </c>
      <c r="F198" s="235" t="s">
        <v>284</v>
      </c>
      <c r="G198" s="232"/>
      <c r="H198" s="236">
        <v>4.8600000000000003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199</v>
      </c>
      <c r="AU198" s="242" t="s">
        <v>86</v>
      </c>
      <c r="AV198" s="13" t="s">
        <v>86</v>
      </c>
      <c r="AW198" s="13" t="s">
        <v>32</v>
      </c>
      <c r="AX198" s="13" t="s">
        <v>84</v>
      </c>
      <c r="AY198" s="242" t="s">
        <v>182</v>
      </c>
    </row>
    <row r="199" s="2" customFormat="1" ht="16.5" customHeight="1">
      <c r="A199" s="38"/>
      <c r="B199" s="39"/>
      <c r="C199" s="218" t="s">
        <v>7</v>
      </c>
      <c r="D199" s="218" t="s">
        <v>184</v>
      </c>
      <c r="E199" s="219" t="s">
        <v>285</v>
      </c>
      <c r="F199" s="220" t="s">
        <v>286</v>
      </c>
      <c r="G199" s="221" t="s">
        <v>187</v>
      </c>
      <c r="H199" s="222">
        <v>4.8600000000000003</v>
      </c>
      <c r="I199" s="223"/>
      <c r="J199" s="224">
        <f>ROUND(I199*H199,2)</f>
        <v>0</v>
      </c>
      <c r="K199" s="220" t="s">
        <v>188</v>
      </c>
      <c r="L199" s="44"/>
      <c r="M199" s="225" t="s">
        <v>1</v>
      </c>
      <c r="N199" s="226" t="s">
        <v>41</v>
      </c>
      <c r="O199" s="91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189</v>
      </c>
      <c r="AT199" s="229" t="s">
        <v>184</v>
      </c>
      <c r="AU199" s="229" t="s">
        <v>86</v>
      </c>
      <c r="AY199" s="17" t="s">
        <v>182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84</v>
      </c>
      <c r="BK199" s="230">
        <f>ROUND(I199*H199,2)</f>
        <v>0</v>
      </c>
      <c r="BL199" s="17" t="s">
        <v>189</v>
      </c>
      <c r="BM199" s="229" t="s">
        <v>287</v>
      </c>
    </row>
    <row r="200" s="12" customFormat="1" ht="22.8" customHeight="1">
      <c r="A200" s="12"/>
      <c r="B200" s="202"/>
      <c r="C200" s="203"/>
      <c r="D200" s="204" t="s">
        <v>75</v>
      </c>
      <c r="E200" s="216" t="s">
        <v>195</v>
      </c>
      <c r="F200" s="216" t="s">
        <v>288</v>
      </c>
      <c r="G200" s="203"/>
      <c r="H200" s="203"/>
      <c r="I200" s="206"/>
      <c r="J200" s="217">
        <f>BK200</f>
        <v>0</v>
      </c>
      <c r="K200" s="203"/>
      <c r="L200" s="208"/>
      <c r="M200" s="209"/>
      <c r="N200" s="210"/>
      <c r="O200" s="210"/>
      <c r="P200" s="211">
        <f>SUM(P201:P292)</f>
        <v>0</v>
      </c>
      <c r="Q200" s="210"/>
      <c r="R200" s="211">
        <f>SUM(R201:R292)</f>
        <v>849.96965175999992</v>
      </c>
      <c r="S200" s="210"/>
      <c r="T200" s="212">
        <f>SUM(T201:T292)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3" t="s">
        <v>84</v>
      </c>
      <c r="AT200" s="214" t="s">
        <v>75</v>
      </c>
      <c r="AU200" s="214" t="s">
        <v>84</v>
      </c>
      <c r="AY200" s="213" t="s">
        <v>182</v>
      </c>
      <c r="BK200" s="215">
        <f>SUM(BK201:BK292)</f>
        <v>0</v>
      </c>
    </row>
    <row r="201" s="2" customFormat="1" ht="33" customHeight="1">
      <c r="A201" s="38"/>
      <c r="B201" s="39"/>
      <c r="C201" s="218" t="s">
        <v>289</v>
      </c>
      <c r="D201" s="218" t="s">
        <v>184</v>
      </c>
      <c r="E201" s="219" t="s">
        <v>290</v>
      </c>
      <c r="F201" s="220" t="s">
        <v>291</v>
      </c>
      <c r="G201" s="221" t="s">
        <v>187</v>
      </c>
      <c r="H201" s="222">
        <v>234.94999999999999</v>
      </c>
      <c r="I201" s="223"/>
      <c r="J201" s="224">
        <f>ROUND(I201*H201,2)</f>
        <v>0</v>
      </c>
      <c r="K201" s="220" t="s">
        <v>188</v>
      </c>
      <c r="L201" s="44"/>
      <c r="M201" s="225" t="s">
        <v>1</v>
      </c>
      <c r="N201" s="226" t="s">
        <v>41</v>
      </c>
      <c r="O201" s="91"/>
      <c r="P201" s="227">
        <f>O201*H201</f>
        <v>0</v>
      </c>
      <c r="Q201" s="227">
        <v>0.34661999999999998</v>
      </c>
      <c r="R201" s="227">
        <f>Q201*H201</f>
        <v>81.438368999999994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189</v>
      </c>
      <c r="AT201" s="229" t="s">
        <v>184</v>
      </c>
      <c r="AU201" s="229" t="s">
        <v>86</v>
      </c>
      <c r="AY201" s="17" t="s">
        <v>182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84</v>
      </c>
      <c r="BK201" s="230">
        <f>ROUND(I201*H201,2)</f>
        <v>0</v>
      </c>
      <c r="BL201" s="17" t="s">
        <v>189</v>
      </c>
      <c r="BM201" s="229" t="s">
        <v>292</v>
      </c>
    </row>
    <row r="202" s="13" customFormat="1">
      <c r="A202" s="13"/>
      <c r="B202" s="231"/>
      <c r="C202" s="232"/>
      <c r="D202" s="233" t="s">
        <v>199</v>
      </c>
      <c r="E202" s="234" t="s">
        <v>1</v>
      </c>
      <c r="F202" s="235" t="s">
        <v>293</v>
      </c>
      <c r="G202" s="232"/>
      <c r="H202" s="236">
        <v>229.44999999999999</v>
      </c>
      <c r="I202" s="237"/>
      <c r="J202" s="232"/>
      <c r="K202" s="232"/>
      <c r="L202" s="238"/>
      <c r="M202" s="239"/>
      <c r="N202" s="240"/>
      <c r="O202" s="240"/>
      <c r="P202" s="240"/>
      <c r="Q202" s="240"/>
      <c r="R202" s="240"/>
      <c r="S202" s="240"/>
      <c r="T202" s="24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2" t="s">
        <v>199</v>
      </c>
      <c r="AU202" s="242" t="s">
        <v>86</v>
      </c>
      <c r="AV202" s="13" t="s">
        <v>86</v>
      </c>
      <c r="AW202" s="13" t="s">
        <v>32</v>
      </c>
      <c r="AX202" s="13" t="s">
        <v>76</v>
      </c>
      <c r="AY202" s="242" t="s">
        <v>182</v>
      </c>
    </row>
    <row r="203" s="13" customFormat="1">
      <c r="A203" s="13"/>
      <c r="B203" s="231"/>
      <c r="C203" s="232"/>
      <c r="D203" s="233" t="s">
        <v>199</v>
      </c>
      <c r="E203" s="234" t="s">
        <v>1</v>
      </c>
      <c r="F203" s="235" t="s">
        <v>294</v>
      </c>
      <c r="G203" s="232"/>
      <c r="H203" s="236">
        <v>5.5</v>
      </c>
      <c r="I203" s="237"/>
      <c r="J203" s="232"/>
      <c r="K203" s="232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199</v>
      </c>
      <c r="AU203" s="242" t="s">
        <v>86</v>
      </c>
      <c r="AV203" s="13" t="s">
        <v>86</v>
      </c>
      <c r="AW203" s="13" t="s">
        <v>32</v>
      </c>
      <c r="AX203" s="13" t="s">
        <v>76</v>
      </c>
      <c r="AY203" s="242" t="s">
        <v>182</v>
      </c>
    </row>
    <row r="204" s="14" customFormat="1">
      <c r="A204" s="14"/>
      <c r="B204" s="243"/>
      <c r="C204" s="244"/>
      <c r="D204" s="233" t="s">
        <v>199</v>
      </c>
      <c r="E204" s="245" t="s">
        <v>1</v>
      </c>
      <c r="F204" s="246" t="s">
        <v>246</v>
      </c>
      <c r="G204" s="244"/>
      <c r="H204" s="247">
        <v>234.94999999999999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199</v>
      </c>
      <c r="AU204" s="253" t="s">
        <v>86</v>
      </c>
      <c r="AV204" s="14" t="s">
        <v>189</v>
      </c>
      <c r="AW204" s="14" t="s">
        <v>32</v>
      </c>
      <c r="AX204" s="14" t="s">
        <v>84</v>
      </c>
      <c r="AY204" s="253" t="s">
        <v>182</v>
      </c>
    </row>
    <row r="205" s="2" customFormat="1" ht="33" customHeight="1">
      <c r="A205" s="38"/>
      <c r="B205" s="39"/>
      <c r="C205" s="218" t="s">
        <v>295</v>
      </c>
      <c r="D205" s="218" t="s">
        <v>184</v>
      </c>
      <c r="E205" s="219" t="s">
        <v>296</v>
      </c>
      <c r="F205" s="220" t="s">
        <v>297</v>
      </c>
      <c r="G205" s="221" t="s">
        <v>187</v>
      </c>
      <c r="H205" s="222">
        <v>10.880000000000001</v>
      </c>
      <c r="I205" s="223"/>
      <c r="J205" s="224">
        <f>ROUND(I205*H205,2)</f>
        <v>0</v>
      </c>
      <c r="K205" s="220" t="s">
        <v>188</v>
      </c>
      <c r="L205" s="44"/>
      <c r="M205" s="225" t="s">
        <v>1</v>
      </c>
      <c r="N205" s="226" t="s">
        <v>41</v>
      </c>
      <c r="O205" s="91"/>
      <c r="P205" s="227">
        <f>O205*H205</f>
        <v>0</v>
      </c>
      <c r="Q205" s="227">
        <v>0.43939</v>
      </c>
      <c r="R205" s="227">
        <f>Q205*H205</f>
        <v>4.7805632000000005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189</v>
      </c>
      <c r="AT205" s="229" t="s">
        <v>184</v>
      </c>
      <c r="AU205" s="229" t="s">
        <v>86</v>
      </c>
      <c r="AY205" s="17" t="s">
        <v>182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84</v>
      </c>
      <c r="BK205" s="230">
        <f>ROUND(I205*H205,2)</f>
        <v>0</v>
      </c>
      <c r="BL205" s="17" t="s">
        <v>189</v>
      </c>
      <c r="BM205" s="229" t="s">
        <v>298</v>
      </c>
    </row>
    <row r="206" s="13" customFormat="1">
      <c r="A206" s="13"/>
      <c r="B206" s="231"/>
      <c r="C206" s="232"/>
      <c r="D206" s="233" t="s">
        <v>199</v>
      </c>
      <c r="E206" s="234" t="s">
        <v>1</v>
      </c>
      <c r="F206" s="235" t="s">
        <v>299</v>
      </c>
      <c r="G206" s="232"/>
      <c r="H206" s="236">
        <v>10.880000000000001</v>
      </c>
      <c r="I206" s="237"/>
      <c r="J206" s="232"/>
      <c r="K206" s="232"/>
      <c r="L206" s="238"/>
      <c r="M206" s="239"/>
      <c r="N206" s="240"/>
      <c r="O206" s="240"/>
      <c r="P206" s="240"/>
      <c r="Q206" s="240"/>
      <c r="R206" s="240"/>
      <c r="S206" s="240"/>
      <c r="T206" s="24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2" t="s">
        <v>199</v>
      </c>
      <c r="AU206" s="242" t="s">
        <v>86</v>
      </c>
      <c r="AV206" s="13" t="s">
        <v>86</v>
      </c>
      <c r="AW206" s="13" t="s">
        <v>32</v>
      </c>
      <c r="AX206" s="13" t="s">
        <v>84</v>
      </c>
      <c r="AY206" s="242" t="s">
        <v>182</v>
      </c>
    </row>
    <row r="207" s="2" customFormat="1">
      <c r="A207" s="38"/>
      <c r="B207" s="39"/>
      <c r="C207" s="218" t="s">
        <v>300</v>
      </c>
      <c r="D207" s="218" t="s">
        <v>184</v>
      </c>
      <c r="E207" s="219" t="s">
        <v>301</v>
      </c>
      <c r="F207" s="220" t="s">
        <v>302</v>
      </c>
      <c r="G207" s="221" t="s">
        <v>187</v>
      </c>
      <c r="H207" s="222">
        <v>389.80200000000002</v>
      </c>
      <c r="I207" s="223"/>
      <c r="J207" s="224">
        <f>ROUND(I207*H207,2)</f>
        <v>0</v>
      </c>
      <c r="K207" s="220" t="s">
        <v>188</v>
      </c>
      <c r="L207" s="44"/>
      <c r="M207" s="225" t="s">
        <v>1</v>
      </c>
      <c r="N207" s="226" t="s">
        <v>41</v>
      </c>
      <c r="O207" s="91"/>
      <c r="P207" s="227">
        <f>O207*H207</f>
        <v>0</v>
      </c>
      <c r="Q207" s="227">
        <v>0.22158</v>
      </c>
      <c r="R207" s="227">
        <f>Q207*H207</f>
        <v>86.372327159999998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189</v>
      </c>
      <c r="AT207" s="229" t="s">
        <v>184</v>
      </c>
      <c r="AU207" s="229" t="s">
        <v>86</v>
      </c>
      <c r="AY207" s="17" t="s">
        <v>182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84</v>
      </c>
      <c r="BK207" s="230">
        <f>ROUND(I207*H207,2)</f>
        <v>0</v>
      </c>
      <c r="BL207" s="17" t="s">
        <v>189</v>
      </c>
      <c r="BM207" s="229" t="s">
        <v>303</v>
      </c>
    </row>
    <row r="208" s="15" customFormat="1">
      <c r="A208" s="15"/>
      <c r="B208" s="254"/>
      <c r="C208" s="255"/>
      <c r="D208" s="233" t="s">
        <v>199</v>
      </c>
      <c r="E208" s="256" t="s">
        <v>1</v>
      </c>
      <c r="F208" s="257" t="s">
        <v>304</v>
      </c>
      <c r="G208" s="255"/>
      <c r="H208" s="256" t="s">
        <v>1</v>
      </c>
      <c r="I208" s="258"/>
      <c r="J208" s="255"/>
      <c r="K208" s="255"/>
      <c r="L208" s="259"/>
      <c r="M208" s="260"/>
      <c r="N208" s="261"/>
      <c r="O208" s="261"/>
      <c r="P208" s="261"/>
      <c r="Q208" s="261"/>
      <c r="R208" s="261"/>
      <c r="S208" s="261"/>
      <c r="T208" s="262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3" t="s">
        <v>199</v>
      </c>
      <c r="AU208" s="263" t="s">
        <v>86</v>
      </c>
      <c r="AV208" s="15" t="s">
        <v>84</v>
      </c>
      <c r="AW208" s="15" t="s">
        <v>32</v>
      </c>
      <c r="AX208" s="15" t="s">
        <v>76</v>
      </c>
      <c r="AY208" s="263" t="s">
        <v>182</v>
      </c>
    </row>
    <row r="209" s="13" customFormat="1">
      <c r="A209" s="13"/>
      <c r="B209" s="231"/>
      <c r="C209" s="232"/>
      <c r="D209" s="233" t="s">
        <v>199</v>
      </c>
      <c r="E209" s="234" t="s">
        <v>1</v>
      </c>
      <c r="F209" s="235" t="s">
        <v>305</v>
      </c>
      <c r="G209" s="232"/>
      <c r="H209" s="236">
        <v>102.789</v>
      </c>
      <c r="I209" s="237"/>
      <c r="J209" s="232"/>
      <c r="K209" s="232"/>
      <c r="L209" s="238"/>
      <c r="M209" s="239"/>
      <c r="N209" s="240"/>
      <c r="O209" s="240"/>
      <c r="P209" s="240"/>
      <c r="Q209" s="240"/>
      <c r="R209" s="240"/>
      <c r="S209" s="240"/>
      <c r="T209" s="24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2" t="s">
        <v>199</v>
      </c>
      <c r="AU209" s="242" t="s">
        <v>86</v>
      </c>
      <c r="AV209" s="13" t="s">
        <v>86</v>
      </c>
      <c r="AW209" s="13" t="s">
        <v>32</v>
      </c>
      <c r="AX209" s="13" t="s">
        <v>76</v>
      </c>
      <c r="AY209" s="242" t="s">
        <v>182</v>
      </c>
    </row>
    <row r="210" s="13" customFormat="1">
      <c r="A210" s="13"/>
      <c r="B210" s="231"/>
      <c r="C210" s="232"/>
      <c r="D210" s="233" t="s">
        <v>199</v>
      </c>
      <c r="E210" s="234" t="s">
        <v>1</v>
      </c>
      <c r="F210" s="235" t="s">
        <v>306</v>
      </c>
      <c r="G210" s="232"/>
      <c r="H210" s="236">
        <v>109.637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199</v>
      </c>
      <c r="AU210" s="242" t="s">
        <v>86</v>
      </c>
      <c r="AV210" s="13" t="s">
        <v>86</v>
      </c>
      <c r="AW210" s="13" t="s">
        <v>32</v>
      </c>
      <c r="AX210" s="13" t="s">
        <v>76</v>
      </c>
      <c r="AY210" s="242" t="s">
        <v>182</v>
      </c>
    </row>
    <row r="211" s="13" customFormat="1">
      <c r="A211" s="13"/>
      <c r="B211" s="231"/>
      <c r="C211" s="232"/>
      <c r="D211" s="233" t="s">
        <v>199</v>
      </c>
      <c r="E211" s="234" t="s">
        <v>1</v>
      </c>
      <c r="F211" s="235" t="s">
        <v>307</v>
      </c>
      <c r="G211" s="232"/>
      <c r="H211" s="236">
        <v>129.166</v>
      </c>
      <c r="I211" s="237"/>
      <c r="J211" s="232"/>
      <c r="K211" s="232"/>
      <c r="L211" s="238"/>
      <c r="M211" s="239"/>
      <c r="N211" s="240"/>
      <c r="O211" s="240"/>
      <c r="P211" s="240"/>
      <c r="Q211" s="240"/>
      <c r="R211" s="240"/>
      <c r="S211" s="240"/>
      <c r="T211" s="24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2" t="s">
        <v>199</v>
      </c>
      <c r="AU211" s="242" t="s">
        <v>86</v>
      </c>
      <c r="AV211" s="13" t="s">
        <v>86</v>
      </c>
      <c r="AW211" s="13" t="s">
        <v>32</v>
      </c>
      <c r="AX211" s="13" t="s">
        <v>76</v>
      </c>
      <c r="AY211" s="242" t="s">
        <v>182</v>
      </c>
    </row>
    <row r="212" s="13" customFormat="1">
      <c r="A212" s="13"/>
      <c r="B212" s="231"/>
      <c r="C212" s="232"/>
      <c r="D212" s="233" t="s">
        <v>199</v>
      </c>
      <c r="E212" s="234" t="s">
        <v>1</v>
      </c>
      <c r="F212" s="235" t="s">
        <v>308</v>
      </c>
      <c r="G212" s="232"/>
      <c r="H212" s="236">
        <v>-32.887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199</v>
      </c>
      <c r="AU212" s="242" t="s">
        <v>86</v>
      </c>
      <c r="AV212" s="13" t="s">
        <v>86</v>
      </c>
      <c r="AW212" s="13" t="s">
        <v>32</v>
      </c>
      <c r="AX212" s="13" t="s">
        <v>76</v>
      </c>
      <c r="AY212" s="242" t="s">
        <v>182</v>
      </c>
    </row>
    <row r="213" s="13" customFormat="1">
      <c r="A213" s="13"/>
      <c r="B213" s="231"/>
      <c r="C213" s="232"/>
      <c r="D213" s="233" t="s">
        <v>199</v>
      </c>
      <c r="E213" s="234" t="s">
        <v>1</v>
      </c>
      <c r="F213" s="235" t="s">
        <v>309</v>
      </c>
      <c r="G213" s="232"/>
      <c r="H213" s="236">
        <v>98.941999999999993</v>
      </c>
      <c r="I213" s="237"/>
      <c r="J213" s="232"/>
      <c r="K213" s="232"/>
      <c r="L213" s="238"/>
      <c r="M213" s="239"/>
      <c r="N213" s="240"/>
      <c r="O213" s="240"/>
      <c r="P213" s="240"/>
      <c r="Q213" s="240"/>
      <c r="R213" s="240"/>
      <c r="S213" s="240"/>
      <c r="T213" s="24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2" t="s">
        <v>199</v>
      </c>
      <c r="AU213" s="242" t="s">
        <v>86</v>
      </c>
      <c r="AV213" s="13" t="s">
        <v>86</v>
      </c>
      <c r="AW213" s="13" t="s">
        <v>32</v>
      </c>
      <c r="AX213" s="13" t="s">
        <v>76</v>
      </c>
      <c r="AY213" s="242" t="s">
        <v>182</v>
      </c>
    </row>
    <row r="214" s="13" customFormat="1">
      <c r="A214" s="13"/>
      <c r="B214" s="231"/>
      <c r="C214" s="232"/>
      <c r="D214" s="233" t="s">
        <v>199</v>
      </c>
      <c r="E214" s="234" t="s">
        <v>1</v>
      </c>
      <c r="F214" s="235" t="s">
        <v>310</v>
      </c>
      <c r="G214" s="232"/>
      <c r="H214" s="236">
        <v>-17.844999999999999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199</v>
      </c>
      <c r="AU214" s="242" t="s">
        <v>86</v>
      </c>
      <c r="AV214" s="13" t="s">
        <v>86</v>
      </c>
      <c r="AW214" s="13" t="s">
        <v>32</v>
      </c>
      <c r="AX214" s="13" t="s">
        <v>76</v>
      </c>
      <c r="AY214" s="242" t="s">
        <v>182</v>
      </c>
    </row>
    <row r="215" s="14" customFormat="1">
      <c r="A215" s="14"/>
      <c r="B215" s="243"/>
      <c r="C215" s="244"/>
      <c r="D215" s="233" t="s">
        <v>199</v>
      </c>
      <c r="E215" s="245" t="s">
        <v>1</v>
      </c>
      <c r="F215" s="246" t="s">
        <v>246</v>
      </c>
      <c r="G215" s="244"/>
      <c r="H215" s="247">
        <v>389.80200000000002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199</v>
      </c>
      <c r="AU215" s="253" t="s">
        <v>86</v>
      </c>
      <c r="AV215" s="14" t="s">
        <v>189</v>
      </c>
      <c r="AW215" s="14" t="s">
        <v>32</v>
      </c>
      <c r="AX215" s="14" t="s">
        <v>84</v>
      </c>
      <c r="AY215" s="253" t="s">
        <v>182</v>
      </c>
    </row>
    <row r="216" s="2" customFormat="1">
      <c r="A216" s="38"/>
      <c r="B216" s="39"/>
      <c r="C216" s="218" t="s">
        <v>311</v>
      </c>
      <c r="D216" s="218" t="s">
        <v>184</v>
      </c>
      <c r="E216" s="219" t="s">
        <v>312</v>
      </c>
      <c r="F216" s="220" t="s">
        <v>313</v>
      </c>
      <c r="G216" s="221" t="s">
        <v>187</v>
      </c>
      <c r="H216" s="222">
        <v>89.194000000000003</v>
      </c>
      <c r="I216" s="223"/>
      <c r="J216" s="224">
        <f>ROUND(I216*H216,2)</f>
        <v>0</v>
      </c>
      <c r="K216" s="220" t="s">
        <v>188</v>
      </c>
      <c r="L216" s="44"/>
      <c r="M216" s="225" t="s">
        <v>1</v>
      </c>
      <c r="N216" s="226" t="s">
        <v>41</v>
      </c>
      <c r="O216" s="91"/>
      <c r="P216" s="227">
        <f>O216*H216</f>
        <v>0</v>
      </c>
      <c r="Q216" s="227">
        <v>0.25933</v>
      </c>
      <c r="R216" s="227">
        <f>Q216*H216</f>
        <v>23.13068002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189</v>
      </c>
      <c r="AT216" s="229" t="s">
        <v>184</v>
      </c>
      <c r="AU216" s="229" t="s">
        <v>86</v>
      </c>
      <c r="AY216" s="17" t="s">
        <v>182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84</v>
      </c>
      <c r="BK216" s="230">
        <f>ROUND(I216*H216,2)</f>
        <v>0</v>
      </c>
      <c r="BL216" s="17" t="s">
        <v>189</v>
      </c>
      <c r="BM216" s="229" t="s">
        <v>314</v>
      </c>
    </row>
    <row r="217" s="15" customFormat="1">
      <c r="A217" s="15"/>
      <c r="B217" s="254"/>
      <c r="C217" s="255"/>
      <c r="D217" s="233" t="s">
        <v>199</v>
      </c>
      <c r="E217" s="256" t="s">
        <v>1</v>
      </c>
      <c r="F217" s="257" t="s">
        <v>315</v>
      </c>
      <c r="G217" s="255"/>
      <c r="H217" s="256" t="s">
        <v>1</v>
      </c>
      <c r="I217" s="258"/>
      <c r="J217" s="255"/>
      <c r="K217" s="255"/>
      <c r="L217" s="259"/>
      <c r="M217" s="260"/>
      <c r="N217" s="261"/>
      <c r="O217" s="261"/>
      <c r="P217" s="261"/>
      <c r="Q217" s="261"/>
      <c r="R217" s="261"/>
      <c r="S217" s="261"/>
      <c r="T217" s="26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3" t="s">
        <v>199</v>
      </c>
      <c r="AU217" s="263" t="s">
        <v>86</v>
      </c>
      <c r="AV217" s="15" t="s">
        <v>84</v>
      </c>
      <c r="AW217" s="15" t="s">
        <v>32</v>
      </c>
      <c r="AX217" s="15" t="s">
        <v>76</v>
      </c>
      <c r="AY217" s="263" t="s">
        <v>182</v>
      </c>
    </row>
    <row r="218" s="13" customFormat="1">
      <c r="A218" s="13"/>
      <c r="B218" s="231"/>
      <c r="C218" s="232"/>
      <c r="D218" s="233" t="s">
        <v>199</v>
      </c>
      <c r="E218" s="234" t="s">
        <v>1</v>
      </c>
      <c r="F218" s="235" t="s">
        <v>316</v>
      </c>
      <c r="G218" s="232"/>
      <c r="H218" s="236">
        <v>28.390999999999998</v>
      </c>
      <c r="I218" s="237"/>
      <c r="J218" s="232"/>
      <c r="K218" s="232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199</v>
      </c>
      <c r="AU218" s="242" t="s">
        <v>86</v>
      </c>
      <c r="AV218" s="13" t="s">
        <v>86</v>
      </c>
      <c r="AW218" s="13" t="s">
        <v>32</v>
      </c>
      <c r="AX218" s="13" t="s">
        <v>76</v>
      </c>
      <c r="AY218" s="242" t="s">
        <v>182</v>
      </c>
    </row>
    <row r="219" s="13" customFormat="1">
      <c r="A219" s="13"/>
      <c r="B219" s="231"/>
      <c r="C219" s="232"/>
      <c r="D219" s="233" t="s">
        <v>199</v>
      </c>
      <c r="E219" s="234" t="s">
        <v>1</v>
      </c>
      <c r="F219" s="235" t="s">
        <v>317</v>
      </c>
      <c r="G219" s="232"/>
      <c r="H219" s="236">
        <v>60.802999999999997</v>
      </c>
      <c r="I219" s="237"/>
      <c r="J219" s="232"/>
      <c r="K219" s="232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199</v>
      </c>
      <c r="AU219" s="242" t="s">
        <v>86</v>
      </c>
      <c r="AV219" s="13" t="s">
        <v>86</v>
      </c>
      <c r="AW219" s="13" t="s">
        <v>32</v>
      </c>
      <c r="AX219" s="13" t="s">
        <v>76</v>
      </c>
      <c r="AY219" s="242" t="s">
        <v>182</v>
      </c>
    </row>
    <row r="220" s="14" customFormat="1">
      <c r="A220" s="14"/>
      <c r="B220" s="243"/>
      <c r="C220" s="244"/>
      <c r="D220" s="233" t="s">
        <v>199</v>
      </c>
      <c r="E220" s="245" t="s">
        <v>1</v>
      </c>
      <c r="F220" s="246" t="s">
        <v>246</v>
      </c>
      <c r="G220" s="244"/>
      <c r="H220" s="247">
        <v>89.193999999999988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3" t="s">
        <v>199</v>
      </c>
      <c r="AU220" s="253" t="s">
        <v>86</v>
      </c>
      <c r="AV220" s="14" t="s">
        <v>189</v>
      </c>
      <c r="AW220" s="14" t="s">
        <v>32</v>
      </c>
      <c r="AX220" s="14" t="s">
        <v>84</v>
      </c>
      <c r="AY220" s="253" t="s">
        <v>182</v>
      </c>
    </row>
    <row r="221" s="2" customFormat="1">
      <c r="A221" s="38"/>
      <c r="B221" s="39"/>
      <c r="C221" s="218" t="s">
        <v>318</v>
      </c>
      <c r="D221" s="218" t="s">
        <v>184</v>
      </c>
      <c r="E221" s="219" t="s">
        <v>312</v>
      </c>
      <c r="F221" s="220" t="s">
        <v>313</v>
      </c>
      <c r="G221" s="221" t="s">
        <v>187</v>
      </c>
      <c r="H221" s="222">
        <v>71.554000000000002</v>
      </c>
      <c r="I221" s="223"/>
      <c r="J221" s="224">
        <f>ROUND(I221*H221,2)</f>
        <v>0</v>
      </c>
      <c r="K221" s="220" t="s">
        <v>188</v>
      </c>
      <c r="L221" s="44"/>
      <c r="M221" s="225" t="s">
        <v>1</v>
      </c>
      <c r="N221" s="226" t="s">
        <v>41</v>
      </c>
      <c r="O221" s="91"/>
      <c r="P221" s="227">
        <f>O221*H221</f>
        <v>0</v>
      </c>
      <c r="Q221" s="227">
        <v>0.25933</v>
      </c>
      <c r="R221" s="227">
        <f>Q221*H221</f>
        <v>18.556098820000003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189</v>
      </c>
      <c r="AT221" s="229" t="s">
        <v>184</v>
      </c>
      <c r="AU221" s="229" t="s">
        <v>86</v>
      </c>
      <c r="AY221" s="17" t="s">
        <v>182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84</v>
      </c>
      <c r="BK221" s="230">
        <f>ROUND(I221*H221,2)</f>
        <v>0</v>
      </c>
      <c r="BL221" s="17" t="s">
        <v>189</v>
      </c>
      <c r="BM221" s="229" t="s">
        <v>319</v>
      </c>
    </row>
    <row r="222" s="15" customFormat="1">
      <c r="A222" s="15"/>
      <c r="B222" s="254"/>
      <c r="C222" s="255"/>
      <c r="D222" s="233" t="s">
        <v>199</v>
      </c>
      <c r="E222" s="256" t="s">
        <v>1</v>
      </c>
      <c r="F222" s="257" t="s">
        <v>320</v>
      </c>
      <c r="G222" s="255"/>
      <c r="H222" s="256" t="s">
        <v>1</v>
      </c>
      <c r="I222" s="258"/>
      <c r="J222" s="255"/>
      <c r="K222" s="255"/>
      <c r="L222" s="259"/>
      <c r="M222" s="260"/>
      <c r="N222" s="261"/>
      <c r="O222" s="261"/>
      <c r="P222" s="261"/>
      <c r="Q222" s="261"/>
      <c r="R222" s="261"/>
      <c r="S222" s="261"/>
      <c r="T222" s="26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3" t="s">
        <v>199</v>
      </c>
      <c r="AU222" s="263" t="s">
        <v>86</v>
      </c>
      <c r="AV222" s="15" t="s">
        <v>84</v>
      </c>
      <c r="AW222" s="15" t="s">
        <v>32</v>
      </c>
      <c r="AX222" s="15" t="s">
        <v>76</v>
      </c>
      <c r="AY222" s="263" t="s">
        <v>182</v>
      </c>
    </row>
    <row r="223" s="13" customFormat="1">
      <c r="A223" s="13"/>
      <c r="B223" s="231"/>
      <c r="C223" s="232"/>
      <c r="D223" s="233" t="s">
        <v>199</v>
      </c>
      <c r="E223" s="234" t="s">
        <v>1</v>
      </c>
      <c r="F223" s="235" t="s">
        <v>321</v>
      </c>
      <c r="G223" s="232"/>
      <c r="H223" s="236">
        <v>82.790000000000006</v>
      </c>
      <c r="I223" s="237"/>
      <c r="J223" s="232"/>
      <c r="K223" s="232"/>
      <c r="L223" s="238"/>
      <c r="M223" s="239"/>
      <c r="N223" s="240"/>
      <c r="O223" s="240"/>
      <c r="P223" s="240"/>
      <c r="Q223" s="240"/>
      <c r="R223" s="240"/>
      <c r="S223" s="240"/>
      <c r="T223" s="24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2" t="s">
        <v>199</v>
      </c>
      <c r="AU223" s="242" t="s">
        <v>86</v>
      </c>
      <c r="AV223" s="13" t="s">
        <v>86</v>
      </c>
      <c r="AW223" s="13" t="s">
        <v>32</v>
      </c>
      <c r="AX223" s="13" t="s">
        <v>76</v>
      </c>
      <c r="AY223" s="242" t="s">
        <v>182</v>
      </c>
    </row>
    <row r="224" s="13" customFormat="1">
      <c r="A224" s="13"/>
      <c r="B224" s="231"/>
      <c r="C224" s="232"/>
      <c r="D224" s="233" t="s">
        <v>199</v>
      </c>
      <c r="E224" s="234" t="s">
        <v>1</v>
      </c>
      <c r="F224" s="235" t="s">
        <v>322</v>
      </c>
      <c r="G224" s="232"/>
      <c r="H224" s="236">
        <v>-11.236000000000001</v>
      </c>
      <c r="I224" s="237"/>
      <c r="J224" s="232"/>
      <c r="K224" s="232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199</v>
      </c>
      <c r="AU224" s="242" t="s">
        <v>86</v>
      </c>
      <c r="AV224" s="13" t="s">
        <v>86</v>
      </c>
      <c r="AW224" s="13" t="s">
        <v>32</v>
      </c>
      <c r="AX224" s="13" t="s">
        <v>76</v>
      </c>
      <c r="AY224" s="242" t="s">
        <v>182</v>
      </c>
    </row>
    <row r="225" s="14" customFormat="1">
      <c r="A225" s="14"/>
      <c r="B225" s="243"/>
      <c r="C225" s="244"/>
      <c r="D225" s="233" t="s">
        <v>199</v>
      </c>
      <c r="E225" s="245" t="s">
        <v>1</v>
      </c>
      <c r="F225" s="246" t="s">
        <v>246</v>
      </c>
      <c r="G225" s="244"/>
      <c r="H225" s="247">
        <v>71.554000000000002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199</v>
      </c>
      <c r="AU225" s="253" t="s">
        <v>86</v>
      </c>
      <c r="AV225" s="14" t="s">
        <v>189</v>
      </c>
      <c r="AW225" s="14" t="s">
        <v>32</v>
      </c>
      <c r="AX225" s="14" t="s">
        <v>84</v>
      </c>
      <c r="AY225" s="253" t="s">
        <v>182</v>
      </c>
    </row>
    <row r="226" s="2" customFormat="1">
      <c r="A226" s="38"/>
      <c r="B226" s="39"/>
      <c r="C226" s="218" t="s">
        <v>323</v>
      </c>
      <c r="D226" s="218" t="s">
        <v>184</v>
      </c>
      <c r="E226" s="219" t="s">
        <v>324</v>
      </c>
      <c r="F226" s="220" t="s">
        <v>325</v>
      </c>
      <c r="G226" s="221" t="s">
        <v>187</v>
      </c>
      <c r="H226" s="222">
        <v>531.19299999999998</v>
      </c>
      <c r="I226" s="223"/>
      <c r="J226" s="224">
        <f>ROUND(I226*H226,2)</f>
        <v>0</v>
      </c>
      <c r="K226" s="220" t="s">
        <v>188</v>
      </c>
      <c r="L226" s="44"/>
      <c r="M226" s="225" t="s">
        <v>1</v>
      </c>
      <c r="N226" s="226" t="s">
        <v>41</v>
      </c>
      <c r="O226" s="91"/>
      <c r="P226" s="227">
        <f>O226*H226</f>
        <v>0</v>
      </c>
      <c r="Q226" s="227">
        <v>0.28722999999999999</v>
      </c>
      <c r="R226" s="227">
        <f>Q226*H226</f>
        <v>152.57456538999998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189</v>
      </c>
      <c r="AT226" s="229" t="s">
        <v>184</v>
      </c>
      <c r="AU226" s="229" t="s">
        <v>86</v>
      </c>
      <c r="AY226" s="17" t="s">
        <v>182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84</v>
      </c>
      <c r="BK226" s="230">
        <f>ROUND(I226*H226,2)</f>
        <v>0</v>
      </c>
      <c r="BL226" s="17" t="s">
        <v>189</v>
      </c>
      <c r="BM226" s="229" t="s">
        <v>326</v>
      </c>
    </row>
    <row r="227" s="15" customFormat="1">
      <c r="A227" s="15"/>
      <c r="B227" s="254"/>
      <c r="C227" s="255"/>
      <c r="D227" s="233" t="s">
        <v>199</v>
      </c>
      <c r="E227" s="256" t="s">
        <v>1</v>
      </c>
      <c r="F227" s="257" t="s">
        <v>327</v>
      </c>
      <c r="G227" s="255"/>
      <c r="H227" s="256" t="s">
        <v>1</v>
      </c>
      <c r="I227" s="258"/>
      <c r="J227" s="255"/>
      <c r="K227" s="255"/>
      <c r="L227" s="259"/>
      <c r="M227" s="260"/>
      <c r="N227" s="261"/>
      <c r="O227" s="261"/>
      <c r="P227" s="261"/>
      <c r="Q227" s="261"/>
      <c r="R227" s="261"/>
      <c r="S227" s="261"/>
      <c r="T227" s="26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3" t="s">
        <v>199</v>
      </c>
      <c r="AU227" s="263" t="s">
        <v>86</v>
      </c>
      <c r="AV227" s="15" t="s">
        <v>84</v>
      </c>
      <c r="AW227" s="15" t="s">
        <v>32</v>
      </c>
      <c r="AX227" s="15" t="s">
        <v>76</v>
      </c>
      <c r="AY227" s="263" t="s">
        <v>182</v>
      </c>
    </row>
    <row r="228" s="13" customFormat="1">
      <c r="A228" s="13"/>
      <c r="B228" s="231"/>
      <c r="C228" s="232"/>
      <c r="D228" s="233" t="s">
        <v>199</v>
      </c>
      <c r="E228" s="234" t="s">
        <v>1</v>
      </c>
      <c r="F228" s="235" t="s">
        <v>328</v>
      </c>
      <c r="G228" s="232"/>
      <c r="H228" s="236">
        <v>283.36000000000001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199</v>
      </c>
      <c r="AU228" s="242" t="s">
        <v>86</v>
      </c>
      <c r="AV228" s="13" t="s">
        <v>86</v>
      </c>
      <c r="AW228" s="13" t="s">
        <v>32</v>
      </c>
      <c r="AX228" s="13" t="s">
        <v>76</v>
      </c>
      <c r="AY228" s="242" t="s">
        <v>182</v>
      </c>
    </row>
    <row r="229" s="13" customFormat="1">
      <c r="A229" s="13"/>
      <c r="B229" s="231"/>
      <c r="C229" s="232"/>
      <c r="D229" s="233" t="s">
        <v>199</v>
      </c>
      <c r="E229" s="234" t="s">
        <v>1</v>
      </c>
      <c r="F229" s="235" t="s">
        <v>329</v>
      </c>
      <c r="G229" s="232"/>
      <c r="H229" s="236">
        <v>93.763999999999996</v>
      </c>
      <c r="I229" s="237"/>
      <c r="J229" s="232"/>
      <c r="K229" s="232"/>
      <c r="L229" s="238"/>
      <c r="M229" s="239"/>
      <c r="N229" s="240"/>
      <c r="O229" s="240"/>
      <c r="P229" s="240"/>
      <c r="Q229" s="240"/>
      <c r="R229" s="240"/>
      <c r="S229" s="240"/>
      <c r="T229" s="24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2" t="s">
        <v>199</v>
      </c>
      <c r="AU229" s="242" t="s">
        <v>86</v>
      </c>
      <c r="AV229" s="13" t="s">
        <v>86</v>
      </c>
      <c r="AW229" s="13" t="s">
        <v>32</v>
      </c>
      <c r="AX229" s="13" t="s">
        <v>76</v>
      </c>
      <c r="AY229" s="242" t="s">
        <v>182</v>
      </c>
    </row>
    <row r="230" s="13" customFormat="1">
      <c r="A230" s="13"/>
      <c r="B230" s="231"/>
      <c r="C230" s="232"/>
      <c r="D230" s="233" t="s">
        <v>199</v>
      </c>
      <c r="E230" s="234" t="s">
        <v>1</v>
      </c>
      <c r="F230" s="235" t="s">
        <v>330</v>
      </c>
      <c r="G230" s="232"/>
      <c r="H230" s="236">
        <v>-41.600000000000001</v>
      </c>
      <c r="I230" s="237"/>
      <c r="J230" s="232"/>
      <c r="K230" s="232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199</v>
      </c>
      <c r="AU230" s="242" t="s">
        <v>86</v>
      </c>
      <c r="AV230" s="13" t="s">
        <v>86</v>
      </c>
      <c r="AW230" s="13" t="s">
        <v>32</v>
      </c>
      <c r="AX230" s="13" t="s">
        <v>76</v>
      </c>
      <c r="AY230" s="242" t="s">
        <v>182</v>
      </c>
    </row>
    <row r="231" s="13" customFormat="1">
      <c r="A231" s="13"/>
      <c r="B231" s="231"/>
      <c r="C231" s="232"/>
      <c r="D231" s="233" t="s">
        <v>199</v>
      </c>
      <c r="E231" s="234" t="s">
        <v>1</v>
      </c>
      <c r="F231" s="235" t="s">
        <v>331</v>
      </c>
      <c r="G231" s="232"/>
      <c r="H231" s="236">
        <v>-2.7949999999999999</v>
      </c>
      <c r="I231" s="237"/>
      <c r="J231" s="232"/>
      <c r="K231" s="232"/>
      <c r="L231" s="238"/>
      <c r="M231" s="239"/>
      <c r="N231" s="240"/>
      <c r="O231" s="240"/>
      <c r="P231" s="240"/>
      <c r="Q231" s="240"/>
      <c r="R231" s="240"/>
      <c r="S231" s="240"/>
      <c r="T231" s="24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2" t="s">
        <v>199</v>
      </c>
      <c r="AU231" s="242" t="s">
        <v>86</v>
      </c>
      <c r="AV231" s="13" t="s">
        <v>86</v>
      </c>
      <c r="AW231" s="13" t="s">
        <v>32</v>
      </c>
      <c r="AX231" s="13" t="s">
        <v>76</v>
      </c>
      <c r="AY231" s="242" t="s">
        <v>182</v>
      </c>
    </row>
    <row r="232" s="13" customFormat="1">
      <c r="A232" s="13"/>
      <c r="B232" s="231"/>
      <c r="C232" s="232"/>
      <c r="D232" s="233" t="s">
        <v>199</v>
      </c>
      <c r="E232" s="234" t="s">
        <v>1</v>
      </c>
      <c r="F232" s="235" t="s">
        <v>332</v>
      </c>
      <c r="G232" s="232"/>
      <c r="H232" s="236">
        <v>257.74900000000002</v>
      </c>
      <c r="I232" s="237"/>
      <c r="J232" s="232"/>
      <c r="K232" s="232"/>
      <c r="L232" s="238"/>
      <c r="M232" s="239"/>
      <c r="N232" s="240"/>
      <c r="O232" s="240"/>
      <c r="P232" s="240"/>
      <c r="Q232" s="240"/>
      <c r="R232" s="240"/>
      <c r="S232" s="240"/>
      <c r="T232" s="24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2" t="s">
        <v>199</v>
      </c>
      <c r="AU232" s="242" t="s">
        <v>86</v>
      </c>
      <c r="AV232" s="13" t="s">
        <v>86</v>
      </c>
      <c r="AW232" s="13" t="s">
        <v>32</v>
      </c>
      <c r="AX232" s="13" t="s">
        <v>76</v>
      </c>
      <c r="AY232" s="242" t="s">
        <v>182</v>
      </c>
    </row>
    <row r="233" s="13" customFormat="1">
      <c r="A233" s="13"/>
      <c r="B233" s="231"/>
      <c r="C233" s="232"/>
      <c r="D233" s="233" t="s">
        <v>199</v>
      </c>
      <c r="E233" s="234" t="s">
        <v>1</v>
      </c>
      <c r="F233" s="235" t="s">
        <v>333</v>
      </c>
      <c r="G233" s="232"/>
      <c r="H233" s="236">
        <v>-59.284999999999997</v>
      </c>
      <c r="I233" s="237"/>
      <c r="J233" s="232"/>
      <c r="K233" s="232"/>
      <c r="L233" s="238"/>
      <c r="M233" s="239"/>
      <c r="N233" s="240"/>
      <c r="O233" s="240"/>
      <c r="P233" s="240"/>
      <c r="Q233" s="240"/>
      <c r="R233" s="240"/>
      <c r="S233" s="240"/>
      <c r="T233" s="24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2" t="s">
        <v>199</v>
      </c>
      <c r="AU233" s="242" t="s">
        <v>86</v>
      </c>
      <c r="AV233" s="13" t="s">
        <v>86</v>
      </c>
      <c r="AW233" s="13" t="s">
        <v>32</v>
      </c>
      <c r="AX233" s="13" t="s">
        <v>76</v>
      </c>
      <c r="AY233" s="242" t="s">
        <v>182</v>
      </c>
    </row>
    <row r="234" s="14" customFormat="1">
      <c r="A234" s="14"/>
      <c r="B234" s="243"/>
      <c r="C234" s="244"/>
      <c r="D234" s="233" t="s">
        <v>199</v>
      </c>
      <c r="E234" s="245" t="s">
        <v>1</v>
      </c>
      <c r="F234" s="246" t="s">
        <v>246</v>
      </c>
      <c r="G234" s="244"/>
      <c r="H234" s="247">
        <v>531.1930000000001</v>
      </c>
      <c r="I234" s="248"/>
      <c r="J234" s="244"/>
      <c r="K234" s="244"/>
      <c r="L234" s="249"/>
      <c r="M234" s="250"/>
      <c r="N234" s="251"/>
      <c r="O234" s="251"/>
      <c r="P234" s="251"/>
      <c r="Q234" s="251"/>
      <c r="R234" s="251"/>
      <c r="S234" s="251"/>
      <c r="T234" s="252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3" t="s">
        <v>199</v>
      </c>
      <c r="AU234" s="253" t="s">
        <v>86</v>
      </c>
      <c r="AV234" s="14" t="s">
        <v>189</v>
      </c>
      <c r="AW234" s="14" t="s">
        <v>32</v>
      </c>
      <c r="AX234" s="14" t="s">
        <v>84</v>
      </c>
      <c r="AY234" s="253" t="s">
        <v>182</v>
      </c>
    </row>
    <row r="235" s="2" customFormat="1">
      <c r="A235" s="38"/>
      <c r="B235" s="39"/>
      <c r="C235" s="218" t="s">
        <v>334</v>
      </c>
      <c r="D235" s="218" t="s">
        <v>184</v>
      </c>
      <c r="E235" s="219" t="s">
        <v>335</v>
      </c>
      <c r="F235" s="220" t="s">
        <v>336</v>
      </c>
      <c r="G235" s="221" t="s">
        <v>187</v>
      </c>
      <c r="H235" s="222">
        <v>89.420000000000002</v>
      </c>
      <c r="I235" s="223"/>
      <c r="J235" s="224">
        <f>ROUND(I235*H235,2)</f>
        <v>0</v>
      </c>
      <c r="K235" s="220" t="s">
        <v>188</v>
      </c>
      <c r="L235" s="44"/>
      <c r="M235" s="225" t="s">
        <v>1</v>
      </c>
      <c r="N235" s="226" t="s">
        <v>41</v>
      </c>
      <c r="O235" s="91"/>
      <c r="P235" s="227">
        <f>O235*H235</f>
        <v>0</v>
      </c>
      <c r="Q235" s="227">
        <v>0.14854000000000001</v>
      </c>
      <c r="R235" s="227">
        <f>Q235*H235</f>
        <v>13.282446800000001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189</v>
      </c>
      <c r="AT235" s="229" t="s">
        <v>184</v>
      </c>
      <c r="AU235" s="229" t="s">
        <v>86</v>
      </c>
      <c r="AY235" s="17" t="s">
        <v>182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84</v>
      </c>
      <c r="BK235" s="230">
        <f>ROUND(I235*H235,2)</f>
        <v>0</v>
      </c>
      <c r="BL235" s="17" t="s">
        <v>189</v>
      </c>
      <c r="BM235" s="229" t="s">
        <v>337</v>
      </c>
    </row>
    <row r="236" s="13" customFormat="1">
      <c r="A236" s="13"/>
      <c r="B236" s="231"/>
      <c r="C236" s="232"/>
      <c r="D236" s="233" t="s">
        <v>199</v>
      </c>
      <c r="E236" s="234" t="s">
        <v>1</v>
      </c>
      <c r="F236" s="235" t="s">
        <v>338</v>
      </c>
      <c r="G236" s="232"/>
      <c r="H236" s="236">
        <v>89.420000000000002</v>
      </c>
      <c r="I236" s="237"/>
      <c r="J236" s="232"/>
      <c r="K236" s="232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199</v>
      </c>
      <c r="AU236" s="242" t="s">
        <v>86</v>
      </c>
      <c r="AV236" s="13" t="s">
        <v>86</v>
      </c>
      <c r="AW236" s="13" t="s">
        <v>32</v>
      </c>
      <c r="AX236" s="13" t="s">
        <v>84</v>
      </c>
      <c r="AY236" s="242" t="s">
        <v>182</v>
      </c>
    </row>
    <row r="237" s="2" customFormat="1" ht="16.5" customHeight="1">
      <c r="A237" s="38"/>
      <c r="B237" s="39"/>
      <c r="C237" s="218" t="s">
        <v>339</v>
      </c>
      <c r="D237" s="218" t="s">
        <v>184</v>
      </c>
      <c r="E237" s="219" t="s">
        <v>340</v>
      </c>
      <c r="F237" s="220" t="s">
        <v>341</v>
      </c>
      <c r="G237" s="221" t="s">
        <v>193</v>
      </c>
      <c r="H237" s="222">
        <v>105.831</v>
      </c>
      <c r="I237" s="223"/>
      <c r="J237" s="224">
        <f>ROUND(I237*H237,2)</f>
        <v>0</v>
      </c>
      <c r="K237" s="220" t="s">
        <v>188</v>
      </c>
      <c r="L237" s="44"/>
      <c r="M237" s="225" t="s">
        <v>1</v>
      </c>
      <c r="N237" s="226" t="s">
        <v>41</v>
      </c>
      <c r="O237" s="91"/>
      <c r="P237" s="227">
        <f>O237*H237</f>
        <v>0</v>
      </c>
      <c r="Q237" s="227">
        <v>2.45329</v>
      </c>
      <c r="R237" s="227">
        <f>Q237*H237</f>
        <v>259.63413399000001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189</v>
      </c>
      <c r="AT237" s="229" t="s">
        <v>184</v>
      </c>
      <c r="AU237" s="229" t="s">
        <v>86</v>
      </c>
      <c r="AY237" s="17" t="s">
        <v>182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84</v>
      </c>
      <c r="BK237" s="230">
        <f>ROUND(I237*H237,2)</f>
        <v>0</v>
      </c>
      <c r="BL237" s="17" t="s">
        <v>189</v>
      </c>
      <c r="BM237" s="229" t="s">
        <v>342</v>
      </c>
    </row>
    <row r="238" s="15" customFormat="1">
      <c r="A238" s="15"/>
      <c r="B238" s="254"/>
      <c r="C238" s="255"/>
      <c r="D238" s="233" t="s">
        <v>199</v>
      </c>
      <c r="E238" s="256" t="s">
        <v>1</v>
      </c>
      <c r="F238" s="257" t="s">
        <v>343</v>
      </c>
      <c r="G238" s="255"/>
      <c r="H238" s="256" t="s">
        <v>1</v>
      </c>
      <c r="I238" s="258"/>
      <c r="J238" s="255"/>
      <c r="K238" s="255"/>
      <c r="L238" s="259"/>
      <c r="M238" s="260"/>
      <c r="N238" s="261"/>
      <c r="O238" s="261"/>
      <c r="P238" s="261"/>
      <c r="Q238" s="261"/>
      <c r="R238" s="261"/>
      <c r="S238" s="261"/>
      <c r="T238" s="262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3" t="s">
        <v>199</v>
      </c>
      <c r="AU238" s="263" t="s">
        <v>86</v>
      </c>
      <c r="AV238" s="15" t="s">
        <v>84</v>
      </c>
      <c r="AW238" s="15" t="s">
        <v>32</v>
      </c>
      <c r="AX238" s="15" t="s">
        <v>76</v>
      </c>
      <c r="AY238" s="263" t="s">
        <v>182</v>
      </c>
    </row>
    <row r="239" s="13" customFormat="1">
      <c r="A239" s="13"/>
      <c r="B239" s="231"/>
      <c r="C239" s="232"/>
      <c r="D239" s="233" t="s">
        <v>199</v>
      </c>
      <c r="E239" s="234" t="s">
        <v>1</v>
      </c>
      <c r="F239" s="235" t="s">
        <v>344</v>
      </c>
      <c r="G239" s="232"/>
      <c r="H239" s="236">
        <v>68.406999999999996</v>
      </c>
      <c r="I239" s="237"/>
      <c r="J239" s="232"/>
      <c r="K239" s="232"/>
      <c r="L239" s="238"/>
      <c r="M239" s="239"/>
      <c r="N239" s="240"/>
      <c r="O239" s="240"/>
      <c r="P239" s="240"/>
      <c r="Q239" s="240"/>
      <c r="R239" s="240"/>
      <c r="S239" s="240"/>
      <c r="T239" s="24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2" t="s">
        <v>199</v>
      </c>
      <c r="AU239" s="242" t="s">
        <v>86</v>
      </c>
      <c r="AV239" s="13" t="s">
        <v>86</v>
      </c>
      <c r="AW239" s="13" t="s">
        <v>32</v>
      </c>
      <c r="AX239" s="13" t="s">
        <v>76</v>
      </c>
      <c r="AY239" s="242" t="s">
        <v>182</v>
      </c>
    </row>
    <row r="240" s="13" customFormat="1">
      <c r="A240" s="13"/>
      <c r="B240" s="231"/>
      <c r="C240" s="232"/>
      <c r="D240" s="233" t="s">
        <v>199</v>
      </c>
      <c r="E240" s="234" t="s">
        <v>1</v>
      </c>
      <c r="F240" s="235" t="s">
        <v>345</v>
      </c>
      <c r="G240" s="232"/>
      <c r="H240" s="236">
        <v>10.569000000000001</v>
      </c>
      <c r="I240" s="237"/>
      <c r="J240" s="232"/>
      <c r="K240" s="232"/>
      <c r="L240" s="238"/>
      <c r="M240" s="239"/>
      <c r="N240" s="240"/>
      <c r="O240" s="240"/>
      <c r="P240" s="240"/>
      <c r="Q240" s="240"/>
      <c r="R240" s="240"/>
      <c r="S240" s="240"/>
      <c r="T240" s="24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2" t="s">
        <v>199</v>
      </c>
      <c r="AU240" s="242" t="s">
        <v>86</v>
      </c>
      <c r="AV240" s="13" t="s">
        <v>86</v>
      </c>
      <c r="AW240" s="13" t="s">
        <v>32</v>
      </c>
      <c r="AX240" s="13" t="s">
        <v>76</v>
      </c>
      <c r="AY240" s="242" t="s">
        <v>182</v>
      </c>
    </row>
    <row r="241" s="15" customFormat="1">
      <c r="A241" s="15"/>
      <c r="B241" s="254"/>
      <c r="C241" s="255"/>
      <c r="D241" s="233" t="s">
        <v>199</v>
      </c>
      <c r="E241" s="256" t="s">
        <v>1</v>
      </c>
      <c r="F241" s="257" t="s">
        <v>346</v>
      </c>
      <c r="G241" s="255"/>
      <c r="H241" s="256" t="s">
        <v>1</v>
      </c>
      <c r="I241" s="258"/>
      <c r="J241" s="255"/>
      <c r="K241" s="255"/>
      <c r="L241" s="259"/>
      <c r="M241" s="260"/>
      <c r="N241" s="261"/>
      <c r="O241" s="261"/>
      <c r="P241" s="261"/>
      <c r="Q241" s="261"/>
      <c r="R241" s="261"/>
      <c r="S241" s="261"/>
      <c r="T241" s="26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3" t="s">
        <v>199</v>
      </c>
      <c r="AU241" s="263" t="s">
        <v>86</v>
      </c>
      <c r="AV241" s="15" t="s">
        <v>84</v>
      </c>
      <c r="AW241" s="15" t="s">
        <v>32</v>
      </c>
      <c r="AX241" s="15" t="s">
        <v>76</v>
      </c>
      <c r="AY241" s="263" t="s">
        <v>182</v>
      </c>
    </row>
    <row r="242" s="13" customFormat="1">
      <c r="A242" s="13"/>
      <c r="B242" s="231"/>
      <c r="C242" s="232"/>
      <c r="D242" s="233" t="s">
        <v>199</v>
      </c>
      <c r="E242" s="234" t="s">
        <v>1</v>
      </c>
      <c r="F242" s="235" t="s">
        <v>347</v>
      </c>
      <c r="G242" s="232"/>
      <c r="H242" s="236">
        <v>12.161</v>
      </c>
      <c r="I242" s="237"/>
      <c r="J242" s="232"/>
      <c r="K242" s="232"/>
      <c r="L242" s="238"/>
      <c r="M242" s="239"/>
      <c r="N242" s="240"/>
      <c r="O242" s="240"/>
      <c r="P242" s="240"/>
      <c r="Q242" s="240"/>
      <c r="R242" s="240"/>
      <c r="S242" s="240"/>
      <c r="T242" s="24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2" t="s">
        <v>199</v>
      </c>
      <c r="AU242" s="242" t="s">
        <v>86</v>
      </c>
      <c r="AV242" s="13" t="s">
        <v>86</v>
      </c>
      <c r="AW242" s="13" t="s">
        <v>32</v>
      </c>
      <c r="AX242" s="13" t="s">
        <v>76</v>
      </c>
      <c r="AY242" s="242" t="s">
        <v>182</v>
      </c>
    </row>
    <row r="243" s="13" customFormat="1">
      <c r="A243" s="13"/>
      <c r="B243" s="231"/>
      <c r="C243" s="232"/>
      <c r="D243" s="233" t="s">
        <v>199</v>
      </c>
      <c r="E243" s="234" t="s">
        <v>1</v>
      </c>
      <c r="F243" s="235" t="s">
        <v>348</v>
      </c>
      <c r="G243" s="232"/>
      <c r="H243" s="236">
        <v>-0.75600000000000001</v>
      </c>
      <c r="I243" s="237"/>
      <c r="J243" s="232"/>
      <c r="K243" s="232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199</v>
      </c>
      <c r="AU243" s="242" t="s">
        <v>86</v>
      </c>
      <c r="AV243" s="13" t="s">
        <v>86</v>
      </c>
      <c r="AW243" s="13" t="s">
        <v>32</v>
      </c>
      <c r="AX243" s="13" t="s">
        <v>76</v>
      </c>
      <c r="AY243" s="242" t="s">
        <v>182</v>
      </c>
    </row>
    <row r="244" s="13" customFormat="1">
      <c r="A244" s="13"/>
      <c r="B244" s="231"/>
      <c r="C244" s="232"/>
      <c r="D244" s="233" t="s">
        <v>199</v>
      </c>
      <c r="E244" s="234" t="s">
        <v>1</v>
      </c>
      <c r="F244" s="235" t="s">
        <v>349</v>
      </c>
      <c r="G244" s="232"/>
      <c r="H244" s="236">
        <v>15.449999999999999</v>
      </c>
      <c r="I244" s="237"/>
      <c r="J244" s="232"/>
      <c r="K244" s="232"/>
      <c r="L244" s="238"/>
      <c r="M244" s="239"/>
      <c r="N244" s="240"/>
      <c r="O244" s="240"/>
      <c r="P244" s="240"/>
      <c r="Q244" s="240"/>
      <c r="R244" s="240"/>
      <c r="S244" s="240"/>
      <c r="T244" s="24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2" t="s">
        <v>199</v>
      </c>
      <c r="AU244" s="242" t="s">
        <v>86</v>
      </c>
      <c r="AV244" s="13" t="s">
        <v>86</v>
      </c>
      <c r="AW244" s="13" t="s">
        <v>32</v>
      </c>
      <c r="AX244" s="13" t="s">
        <v>76</v>
      </c>
      <c r="AY244" s="242" t="s">
        <v>182</v>
      </c>
    </row>
    <row r="245" s="14" customFormat="1">
      <c r="A245" s="14"/>
      <c r="B245" s="243"/>
      <c r="C245" s="244"/>
      <c r="D245" s="233" t="s">
        <v>199</v>
      </c>
      <c r="E245" s="245" t="s">
        <v>1</v>
      </c>
      <c r="F245" s="246" t="s">
        <v>246</v>
      </c>
      <c r="G245" s="244"/>
      <c r="H245" s="247">
        <v>105.831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2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3" t="s">
        <v>199</v>
      </c>
      <c r="AU245" s="253" t="s">
        <v>86</v>
      </c>
      <c r="AV245" s="14" t="s">
        <v>189</v>
      </c>
      <c r="AW245" s="14" t="s">
        <v>32</v>
      </c>
      <c r="AX245" s="14" t="s">
        <v>84</v>
      </c>
      <c r="AY245" s="253" t="s">
        <v>182</v>
      </c>
    </row>
    <row r="246" s="2" customFormat="1">
      <c r="A246" s="38"/>
      <c r="B246" s="39"/>
      <c r="C246" s="218" t="s">
        <v>350</v>
      </c>
      <c r="D246" s="218" t="s">
        <v>184</v>
      </c>
      <c r="E246" s="219" t="s">
        <v>351</v>
      </c>
      <c r="F246" s="220" t="s">
        <v>352</v>
      </c>
      <c r="G246" s="221" t="s">
        <v>187</v>
      </c>
      <c r="H246" s="222">
        <v>767.971</v>
      </c>
      <c r="I246" s="223"/>
      <c r="J246" s="224">
        <f>ROUND(I246*H246,2)</f>
        <v>0</v>
      </c>
      <c r="K246" s="220" t="s">
        <v>188</v>
      </c>
      <c r="L246" s="44"/>
      <c r="M246" s="225" t="s">
        <v>1</v>
      </c>
      <c r="N246" s="226" t="s">
        <v>41</v>
      </c>
      <c r="O246" s="91"/>
      <c r="P246" s="227">
        <f>O246*H246</f>
        <v>0</v>
      </c>
      <c r="Q246" s="227">
        <v>0.0027499999999999998</v>
      </c>
      <c r="R246" s="227">
        <f>Q246*H246</f>
        <v>2.1119202499999998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189</v>
      </c>
      <c r="AT246" s="229" t="s">
        <v>184</v>
      </c>
      <c r="AU246" s="229" t="s">
        <v>86</v>
      </c>
      <c r="AY246" s="17" t="s">
        <v>182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84</v>
      </c>
      <c r="BK246" s="230">
        <f>ROUND(I246*H246,2)</f>
        <v>0</v>
      </c>
      <c r="BL246" s="17" t="s">
        <v>189</v>
      </c>
      <c r="BM246" s="229" t="s">
        <v>353</v>
      </c>
    </row>
    <row r="247" s="13" customFormat="1">
      <c r="A247" s="13"/>
      <c r="B247" s="231"/>
      <c r="C247" s="232"/>
      <c r="D247" s="233" t="s">
        <v>199</v>
      </c>
      <c r="E247" s="234" t="s">
        <v>1</v>
      </c>
      <c r="F247" s="235" t="s">
        <v>354</v>
      </c>
      <c r="G247" s="232"/>
      <c r="H247" s="236">
        <v>442.74000000000001</v>
      </c>
      <c r="I247" s="237"/>
      <c r="J247" s="232"/>
      <c r="K247" s="232"/>
      <c r="L247" s="238"/>
      <c r="M247" s="239"/>
      <c r="N247" s="240"/>
      <c r="O247" s="240"/>
      <c r="P247" s="240"/>
      <c r="Q247" s="240"/>
      <c r="R247" s="240"/>
      <c r="S247" s="240"/>
      <c r="T247" s="24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2" t="s">
        <v>199</v>
      </c>
      <c r="AU247" s="242" t="s">
        <v>86</v>
      </c>
      <c r="AV247" s="13" t="s">
        <v>86</v>
      </c>
      <c r="AW247" s="13" t="s">
        <v>32</v>
      </c>
      <c r="AX247" s="13" t="s">
        <v>76</v>
      </c>
      <c r="AY247" s="242" t="s">
        <v>182</v>
      </c>
    </row>
    <row r="248" s="13" customFormat="1">
      <c r="A248" s="13"/>
      <c r="B248" s="231"/>
      <c r="C248" s="232"/>
      <c r="D248" s="233" t="s">
        <v>199</v>
      </c>
      <c r="E248" s="234" t="s">
        <v>1</v>
      </c>
      <c r="F248" s="235" t="s">
        <v>355</v>
      </c>
      <c r="G248" s="232"/>
      <c r="H248" s="236">
        <v>184.01900000000001</v>
      </c>
      <c r="I248" s="237"/>
      <c r="J248" s="232"/>
      <c r="K248" s="232"/>
      <c r="L248" s="238"/>
      <c r="M248" s="239"/>
      <c r="N248" s="240"/>
      <c r="O248" s="240"/>
      <c r="P248" s="240"/>
      <c r="Q248" s="240"/>
      <c r="R248" s="240"/>
      <c r="S248" s="240"/>
      <c r="T248" s="24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2" t="s">
        <v>199</v>
      </c>
      <c r="AU248" s="242" t="s">
        <v>86</v>
      </c>
      <c r="AV248" s="13" t="s">
        <v>86</v>
      </c>
      <c r="AW248" s="13" t="s">
        <v>32</v>
      </c>
      <c r="AX248" s="13" t="s">
        <v>76</v>
      </c>
      <c r="AY248" s="242" t="s">
        <v>182</v>
      </c>
    </row>
    <row r="249" s="13" customFormat="1">
      <c r="A249" s="13"/>
      <c r="B249" s="231"/>
      <c r="C249" s="232"/>
      <c r="D249" s="233" t="s">
        <v>199</v>
      </c>
      <c r="E249" s="234" t="s">
        <v>1</v>
      </c>
      <c r="F249" s="235" t="s">
        <v>356</v>
      </c>
      <c r="G249" s="232"/>
      <c r="H249" s="236">
        <v>141.21199999999999</v>
      </c>
      <c r="I249" s="237"/>
      <c r="J249" s="232"/>
      <c r="K249" s="232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199</v>
      </c>
      <c r="AU249" s="242" t="s">
        <v>86</v>
      </c>
      <c r="AV249" s="13" t="s">
        <v>86</v>
      </c>
      <c r="AW249" s="13" t="s">
        <v>32</v>
      </c>
      <c r="AX249" s="13" t="s">
        <v>76</v>
      </c>
      <c r="AY249" s="242" t="s">
        <v>182</v>
      </c>
    </row>
    <row r="250" s="14" customFormat="1">
      <c r="A250" s="14"/>
      <c r="B250" s="243"/>
      <c r="C250" s="244"/>
      <c r="D250" s="233" t="s">
        <v>199</v>
      </c>
      <c r="E250" s="245" t="s">
        <v>1</v>
      </c>
      <c r="F250" s="246" t="s">
        <v>246</v>
      </c>
      <c r="G250" s="244"/>
      <c r="H250" s="247">
        <v>767.971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199</v>
      </c>
      <c r="AU250" s="253" t="s">
        <v>86</v>
      </c>
      <c r="AV250" s="14" t="s">
        <v>189</v>
      </c>
      <c r="AW250" s="14" t="s">
        <v>32</v>
      </c>
      <c r="AX250" s="14" t="s">
        <v>84</v>
      </c>
      <c r="AY250" s="253" t="s">
        <v>182</v>
      </c>
    </row>
    <row r="251" s="2" customFormat="1">
      <c r="A251" s="38"/>
      <c r="B251" s="39"/>
      <c r="C251" s="218" t="s">
        <v>357</v>
      </c>
      <c r="D251" s="218" t="s">
        <v>184</v>
      </c>
      <c r="E251" s="219" t="s">
        <v>358</v>
      </c>
      <c r="F251" s="220" t="s">
        <v>359</v>
      </c>
      <c r="G251" s="221" t="s">
        <v>187</v>
      </c>
      <c r="H251" s="222">
        <v>767.971</v>
      </c>
      <c r="I251" s="223"/>
      <c r="J251" s="224">
        <f>ROUND(I251*H251,2)</f>
        <v>0</v>
      </c>
      <c r="K251" s="220" t="s">
        <v>188</v>
      </c>
      <c r="L251" s="44"/>
      <c r="M251" s="225" t="s">
        <v>1</v>
      </c>
      <c r="N251" s="226" t="s">
        <v>41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189</v>
      </c>
      <c r="AT251" s="229" t="s">
        <v>184</v>
      </c>
      <c r="AU251" s="229" t="s">
        <v>86</v>
      </c>
      <c r="AY251" s="17" t="s">
        <v>182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84</v>
      </c>
      <c r="BK251" s="230">
        <f>ROUND(I251*H251,2)</f>
        <v>0</v>
      </c>
      <c r="BL251" s="17" t="s">
        <v>189</v>
      </c>
      <c r="BM251" s="229" t="s">
        <v>360</v>
      </c>
    </row>
    <row r="252" s="2" customFormat="1" ht="16.5" customHeight="1">
      <c r="A252" s="38"/>
      <c r="B252" s="39"/>
      <c r="C252" s="218" t="s">
        <v>361</v>
      </c>
      <c r="D252" s="218" t="s">
        <v>184</v>
      </c>
      <c r="E252" s="219" t="s">
        <v>362</v>
      </c>
      <c r="F252" s="220" t="s">
        <v>363</v>
      </c>
      <c r="G252" s="221" t="s">
        <v>218</v>
      </c>
      <c r="H252" s="222">
        <v>0.13600000000000001</v>
      </c>
      <c r="I252" s="223"/>
      <c r="J252" s="224">
        <f>ROUND(I252*H252,2)</f>
        <v>0</v>
      </c>
      <c r="K252" s="220" t="s">
        <v>188</v>
      </c>
      <c r="L252" s="44"/>
      <c r="M252" s="225" t="s">
        <v>1</v>
      </c>
      <c r="N252" s="226" t="s">
        <v>41</v>
      </c>
      <c r="O252" s="91"/>
      <c r="P252" s="227">
        <f>O252*H252</f>
        <v>0</v>
      </c>
      <c r="Q252" s="227">
        <v>1.04881</v>
      </c>
      <c r="R252" s="227">
        <f>Q252*H252</f>
        <v>0.14263816000000001</v>
      </c>
      <c r="S252" s="227">
        <v>0</v>
      </c>
      <c r="T252" s="22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9" t="s">
        <v>189</v>
      </c>
      <c r="AT252" s="229" t="s">
        <v>184</v>
      </c>
      <c r="AU252" s="229" t="s">
        <v>86</v>
      </c>
      <c r="AY252" s="17" t="s">
        <v>182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7" t="s">
        <v>84</v>
      </c>
      <c r="BK252" s="230">
        <f>ROUND(I252*H252,2)</f>
        <v>0</v>
      </c>
      <c r="BL252" s="17" t="s">
        <v>189</v>
      </c>
      <c r="BM252" s="229" t="s">
        <v>364</v>
      </c>
    </row>
    <row r="253" s="2" customFormat="1" ht="21.75" customHeight="1">
      <c r="A253" s="38"/>
      <c r="B253" s="39"/>
      <c r="C253" s="218" t="s">
        <v>365</v>
      </c>
      <c r="D253" s="218" t="s">
        <v>184</v>
      </c>
      <c r="E253" s="219" t="s">
        <v>366</v>
      </c>
      <c r="F253" s="220" t="s">
        <v>367</v>
      </c>
      <c r="G253" s="221" t="s">
        <v>368</v>
      </c>
      <c r="H253" s="222">
        <v>14</v>
      </c>
      <c r="I253" s="223"/>
      <c r="J253" s="224">
        <f>ROUND(I253*H253,2)</f>
        <v>0</v>
      </c>
      <c r="K253" s="220" t="s">
        <v>188</v>
      </c>
      <c r="L253" s="44"/>
      <c r="M253" s="225" t="s">
        <v>1</v>
      </c>
      <c r="N253" s="226" t="s">
        <v>41</v>
      </c>
      <c r="O253" s="91"/>
      <c r="P253" s="227">
        <f>O253*H253</f>
        <v>0</v>
      </c>
      <c r="Q253" s="227">
        <v>0.022780000000000002</v>
      </c>
      <c r="R253" s="227">
        <f>Q253*H253</f>
        <v>0.31892000000000004</v>
      </c>
      <c r="S253" s="227">
        <v>0</v>
      </c>
      <c r="T253" s="22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9" t="s">
        <v>189</v>
      </c>
      <c r="AT253" s="229" t="s">
        <v>184</v>
      </c>
      <c r="AU253" s="229" t="s">
        <v>86</v>
      </c>
      <c r="AY253" s="17" t="s">
        <v>182</v>
      </c>
      <c r="BE253" s="230">
        <f>IF(N253="základní",J253,0)</f>
        <v>0</v>
      </c>
      <c r="BF253" s="230">
        <f>IF(N253="snížená",J253,0)</f>
        <v>0</v>
      </c>
      <c r="BG253" s="230">
        <f>IF(N253="zákl. přenesená",J253,0)</f>
        <v>0</v>
      </c>
      <c r="BH253" s="230">
        <f>IF(N253="sníž. přenesená",J253,0)</f>
        <v>0</v>
      </c>
      <c r="BI253" s="230">
        <f>IF(N253="nulová",J253,0)</f>
        <v>0</v>
      </c>
      <c r="BJ253" s="17" t="s">
        <v>84</v>
      </c>
      <c r="BK253" s="230">
        <f>ROUND(I253*H253,2)</f>
        <v>0</v>
      </c>
      <c r="BL253" s="17" t="s">
        <v>189</v>
      </c>
      <c r="BM253" s="229" t="s">
        <v>369</v>
      </c>
    </row>
    <row r="254" s="2" customFormat="1" ht="21.75" customHeight="1">
      <c r="A254" s="38"/>
      <c r="B254" s="39"/>
      <c r="C254" s="218" t="s">
        <v>370</v>
      </c>
      <c r="D254" s="218" t="s">
        <v>184</v>
      </c>
      <c r="E254" s="219" t="s">
        <v>371</v>
      </c>
      <c r="F254" s="220" t="s">
        <v>372</v>
      </c>
      <c r="G254" s="221" t="s">
        <v>368</v>
      </c>
      <c r="H254" s="222">
        <v>3</v>
      </c>
      <c r="I254" s="223"/>
      <c r="J254" s="224">
        <f>ROUND(I254*H254,2)</f>
        <v>0</v>
      </c>
      <c r="K254" s="220" t="s">
        <v>188</v>
      </c>
      <c r="L254" s="44"/>
      <c r="M254" s="225" t="s">
        <v>1</v>
      </c>
      <c r="N254" s="226" t="s">
        <v>41</v>
      </c>
      <c r="O254" s="91"/>
      <c r="P254" s="227">
        <f>O254*H254</f>
        <v>0</v>
      </c>
      <c r="Q254" s="227">
        <v>0.040550000000000003</v>
      </c>
      <c r="R254" s="227">
        <f>Q254*H254</f>
        <v>0.12165000000000001</v>
      </c>
      <c r="S254" s="227">
        <v>0</v>
      </c>
      <c r="T254" s="22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9" t="s">
        <v>189</v>
      </c>
      <c r="AT254" s="229" t="s">
        <v>184</v>
      </c>
      <c r="AU254" s="229" t="s">
        <v>86</v>
      </c>
      <c r="AY254" s="17" t="s">
        <v>182</v>
      </c>
      <c r="BE254" s="230">
        <f>IF(N254="základní",J254,0)</f>
        <v>0</v>
      </c>
      <c r="BF254" s="230">
        <f>IF(N254="snížená",J254,0)</f>
        <v>0</v>
      </c>
      <c r="BG254" s="230">
        <f>IF(N254="zákl. přenesená",J254,0)</f>
        <v>0</v>
      </c>
      <c r="BH254" s="230">
        <f>IF(N254="sníž. přenesená",J254,0)</f>
        <v>0</v>
      </c>
      <c r="BI254" s="230">
        <f>IF(N254="nulová",J254,0)</f>
        <v>0</v>
      </c>
      <c r="BJ254" s="17" t="s">
        <v>84</v>
      </c>
      <c r="BK254" s="230">
        <f>ROUND(I254*H254,2)</f>
        <v>0</v>
      </c>
      <c r="BL254" s="17" t="s">
        <v>189</v>
      </c>
      <c r="BM254" s="229" t="s">
        <v>373</v>
      </c>
    </row>
    <row r="255" s="2" customFormat="1" ht="21.75" customHeight="1">
      <c r="A255" s="38"/>
      <c r="B255" s="39"/>
      <c r="C255" s="218" t="s">
        <v>374</v>
      </c>
      <c r="D255" s="218" t="s">
        <v>184</v>
      </c>
      <c r="E255" s="219" t="s">
        <v>375</v>
      </c>
      <c r="F255" s="220" t="s">
        <v>376</v>
      </c>
      <c r="G255" s="221" t="s">
        <v>368</v>
      </c>
      <c r="H255" s="222">
        <v>6</v>
      </c>
      <c r="I255" s="223"/>
      <c r="J255" s="224">
        <f>ROUND(I255*H255,2)</f>
        <v>0</v>
      </c>
      <c r="K255" s="220" t="s">
        <v>188</v>
      </c>
      <c r="L255" s="44"/>
      <c r="M255" s="225" t="s">
        <v>1</v>
      </c>
      <c r="N255" s="226" t="s">
        <v>41</v>
      </c>
      <c r="O255" s="91"/>
      <c r="P255" s="227">
        <f>O255*H255</f>
        <v>0</v>
      </c>
      <c r="Q255" s="227">
        <v>0.036549999999999999</v>
      </c>
      <c r="R255" s="227">
        <f>Q255*H255</f>
        <v>0.2193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189</v>
      </c>
      <c r="AT255" s="229" t="s">
        <v>184</v>
      </c>
      <c r="AU255" s="229" t="s">
        <v>86</v>
      </c>
      <c r="AY255" s="17" t="s">
        <v>182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84</v>
      </c>
      <c r="BK255" s="230">
        <f>ROUND(I255*H255,2)</f>
        <v>0</v>
      </c>
      <c r="BL255" s="17" t="s">
        <v>189</v>
      </c>
      <c r="BM255" s="229" t="s">
        <v>377</v>
      </c>
    </row>
    <row r="256" s="2" customFormat="1" ht="21.75" customHeight="1">
      <c r="A256" s="38"/>
      <c r="B256" s="39"/>
      <c r="C256" s="218" t="s">
        <v>378</v>
      </c>
      <c r="D256" s="218" t="s">
        <v>184</v>
      </c>
      <c r="E256" s="219" t="s">
        <v>379</v>
      </c>
      <c r="F256" s="220" t="s">
        <v>380</v>
      </c>
      <c r="G256" s="221" t="s">
        <v>368</v>
      </c>
      <c r="H256" s="222">
        <v>57</v>
      </c>
      <c r="I256" s="223"/>
      <c r="J256" s="224">
        <f>ROUND(I256*H256,2)</f>
        <v>0</v>
      </c>
      <c r="K256" s="220" t="s">
        <v>188</v>
      </c>
      <c r="L256" s="44"/>
      <c r="M256" s="225" t="s">
        <v>1</v>
      </c>
      <c r="N256" s="226" t="s">
        <v>41</v>
      </c>
      <c r="O256" s="91"/>
      <c r="P256" s="227">
        <f>O256*H256</f>
        <v>0</v>
      </c>
      <c r="Q256" s="227">
        <v>0.04555</v>
      </c>
      <c r="R256" s="227">
        <f>Q256*H256</f>
        <v>2.5963500000000002</v>
      </c>
      <c r="S256" s="227">
        <v>0</v>
      </c>
      <c r="T256" s="228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9" t="s">
        <v>189</v>
      </c>
      <c r="AT256" s="229" t="s">
        <v>184</v>
      </c>
      <c r="AU256" s="229" t="s">
        <v>86</v>
      </c>
      <c r="AY256" s="17" t="s">
        <v>182</v>
      </c>
      <c r="BE256" s="230">
        <f>IF(N256="základní",J256,0)</f>
        <v>0</v>
      </c>
      <c r="BF256" s="230">
        <f>IF(N256="snížená",J256,0)</f>
        <v>0</v>
      </c>
      <c r="BG256" s="230">
        <f>IF(N256="zákl. přenesená",J256,0)</f>
        <v>0</v>
      </c>
      <c r="BH256" s="230">
        <f>IF(N256="sníž. přenesená",J256,0)</f>
        <v>0</v>
      </c>
      <c r="BI256" s="230">
        <f>IF(N256="nulová",J256,0)</f>
        <v>0</v>
      </c>
      <c r="BJ256" s="17" t="s">
        <v>84</v>
      </c>
      <c r="BK256" s="230">
        <f>ROUND(I256*H256,2)</f>
        <v>0</v>
      </c>
      <c r="BL256" s="17" t="s">
        <v>189</v>
      </c>
      <c r="BM256" s="229" t="s">
        <v>381</v>
      </c>
    </row>
    <row r="257" s="2" customFormat="1" ht="21.75" customHeight="1">
      <c r="A257" s="38"/>
      <c r="B257" s="39"/>
      <c r="C257" s="218" t="s">
        <v>382</v>
      </c>
      <c r="D257" s="218" t="s">
        <v>184</v>
      </c>
      <c r="E257" s="219" t="s">
        <v>383</v>
      </c>
      <c r="F257" s="220" t="s">
        <v>384</v>
      </c>
      <c r="G257" s="221" t="s">
        <v>368</v>
      </c>
      <c r="H257" s="222">
        <v>8</v>
      </c>
      <c r="I257" s="223"/>
      <c r="J257" s="224">
        <f>ROUND(I257*H257,2)</f>
        <v>0</v>
      </c>
      <c r="K257" s="220" t="s">
        <v>188</v>
      </c>
      <c r="L257" s="44"/>
      <c r="M257" s="225" t="s">
        <v>1</v>
      </c>
      <c r="N257" s="226" t="s">
        <v>41</v>
      </c>
      <c r="O257" s="91"/>
      <c r="P257" s="227">
        <f>O257*H257</f>
        <v>0</v>
      </c>
      <c r="Q257" s="227">
        <v>0.054550000000000001</v>
      </c>
      <c r="R257" s="227">
        <f>Q257*H257</f>
        <v>0.43640000000000001</v>
      </c>
      <c r="S257" s="227">
        <v>0</v>
      </c>
      <c r="T257" s="22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189</v>
      </c>
      <c r="AT257" s="229" t="s">
        <v>184</v>
      </c>
      <c r="AU257" s="229" t="s">
        <v>86</v>
      </c>
      <c r="AY257" s="17" t="s">
        <v>182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84</v>
      </c>
      <c r="BK257" s="230">
        <f>ROUND(I257*H257,2)</f>
        <v>0</v>
      </c>
      <c r="BL257" s="17" t="s">
        <v>189</v>
      </c>
      <c r="BM257" s="229" t="s">
        <v>385</v>
      </c>
    </row>
    <row r="258" s="2" customFormat="1" ht="21.75" customHeight="1">
      <c r="A258" s="38"/>
      <c r="B258" s="39"/>
      <c r="C258" s="218" t="s">
        <v>386</v>
      </c>
      <c r="D258" s="218" t="s">
        <v>184</v>
      </c>
      <c r="E258" s="219" t="s">
        <v>387</v>
      </c>
      <c r="F258" s="220" t="s">
        <v>388</v>
      </c>
      <c r="G258" s="221" t="s">
        <v>368</v>
      </c>
      <c r="H258" s="222">
        <v>22</v>
      </c>
      <c r="I258" s="223"/>
      <c r="J258" s="224">
        <f>ROUND(I258*H258,2)</f>
        <v>0</v>
      </c>
      <c r="K258" s="220" t="s">
        <v>188</v>
      </c>
      <c r="L258" s="44"/>
      <c r="M258" s="225" t="s">
        <v>1</v>
      </c>
      <c r="N258" s="226" t="s">
        <v>41</v>
      </c>
      <c r="O258" s="91"/>
      <c r="P258" s="227">
        <f>O258*H258</f>
        <v>0</v>
      </c>
      <c r="Q258" s="227">
        <v>0.063549999999999995</v>
      </c>
      <c r="R258" s="227">
        <f>Q258*H258</f>
        <v>1.3980999999999999</v>
      </c>
      <c r="S258" s="227">
        <v>0</v>
      </c>
      <c r="T258" s="22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9" t="s">
        <v>189</v>
      </c>
      <c r="AT258" s="229" t="s">
        <v>184</v>
      </c>
      <c r="AU258" s="229" t="s">
        <v>86</v>
      </c>
      <c r="AY258" s="17" t="s">
        <v>182</v>
      </c>
      <c r="BE258" s="230">
        <f>IF(N258="základní",J258,0)</f>
        <v>0</v>
      </c>
      <c r="BF258" s="230">
        <f>IF(N258="snížená",J258,0)</f>
        <v>0</v>
      </c>
      <c r="BG258" s="230">
        <f>IF(N258="zákl. přenesená",J258,0)</f>
        <v>0</v>
      </c>
      <c r="BH258" s="230">
        <f>IF(N258="sníž. přenesená",J258,0)</f>
        <v>0</v>
      </c>
      <c r="BI258" s="230">
        <f>IF(N258="nulová",J258,0)</f>
        <v>0</v>
      </c>
      <c r="BJ258" s="17" t="s">
        <v>84</v>
      </c>
      <c r="BK258" s="230">
        <f>ROUND(I258*H258,2)</f>
        <v>0</v>
      </c>
      <c r="BL258" s="17" t="s">
        <v>189</v>
      </c>
      <c r="BM258" s="229" t="s">
        <v>389</v>
      </c>
    </row>
    <row r="259" s="2" customFormat="1" ht="21.75" customHeight="1">
      <c r="A259" s="38"/>
      <c r="B259" s="39"/>
      <c r="C259" s="218" t="s">
        <v>390</v>
      </c>
      <c r="D259" s="218" t="s">
        <v>184</v>
      </c>
      <c r="E259" s="219" t="s">
        <v>391</v>
      </c>
      <c r="F259" s="220" t="s">
        <v>392</v>
      </c>
      <c r="G259" s="221" t="s">
        <v>368</v>
      </c>
      <c r="H259" s="222">
        <v>12</v>
      </c>
      <c r="I259" s="223"/>
      <c r="J259" s="224">
        <f>ROUND(I259*H259,2)</f>
        <v>0</v>
      </c>
      <c r="K259" s="220" t="s">
        <v>188</v>
      </c>
      <c r="L259" s="44"/>
      <c r="M259" s="225" t="s">
        <v>1</v>
      </c>
      <c r="N259" s="226" t="s">
        <v>41</v>
      </c>
      <c r="O259" s="91"/>
      <c r="P259" s="227">
        <f>O259*H259</f>
        <v>0</v>
      </c>
      <c r="Q259" s="227">
        <v>0.072849999999999998</v>
      </c>
      <c r="R259" s="227">
        <f>Q259*H259</f>
        <v>0.87419999999999998</v>
      </c>
      <c r="S259" s="227">
        <v>0</v>
      </c>
      <c r="T259" s="228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9" t="s">
        <v>189</v>
      </c>
      <c r="AT259" s="229" t="s">
        <v>184</v>
      </c>
      <c r="AU259" s="229" t="s">
        <v>86</v>
      </c>
      <c r="AY259" s="17" t="s">
        <v>182</v>
      </c>
      <c r="BE259" s="230">
        <f>IF(N259="základní",J259,0)</f>
        <v>0</v>
      </c>
      <c r="BF259" s="230">
        <f>IF(N259="snížená",J259,0)</f>
        <v>0</v>
      </c>
      <c r="BG259" s="230">
        <f>IF(N259="zákl. přenesená",J259,0)</f>
        <v>0</v>
      </c>
      <c r="BH259" s="230">
        <f>IF(N259="sníž. přenesená",J259,0)</f>
        <v>0</v>
      </c>
      <c r="BI259" s="230">
        <f>IF(N259="nulová",J259,0)</f>
        <v>0</v>
      </c>
      <c r="BJ259" s="17" t="s">
        <v>84</v>
      </c>
      <c r="BK259" s="230">
        <f>ROUND(I259*H259,2)</f>
        <v>0</v>
      </c>
      <c r="BL259" s="17" t="s">
        <v>189</v>
      </c>
      <c r="BM259" s="229" t="s">
        <v>393</v>
      </c>
    </row>
    <row r="260" s="2" customFormat="1" ht="21.75" customHeight="1">
      <c r="A260" s="38"/>
      <c r="B260" s="39"/>
      <c r="C260" s="218" t="s">
        <v>394</v>
      </c>
      <c r="D260" s="218" t="s">
        <v>184</v>
      </c>
      <c r="E260" s="219" t="s">
        <v>395</v>
      </c>
      <c r="F260" s="220" t="s">
        <v>396</v>
      </c>
      <c r="G260" s="221" t="s">
        <v>368</v>
      </c>
      <c r="H260" s="222">
        <v>13</v>
      </c>
      <c r="I260" s="223"/>
      <c r="J260" s="224">
        <f>ROUND(I260*H260,2)</f>
        <v>0</v>
      </c>
      <c r="K260" s="220" t="s">
        <v>188</v>
      </c>
      <c r="L260" s="44"/>
      <c r="M260" s="225" t="s">
        <v>1</v>
      </c>
      <c r="N260" s="226" t="s">
        <v>41</v>
      </c>
      <c r="O260" s="91"/>
      <c r="P260" s="227">
        <f>O260*H260</f>
        <v>0</v>
      </c>
      <c r="Q260" s="227">
        <v>0.081850000000000006</v>
      </c>
      <c r="R260" s="227">
        <f>Q260*H260</f>
        <v>1.0640500000000002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189</v>
      </c>
      <c r="AT260" s="229" t="s">
        <v>184</v>
      </c>
      <c r="AU260" s="229" t="s">
        <v>86</v>
      </c>
      <c r="AY260" s="17" t="s">
        <v>182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84</v>
      </c>
      <c r="BK260" s="230">
        <f>ROUND(I260*H260,2)</f>
        <v>0</v>
      </c>
      <c r="BL260" s="17" t="s">
        <v>189</v>
      </c>
      <c r="BM260" s="229" t="s">
        <v>397</v>
      </c>
    </row>
    <row r="261" s="2" customFormat="1" ht="21.75" customHeight="1">
      <c r="A261" s="38"/>
      <c r="B261" s="39"/>
      <c r="C261" s="218" t="s">
        <v>398</v>
      </c>
      <c r="D261" s="218" t="s">
        <v>184</v>
      </c>
      <c r="E261" s="219" t="s">
        <v>399</v>
      </c>
      <c r="F261" s="220" t="s">
        <v>400</v>
      </c>
      <c r="G261" s="221" t="s">
        <v>368</v>
      </c>
      <c r="H261" s="222">
        <v>16</v>
      </c>
      <c r="I261" s="223"/>
      <c r="J261" s="224">
        <f>ROUND(I261*H261,2)</f>
        <v>0</v>
      </c>
      <c r="K261" s="220" t="s">
        <v>188</v>
      </c>
      <c r="L261" s="44"/>
      <c r="M261" s="225" t="s">
        <v>1</v>
      </c>
      <c r="N261" s="226" t="s">
        <v>41</v>
      </c>
      <c r="O261" s="91"/>
      <c r="P261" s="227">
        <f>O261*H261</f>
        <v>0</v>
      </c>
      <c r="Q261" s="227">
        <v>0.091050000000000006</v>
      </c>
      <c r="R261" s="227">
        <f>Q261*H261</f>
        <v>1.4568000000000001</v>
      </c>
      <c r="S261" s="227">
        <v>0</v>
      </c>
      <c r="T261" s="22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189</v>
      </c>
      <c r="AT261" s="229" t="s">
        <v>184</v>
      </c>
      <c r="AU261" s="229" t="s">
        <v>86</v>
      </c>
      <c r="AY261" s="17" t="s">
        <v>182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84</v>
      </c>
      <c r="BK261" s="230">
        <f>ROUND(I261*H261,2)</f>
        <v>0</v>
      </c>
      <c r="BL261" s="17" t="s">
        <v>189</v>
      </c>
      <c r="BM261" s="229" t="s">
        <v>401</v>
      </c>
    </row>
    <row r="262" s="2" customFormat="1" ht="16.5" customHeight="1">
      <c r="A262" s="38"/>
      <c r="B262" s="39"/>
      <c r="C262" s="218" t="s">
        <v>402</v>
      </c>
      <c r="D262" s="218" t="s">
        <v>184</v>
      </c>
      <c r="E262" s="219" t="s">
        <v>403</v>
      </c>
      <c r="F262" s="220" t="s">
        <v>404</v>
      </c>
      <c r="G262" s="221" t="s">
        <v>193</v>
      </c>
      <c r="H262" s="222">
        <v>12.375</v>
      </c>
      <c r="I262" s="223"/>
      <c r="J262" s="224">
        <f>ROUND(I262*H262,2)</f>
        <v>0</v>
      </c>
      <c r="K262" s="220" t="s">
        <v>188</v>
      </c>
      <c r="L262" s="44"/>
      <c r="M262" s="225" t="s">
        <v>1</v>
      </c>
      <c r="N262" s="226" t="s">
        <v>41</v>
      </c>
      <c r="O262" s="91"/>
      <c r="P262" s="227">
        <f>O262*H262</f>
        <v>0</v>
      </c>
      <c r="Q262" s="227">
        <v>2.4533</v>
      </c>
      <c r="R262" s="227">
        <f>Q262*H262</f>
        <v>30.3595875</v>
      </c>
      <c r="S262" s="227">
        <v>0</v>
      </c>
      <c r="T262" s="22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9" t="s">
        <v>189</v>
      </c>
      <c r="AT262" s="229" t="s">
        <v>184</v>
      </c>
      <c r="AU262" s="229" t="s">
        <v>86</v>
      </c>
      <c r="AY262" s="17" t="s">
        <v>182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7" t="s">
        <v>84</v>
      </c>
      <c r="BK262" s="230">
        <f>ROUND(I262*H262,2)</f>
        <v>0</v>
      </c>
      <c r="BL262" s="17" t="s">
        <v>189</v>
      </c>
      <c r="BM262" s="229" t="s">
        <v>405</v>
      </c>
    </row>
    <row r="263" s="13" customFormat="1">
      <c r="A263" s="13"/>
      <c r="B263" s="231"/>
      <c r="C263" s="232"/>
      <c r="D263" s="233" t="s">
        <v>199</v>
      </c>
      <c r="E263" s="234" t="s">
        <v>1</v>
      </c>
      <c r="F263" s="235" t="s">
        <v>406</v>
      </c>
      <c r="G263" s="232"/>
      <c r="H263" s="236">
        <v>2.0249999999999999</v>
      </c>
      <c r="I263" s="237"/>
      <c r="J263" s="232"/>
      <c r="K263" s="232"/>
      <c r="L263" s="238"/>
      <c r="M263" s="239"/>
      <c r="N263" s="240"/>
      <c r="O263" s="240"/>
      <c r="P263" s="240"/>
      <c r="Q263" s="240"/>
      <c r="R263" s="240"/>
      <c r="S263" s="240"/>
      <c r="T263" s="24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2" t="s">
        <v>199</v>
      </c>
      <c r="AU263" s="242" t="s">
        <v>86</v>
      </c>
      <c r="AV263" s="13" t="s">
        <v>86</v>
      </c>
      <c r="AW263" s="13" t="s">
        <v>32</v>
      </c>
      <c r="AX263" s="13" t="s">
        <v>76</v>
      </c>
      <c r="AY263" s="242" t="s">
        <v>182</v>
      </c>
    </row>
    <row r="264" s="13" customFormat="1">
      <c r="A264" s="13"/>
      <c r="B264" s="231"/>
      <c r="C264" s="232"/>
      <c r="D264" s="233" t="s">
        <v>199</v>
      </c>
      <c r="E264" s="234" t="s">
        <v>1</v>
      </c>
      <c r="F264" s="235" t="s">
        <v>407</v>
      </c>
      <c r="G264" s="232"/>
      <c r="H264" s="236">
        <v>0.34599999999999997</v>
      </c>
      <c r="I264" s="237"/>
      <c r="J264" s="232"/>
      <c r="K264" s="232"/>
      <c r="L264" s="238"/>
      <c r="M264" s="239"/>
      <c r="N264" s="240"/>
      <c r="O264" s="240"/>
      <c r="P264" s="240"/>
      <c r="Q264" s="240"/>
      <c r="R264" s="240"/>
      <c r="S264" s="240"/>
      <c r="T264" s="24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2" t="s">
        <v>199</v>
      </c>
      <c r="AU264" s="242" t="s">
        <v>86</v>
      </c>
      <c r="AV264" s="13" t="s">
        <v>86</v>
      </c>
      <c r="AW264" s="13" t="s">
        <v>32</v>
      </c>
      <c r="AX264" s="13" t="s">
        <v>76</v>
      </c>
      <c r="AY264" s="242" t="s">
        <v>182</v>
      </c>
    </row>
    <row r="265" s="13" customFormat="1">
      <c r="A265" s="13"/>
      <c r="B265" s="231"/>
      <c r="C265" s="232"/>
      <c r="D265" s="233" t="s">
        <v>199</v>
      </c>
      <c r="E265" s="234" t="s">
        <v>1</v>
      </c>
      <c r="F265" s="235" t="s">
        <v>408</v>
      </c>
      <c r="G265" s="232"/>
      <c r="H265" s="236">
        <v>10.004</v>
      </c>
      <c r="I265" s="237"/>
      <c r="J265" s="232"/>
      <c r="K265" s="232"/>
      <c r="L265" s="238"/>
      <c r="M265" s="239"/>
      <c r="N265" s="240"/>
      <c r="O265" s="240"/>
      <c r="P265" s="240"/>
      <c r="Q265" s="240"/>
      <c r="R265" s="240"/>
      <c r="S265" s="240"/>
      <c r="T265" s="24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2" t="s">
        <v>199</v>
      </c>
      <c r="AU265" s="242" t="s">
        <v>86</v>
      </c>
      <c r="AV265" s="13" t="s">
        <v>86</v>
      </c>
      <c r="AW265" s="13" t="s">
        <v>32</v>
      </c>
      <c r="AX265" s="13" t="s">
        <v>76</v>
      </c>
      <c r="AY265" s="242" t="s">
        <v>182</v>
      </c>
    </row>
    <row r="266" s="14" customFormat="1">
      <c r="A266" s="14"/>
      <c r="B266" s="243"/>
      <c r="C266" s="244"/>
      <c r="D266" s="233" t="s">
        <v>199</v>
      </c>
      <c r="E266" s="245" t="s">
        <v>1</v>
      </c>
      <c r="F266" s="246" t="s">
        <v>246</v>
      </c>
      <c r="G266" s="244"/>
      <c r="H266" s="247">
        <v>12.375</v>
      </c>
      <c r="I266" s="248"/>
      <c r="J266" s="244"/>
      <c r="K266" s="244"/>
      <c r="L266" s="249"/>
      <c r="M266" s="250"/>
      <c r="N266" s="251"/>
      <c r="O266" s="251"/>
      <c r="P266" s="251"/>
      <c r="Q266" s="251"/>
      <c r="R266" s="251"/>
      <c r="S266" s="251"/>
      <c r="T266" s="252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3" t="s">
        <v>199</v>
      </c>
      <c r="AU266" s="253" t="s">
        <v>86</v>
      </c>
      <c r="AV266" s="14" t="s">
        <v>189</v>
      </c>
      <c r="AW266" s="14" t="s">
        <v>32</v>
      </c>
      <c r="AX266" s="14" t="s">
        <v>84</v>
      </c>
      <c r="AY266" s="253" t="s">
        <v>182</v>
      </c>
    </row>
    <row r="267" s="2" customFormat="1" ht="16.5" customHeight="1">
      <c r="A267" s="38"/>
      <c r="B267" s="39"/>
      <c r="C267" s="218" t="s">
        <v>409</v>
      </c>
      <c r="D267" s="218" t="s">
        <v>184</v>
      </c>
      <c r="E267" s="219" t="s">
        <v>410</v>
      </c>
      <c r="F267" s="220" t="s">
        <v>411</v>
      </c>
      <c r="G267" s="221" t="s">
        <v>187</v>
      </c>
      <c r="H267" s="222">
        <v>79.686000000000007</v>
      </c>
      <c r="I267" s="223"/>
      <c r="J267" s="224">
        <f>ROUND(I267*H267,2)</f>
        <v>0</v>
      </c>
      <c r="K267" s="220" t="s">
        <v>188</v>
      </c>
      <c r="L267" s="44"/>
      <c r="M267" s="225" t="s">
        <v>1</v>
      </c>
      <c r="N267" s="226" t="s">
        <v>41</v>
      </c>
      <c r="O267" s="91"/>
      <c r="P267" s="227">
        <f>O267*H267</f>
        <v>0</v>
      </c>
      <c r="Q267" s="227">
        <v>0.01052</v>
      </c>
      <c r="R267" s="227">
        <f>Q267*H267</f>
        <v>0.83829672000000011</v>
      </c>
      <c r="S267" s="227">
        <v>0</v>
      </c>
      <c r="T267" s="22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9" t="s">
        <v>189</v>
      </c>
      <c r="AT267" s="229" t="s">
        <v>184</v>
      </c>
      <c r="AU267" s="229" t="s">
        <v>86</v>
      </c>
      <c r="AY267" s="17" t="s">
        <v>182</v>
      </c>
      <c r="BE267" s="230">
        <f>IF(N267="základní",J267,0)</f>
        <v>0</v>
      </c>
      <c r="BF267" s="230">
        <f>IF(N267="snížená",J267,0)</f>
        <v>0</v>
      </c>
      <c r="BG267" s="230">
        <f>IF(N267="zákl. přenesená",J267,0)</f>
        <v>0</v>
      </c>
      <c r="BH267" s="230">
        <f>IF(N267="sníž. přenesená",J267,0)</f>
        <v>0</v>
      </c>
      <c r="BI267" s="230">
        <f>IF(N267="nulová",J267,0)</f>
        <v>0</v>
      </c>
      <c r="BJ267" s="17" t="s">
        <v>84</v>
      </c>
      <c r="BK267" s="230">
        <f>ROUND(I267*H267,2)</f>
        <v>0</v>
      </c>
      <c r="BL267" s="17" t="s">
        <v>189</v>
      </c>
      <c r="BM267" s="229" t="s">
        <v>412</v>
      </c>
    </row>
    <row r="268" s="13" customFormat="1">
      <c r="A268" s="13"/>
      <c r="B268" s="231"/>
      <c r="C268" s="232"/>
      <c r="D268" s="233" t="s">
        <v>199</v>
      </c>
      <c r="E268" s="234" t="s">
        <v>1</v>
      </c>
      <c r="F268" s="235" t="s">
        <v>413</v>
      </c>
      <c r="G268" s="232"/>
      <c r="H268" s="236">
        <v>79.686000000000007</v>
      </c>
      <c r="I268" s="237"/>
      <c r="J268" s="232"/>
      <c r="K268" s="232"/>
      <c r="L268" s="238"/>
      <c r="M268" s="239"/>
      <c r="N268" s="240"/>
      <c r="O268" s="240"/>
      <c r="P268" s="240"/>
      <c r="Q268" s="240"/>
      <c r="R268" s="240"/>
      <c r="S268" s="240"/>
      <c r="T268" s="24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2" t="s">
        <v>199</v>
      </c>
      <c r="AU268" s="242" t="s">
        <v>86</v>
      </c>
      <c r="AV268" s="13" t="s">
        <v>86</v>
      </c>
      <c r="AW268" s="13" t="s">
        <v>32</v>
      </c>
      <c r="AX268" s="13" t="s">
        <v>84</v>
      </c>
      <c r="AY268" s="242" t="s">
        <v>182</v>
      </c>
    </row>
    <row r="269" s="2" customFormat="1" ht="16.5" customHeight="1">
      <c r="A269" s="38"/>
      <c r="B269" s="39"/>
      <c r="C269" s="218" t="s">
        <v>414</v>
      </c>
      <c r="D269" s="218" t="s">
        <v>184</v>
      </c>
      <c r="E269" s="219" t="s">
        <v>415</v>
      </c>
      <c r="F269" s="220" t="s">
        <v>416</v>
      </c>
      <c r="G269" s="221" t="s">
        <v>187</v>
      </c>
      <c r="H269" s="222">
        <v>79.686000000000007</v>
      </c>
      <c r="I269" s="223"/>
      <c r="J269" s="224">
        <f>ROUND(I269*H269,2)</f>
        <v>0</v>
      </c>
      <c r="K269" s="220" t="s">
        <v>188</v>
      </c>
      <c r="L269" s="44"/>
      <c r="M269" s="225" t="s">
        <v>1</v>
      </c>
      <c r="N269" s="226" t="s">
        <v>41</v>
      </c>
      <c r="O269" s="91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9" t="s">
        <v>189</v>
      </c>
      <c r="AT269" s="229" t="s">
        <v>184</v>
      </c>
      <c r="AU269" s="229" t="s">
        <v>86</v>
      </c>
      <c r="AY269" s="17" t="s">
        <v>182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7" t="s">
        <v>84</v>
      </c>
      <c r="BK269" s="230">
        <f>ROUND(I269*H269,2)</f>
        <v>0</v>
      </c>
      <c r="BL269" s="17" t="s">
        <v>189</v>
      </c>
      <c r="BM269" s="229" t="s">
        <v>417</v>
      </c>
    </row>
    <row r="270" s="2" customFormat="1" ht="21.75" customHeight="1">
      <c r="A270" s="38"/>
      <c r="B270" s="39"/>
      <c r="C270" s="218" t="s">
        <v>418</v>
      </c>
      <c r="D270" s="218" t="s">
        <v>184</v>
      </c>
      <c r="E270" s="219" t="s">
        <v>419</v>
      </c>
      <c r="F270" s="220" t="s">
        <v>420</v>
      </c>
      <c r="G270" s="221" t="s">
        <v>193</v>
      </c>
      <c r="H270" s="222">
        <v>47.039999999999999</v>
      </c>
      <c r="I270" s="223"/>
      <c r="J270" s="224">
        <f>ROUND(I270*H270,2)</f>
        <v>0</v>
      </c>
      <c r="K270" s="220" t="s">
        <v>188</v>
      </c>
      <c r="L270" s="44"/>
      <c r="M270" s="225" t="s">
        <v>1</v>
      </c>
      <c r="N270" s="226" t="s">
        <v>41</v>
      </c>
      <c r="O270" s="91"/>
      <c r="P270" s="227">
        <f>O270*H270</f>
        <v>0</v>
      </c>
      <c r="Q270" s="227">
        <v>2.45329</v>
      </c>
      <c r="R270" s="227">
        <f>Q270*H270</f>
        <v>115.40276159999999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189</v>
      </c>
      <c r="AT270" s="229" t="s">
        <v>184</v>
      </c>
      <c r="AU270" s="229" t="s">
        <v>86</v>
      </c>
      <c r="AY270" s="17" t="s">
        <v>182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84</v>
      </c>
      <c r="BK270" s="230">
        <f>ROUND(I270*H270,2)</f>
        <v>0</v>
      </c>
      <c r="BL270" s="17" t="s">
        <v>189</v>
      </c>
      <c r="BM270" s="229" t="s">
        <v>421</v>
      </c>
    </row>
    <row r="271" s="13" customFormat="1">
      <c r="A271" s="13"/>
      <c r="B271" s="231"/>
      <c r="C271" s="232"/>
      <c r="D271" s="233" t="s">
        <v>199</v>
      </c>
      <c r="E271" s="234" t="s">
        <v>1</v>
      </c>
      <c r="F271" s="235" t="s">
        <v>422</v>
      </c>
      <c r="G271" s="232"/>
      <c r="H271" s="236">
        <v>16.640000000000001</v>
      </c>
      <c r="I271" s="237"/>
      <c r="J271" s="232"/>
      <c r="K271" s="232"/>
      <c r="L271" s="238"/>
      <c r="M271" s="239"/>
      <c r="N271" s="240"/>
      <c r="O271" s="240"/>
      <c r="P271" s="240"/>
      <c r="Q271" s="240"/>
      <c r="R271" s="240"/>
      <c r="S271" s="240"/>
      <c r="T271" s="24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2" t="s">
        <v>199</v>
      </c>
      <c r="AU271" s="242" t="s">
        <v>86</v>
      </c>
      <c r="AV271" s="13" t="s">
        <v>86</v>
      </c>
      <c r="AW271" s="13" t="s">
        <v>32</v>
      </c>
      <c r="AX271" s="13" t="s">
        <v>76</v>
      </c>
      <c r="AY271" s="242" t="s">
        <v>182</v>
      </c>
    </row>
    <row r="272" s="13" customFormat="1">
      <c r="A272" s="13"/>
      <c r="B272" s="231"/>
      <c r="C272" s="232"/>
      <c r="D272" s="233" t="s">
        <v>199</v>
      </c>
      <c r="E272" s="234" t="s">
        <v>1</v>
      </c>
      <c r="F272" s="235" t="s">
        <v>423</v>
      </c>
      <c r="G272" s="232"/>
      <c r="H272" s="236">
        <v>30.399999999999999</v>
      </c>
      <c r="I272" s="237"/>
      <c r="J272" s="232"/>
      <c r="K272" s="232"/>
      <c r="L272" s="238"/>
      <c r="M272" s="239"/>
      <c r="N272" s="240"/>
      <c r="O272" s="240"/>
      <c r="P272" s="240"/>
      <c r="Q272" s="240"/>
      <c r="R272" s="240"/>
      <c r="S272" s="240"/>
      <c r="T272" s="24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2" t="s">
        <v>199</v>
      </c>
      <c r="AU272" s="242" t="s">
        <v>86</v>
      </c>
      <c r="AV272" s="13" t="s">
        <v>86</v>
      </c>
      <c r="AW272" s="13" t="s">
        <v>32</v>
      </c>
      <c r="AX272" s="13" t="s">
        <v>76</v>
      </c>
      <c r="AY272" s="242" t="s">
        <v>182</v>
      </c>
    </row>
    <row r="273" s="14" customFormat="1">
      <c r="A273" s="14"/>
      <c r="B273" s="243"/>
      <c r="C273" s="244"/>
      <c r="D273" s="233" t="s">
        <v>199</v>
      </c>
      <c r="E273" s="245" t="s">
        <v>1</v>
      </c>
      <c r="F273" s="246" t="s">
        <v>246</v>
      </c>
      <c r="G273" s="244"/>
      <c r="H273" s="247">
        <v>47.039999999999999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2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3" t="s">
        <v>199</v>
      </c>
      <c r="AU273" s="253" t="s">
        <v>86</v>
      </c>
      <c r="AV273" s="14" t="s">
        <v>189</v>
      </c>
      <c r="AW273" s="14" t="s">
        <v>32</v>
      </c>
      <c r="AX273" s="14" t="s">
        <v>84</v>
      </c>
      <c r="AY273" s="253" t="s">
        <v>182</v>
      </c>
    </row>
    <row r="274" s="2" customFormat="1">
      <c r="A274" s="38"/>
      <c r="B274" s="39"/>
      <c r="C274" s="218" t="s">
        <v>424</v>
      </c>
      <c r="D274" s="218" t="s">
        <v>184</v>
      </c>
      <c r="E274" s="219" t="s">
        <v>425</v>
      </c>
      <c r="F274" s="220" t="s">
        <v>426</v>
      </c>
      <c r="G274" s="221" t="s">
        <v>187</v>
      </c>
      <c r="H274" s="222">
        <v>440</v>
      </c>
      <c r="I274" s="223"/>
      <c r="J274" s="224">
        <f>ROUND(I274*H274,2)</f>
        <v>0</v>
      </c>
      <c r="K274" s="220" t="s">
        <v>188</v>
      </c>
      <c r="L274" s="44"/>
      <c r="M274" s="225" t="s">
        <v>1</v>
      </c>
      <c r="N274" s="226" t="s">
        <v>41</v>
      </c>
      <c r="O274" s="91"/>
      <c r="P274" s="227">
        <f>O274*H274</f>
        <v>0</v>
      </c>
      <c r="Q274" s="227">
        <v>0.0022000000000000001</v>
      </c>
      <c r="R274" s="227">
        <f>Q274*H274</f>
        <v>0.96800000000000008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189</v>
      </c>
      <c r="AT274" s="229" t="s">
        <v>184</v>
      </c>
      <c r="AU274" s="229" t="s">
        <v>86</v>
      </c>
      <c r="AY274" s="17" t="s">
        <v>182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84</v>
      </c>
      <c r="BK274" s="230">
        <f>ROUND(I274*H274,2)</f>
        <v>0</v>
      </c>
      <c r="BL274" s="17" t="s">
        <v>189</v>
      </c>
      <c r="BM274" s="229" t="s">
        <v>427</v>
      </c>
    </row>
    <row r="275" s="13" customFormat="1">
      <c r="A275" s="13"/>
      <c r="B275" s="231"/>
      <c r="C275" s="232"/>
      <c r="D275" s="233" t="s">
        <v>199</v>
      </c>
      <c r="E275" s="234" t="s">
        <v>1</v>
      </c>
      <c r="F275" s="235" t="s">
        <v>428</v>
      </c>
      <c r="G275" s="232"/>
      <c r="H275" s="236">
        <v>440</v>
      </c>
      <c r="I275" s="237"/>
      <c r="J275" s="232"/>
      <c r="K275" s="232"/>
      <c r="L275" s="238"/>
      <c r="M275" s="239"/>
      <c r="N275" s="240"/>
      <c r="O275" s="240"/>
      <c r="P275" s="240"/>
      <c r="Q275" s="240"/>
      <c r="R275" s="240"/>
      <c r="S275" s="240"/>
      <c r="T275" s="24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2" t="s">
        <v>199</v>
      </c>
      <c r="AU275" s="242" t="s">
        <v>86</v>
      </c>
      <c r="AV275" s="13" t="s">
        <v>86</v>
      </c>
      <c r="AW275" s="13" t="s">
        <v>32</v>
      </c>
      <c r="AX275" s="13" t="s">
        <v>84</v>
      </c>
      <c r="AY275" s="242" t="s">
        <v>182</v>
      </c>
    </row>
    <row r="276" s="2" customFormat="1">
      <c r="A276" s="38"/>
      <c r="B276" s="39"/>
      <c r="C276" s="218" t="s">
        <v>429</v>
      </c>
      <c r="D276" s="218" t="s">
        <v>184</v>
      </c>
      <c r="E276" s="219" t="s">
        <v>430</v>
      </c>
      <c r="F276" s="220" t="s">
        <v>431</v>
      </c>
      <c r="G276" s="221" t="s">
        <v>187</v>
      </c>
      <c r="H276" s="222">
        <v>440</v>
      </c>
      <c r="I276" s="223"/>
      <c r="J276" s="224">
        <f>ROUND(I276*H276,2)</f>
        <v>0</v>
      </c>
      <c r="K276" s="220" t="s">
        <v>188</v>
      </c>
      <c r="L276" s="44"/>
      <c r="M276" s="225" t="s">
        <v>1</v>
      </c>
      <c r="N276" s="226" t="s">
        <v>41</v>
      </c>
      <c r="O276" s="91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189</v>
      </c>
      <c r="AT276" s="229" t="s">
        <v>184</v>
      </c>
      <c r="AU276" s="229" t="s">
        <v>86</v>
      </c>
      <c r="AY276" s="17" t="s">
        <v>182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84</v>
      </c>
      <c r="BK276" s="230">
        <f>ROUND(I276*H276,2)</f>
        <v>0</v>
      </c>
      <c r="BL276" s="17" t="s">
        <v>189</v>
      </c>
      <c r="BM276" s="229" t="s">
        <v>432</v>
      </c>
    </row>
    <row r="277" s="2" customFormat="1">
      <c r="A277" s="38"/>
      <c r="B277" s="39"/>
      <c r="C277" s="218" t="s">
        <v>433</v>
      </c>
      <c r="D277" s="218" t="s">
        <v>184</v>
      </c>
      <c r="E277" s="219" t="s">
        <v>434</v>
      </c>
      <c r="F277" s="220" t="s">
        <v>435</v>
      </c>
      <c r="G277" s="221" t="s">
        <v>187</v>
      </c>
      <c r="H277" s="222">
        <v>440</v>
      </c>
      <c r="I277" s="223"/>
      <c r="J277" s="224">
        <f>ROUND(I277*H277,2)</f>
        <v>0</v>
      </c>
      <c r="K277" s="220" t="s">
        <v>188</v>
      </c>
      <c r="L277" s="44"/>
      <c r="M277" s="225" t="s">
        <v>1</v>
      </c>
      <c r="N277" s="226" t="s">
        <v>41</v>
      </c>
      <c r="O277" s="91"/>
      <c r="P277" s="227">
        <f>O277*H277</f>
        <v>0</v>
      </c>
      <c r="Q277" s="227">
        <v>0.0021299999999999999</v>
      </c>
      <c r="R277" s="227">
        <f>Q277*H277</f>
        <v>0.93720000000000003</v>
      </c>
      <c r="S277" s="227">
        <v>0</v>
      </c>
      <c r="T277" s="22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9" t="s">
        <v>189</v>
      </c>
      <c r="AT277" s="229" t="s">
        <v>184</v>
      </c>
      <c r="AU277" s="229" t="s">
        <v>86</v>
      </c>
      <c r="AY277" s="17" t="s">
        <v>182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7" t="s">
        <v>84</v>
      </c>
      <c r="BK277" s="230">
        <f>ROUND(I277*H277,2)</f>
        <v>0</v>
      </c>
      <c r="BL277" s="17" t="s">
        <v>189</v>
      </c>
      <c r="BM277" s="229" t="s">
        <v>436</v>
      </c>
    </row>
    <row r="278" s="2" customFormat="1">
      <c r="A278" s="38"/>
      <c r="B278" s="39"/>
      <c r="C278" s="218" t="s">
        <v>437</v>
      </c>
      <c r="D278" s="218" t="s">
        <v>184</v>
      </c>
      <c r="E278" s="219" t="s">
        <v>438</v>
      </c>
      <c r="F278" s="220" t="s">
        <v>439</v>
      </c>
      <c r="G278" s="221" t="s">
        <v>187</v>
      </c>
      <c r="H278" s="222">
        <v>440</v>
      </c>
      <c r="I278" s="223"/>
      <c r="J278" s="224">
        <f>ROUND(I278*H278,2)</f>
        <v>0</v>
      </c>
      <c r="K278" s="220" t="s">
        <v>188</v>
      </c>
      <c r="L278" s="44"/>
      <c r="M278" s="225" t="s">
        <v>1</v>
      </c>
      <c r="N278" s="226" t="s">
        <v>41</v>
      </c>
      <c r="O278" s="91"/>
      <c r="P278" s="227">
        <f>O278*H278</f>
        <v>0</v>
      </c>
      <c r="Q278" s="227">
        <v>0</v>
      </c>
      <c r="R278" s="227">
        <f>Q278*H278</f>
        <v>0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189</v>
      </c>
      <c r="AT278" s="229" t="s">
        <v>184</v>
      </c>
      <c r="AU278" s="229" t="s">
        <v>86</v>
      </c>
      <c r="AY278" s="17" t="s">
        <v>182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84</v>
      </c>
      <c r="BK278" s="230">
        <f>ROUND(I278*H278,2)</f>
        <v>0</v>
      </c>
      <c r="BL278" s="17" t="s">
        <v>189</v>
      </c>
      <c r="BM278" s="229" t="s">
        <v>440</v>
      </c>
    </row>
    <row r="279" s="2" customFormat="1" ht="16.5" customHeight="1">
      <c r="A279" s="38"/>
      <c r="B279" s="39"/>
      <c r="C279" s="218" t="s">
        <v>441</v>
      </c>
      <c r="D279" s="218" t="s">
        <v>184</v>
      </c>
      <c r="E279" s="219" t="s">
        <v>442</v>
      </c>
      <c r="F279" s="220" t="s">
        <v>443</v>
      </c>
      <c r="G279" s="221" t="s">
        <v>193</v>
      </c>
      <c r="H279" s="222">
        <v>9.3670000000000009</v>
      </c>
      <c r="I279" s="223"/>
      <c r="J279" s="224">
        <f>ROUND(I279*H279,2)</f>
        <v>0</v>
      </c>
      <c r="K279" s="220" t="s">
        <v>188</v>
      </c>
      <c r="L279" s="44"/>
      <c r="M279" s="225" t="s">
        <v>1</v>
      </c>
      <c r="N279" s="226" t="s">
        <v>41</v>
      </c>
      <c r="O279" s="91"/>
      <c r="P279" s="227">
        <f>O279*H279</f>
        <v>0</v>
      </c>
      <c r="Q279" s="227">
        <v>2.4533</v>
      </c>
      <c r="R279" s="227">
        <f>Q279*H279</f>
        <v>22.980061100000004</v>
      </c>
      <c r="S279" s="227">
        <v>0</v>
      </c>
      <c r="T279" s="22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9" t="s">
        <v>189</v>
      </c>
      <c r="AT279" s="229" t="s">
        <v>184</v>
      </c>
      <c r="AU279" s="229" t="s">
        <v>86</v>
      </c>
      <c r="AY279" s="17" t="s">
        <v>182</v>
      </c>
      <c r="BE279" s="230">
        <f>IF(N279="základní",J279,0)</f>
        <v>0</v>
      </c>
      <c r="BF279" s="230">
        <f>IF(N279="snížená",J279,0)</f>
        <v>0</v>
      </c>
      <c r="BG279" s="230">
        <f>IF(N279="zákl. přenesená",J279,0)</f>
        <v>0</v>
      </c>
      <c r="BH279" s="230">
        <f>IF(N279="sníž. přenesená",J279,0)</f>
        <v>0</v>
      </c>
      <c r="BI279" s="230">
        <f>IF(N279="nulová",J279,0)</f>
        <v>0</v>
      </c>
      <c r="BJ279" s="17" t="s">
        <v>84</v>
      </c>
      <c r="BK279" s="230">
        <f>ROUND(I279*H279,2)</f>
        <v>0</v>
      </c>
      <c r="BL279" s="17" t="s">
        <v>189</v>
      </c>
      <c r="BM279" s="229" t="s">
        <v>444</v>
      </c>
    </row>
    <row r="280" s="13" customFormat="1">
      <c r="A280" s="13"/>
      <c r="B280" s="231"/>
      <c r="C280" s="232"/>
      <c r="D280" s="233" t="s">
        <v>199</v>
      </c>
      <c r="E280" s="234" t="s">
        <v>1</v>
      </c>
      <c r="F280" s="235" t="s">
        <v>445</v>
      </c>
      <c r="G280" s="232"/>
      <c r="H280" s="236">
        <v>9.3670000000000009</v>
      </c>
      <c r="I280" s="237"/>
      <c r="J280" s="232"/>
      <c r="K280" s="232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199</v>
      </c>
      <c r="AU280" s="242" t="s">
        <v>86</v>
      </c>
      <c r="AV280" s="13" t="s">
        <v>86</v>
      </c>
      <c r="AW280" s="13" t="s">
        <v>32</v>
      </c>
      <c r="AX280" s="13" t="s">
        <v>84</v>
      </c>
      <c r="AY280" s="242" t="s">
        <v>182</v>
      </c>
    </row>
    <row r="281" s="2" customFormat="1" ht="16.5" customHeight="1">
      <c r="A281" s="38"/>
      <c r="B281" s="39"/>
      <c r="C281" s="218" t="s">
        <v>446</v>
      </c>
      <c r="D281" s="218" t="s">
        <v>184</v>
      </c>
      <c r="E281" s="219" t="s">
        <v>447</v>
      </c>
      <c r="F281" s="220" t="s">
        <v>448</v>
      </c>
      <c r="G281" s="221" t="s">
        <v>187</v>
      </c>
      <c r="H281" s="222">
        <v>93.667000000000002</v>
      </c>
      <c r="I281" s="223"/>
      <c r="J281" s="224">
        <f>ROUND(I281*H281,2)</f>
        <v>0</v>
      </c>
      <c r="K281" s="220" t="s">
        <v>188</v>
      </c>
      <c r="L281" s="44"/>
      <c r="M281" s="225" t="s">
        <v>1</v>
      </c>
      <c r="N281" s="226" t="s">
        <v>41</v>
      </c>
      <c r="O281" s="91"/>
      <c r="P281" s="227">
        <f>O281*H281</f>
        <v>0</v>
      </c>
      <c r="Q281" s="227">
        <v>0.0027499999999999998</v>
      </c>
      <c r="R281" s="227">
        <f>Q281*H281</f>
        <v>0.25758425000000001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189</v>
      </c>
      <c r="AT281" s="229" t="s">
        <v>184</v>
      </c>
      <c r="AU281" s="229" t="s">
        <v>86</v>
      </c>
      <c r="AY281" s="17" t="s">
        <v>182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84</v>
      </c>
      <c r="BK281" s="230">
        <f>ROUND(I281*H281,2)</f>
        <v>0</v>
      </c>
      <c r="BL281" s="17" t="s">
        <v>189</v>
      </c>
      <c r="BM281" s="229" t="s">
        <v>449</v>
      </c>
    </row>
    <row r="282" s="13" customFormat="1">
      <c r="A282" s="13"/>
      <c r="B282" s="231"/>
      <c r="C282" s="232"/>
      <c r="D282" s="233" t="s">
        <v>199</v>
      </c>
      <c r="E282" s="234" t="s">
        <v>1</v>
      </c>
      <c r="F282" s="235" t="s">
        <v>450</v>
      </c>
      <c r="G282" s="232"/>
      <c r="H282" s="236">
        <v>93.667000000000002</v>
      </c>
      <c r="I282" s="237"/>
      <c r="J282" s="232"/>
      <c r="K282" s="232"/>
      <c r="L282" s="238"/>
      <c r="M282" s="239"/>
      <c r="N282" s="240"/>
      <c r="O282" s="240"/>
      <c r="P282" s="240"/>
      <c r="Q282" s="240"/>
      <c r="R282" s="240"/>
      <c r="S282" s="240"/>
      <c r="T282" s="24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199</v>
      </c>
      <c r="AU282" s="242" t="s">
        <v>86</v>
      </c>
      <c r="AV282" s="13" t="s">
        <v>86</v>
      </c>
      <c r="AW282" s="13" t="s">
        <v>32</v>
      </c>
      <c r="AX282" s="13" t="s">
        <v>84</v>
      </c>
      <c r="AY282" s="242" t="s">
        <v>182</v>
      </c>
    </row>
    <row r="283" s="2" customFormat="1" ht="16.5" customHeight="1">
      <c r="A283" s="38"/>
      <c r="B283" s="39"/>
      <c r="C283" s="218" t="s">
        <v>451</v>
      </c>
      <c r="D283" s="218" t="s">
        <v>184</v>
      </c>
      <c r="E283" s="219" t="s">
        <v>452</v>
      </c>
      <c r="F283" s="220" t="s">
        <v>453</v>
      </c>
      <c r="G283" s="221" t="s">
        <v>187</v>
      </c>
      <c r="H283" s="222">
        <v>93.667000000000002</v>
      </c>
      <c r="I283" s="223"/>
      <c r="J283" s="224">
        <f>ROUND(I283*H283,2)</f>
        <v>0</v>
      </c>
      <c r="K283" s="220" t="s">
        <v>188</v>
      </c>
      <c r="L283" s="44"/>
      <c r="M283" s="225" t="s">
        <v>1</v>
      </c>
      <c r="N283" s="226" t="s">
        <v>41</v>
      </c>
      <c r="O283" s="91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9" t="s">
        <v>189</v>
      </c>
      <c r="AT283" s="229" t="s">
        <v>184</v>
      </c>
      <c r="AU283" s="229" t="s">
        <v>86</v>
      </c>
      <c r="AY283" s="17" t="s">
        <v>182</v>
      </c>
      <c r="BE283" s="230">
        <f>IF(N283="základní",J283,0)</f>
        <v>0</v>
      </c>
      <c r="BF283" s="230">
        <f>IF(N283="snížená",J283,0)</f>
        <v>0</v>
      </c>
      <c r="BG283" s="230">
        <f>IF(N283="zákl. přenesená",J283,0)</f>
        <v>0</v>
      </c>
      <c r="BH283" s="230">
        <f>IF(N283="sníž. přenesená",J283,0)</f>
        <v>0</v>
      </c>
      <c r="BI283" s="230">
        <f>IF(N283="nulová",J283,0)</f>
        <v>0</v>
      </c>
      <c r="BJ283" s="17" t="s">
        <v>84</v>
      </c>
      <c r="BK283" s="230">
        <f>ROUND(I283*H283,2)</f>
        <v>0</v>
      </c>
      <c r="BL283" s="17" t="s">
        <v>189</v>
      </c>
      <c r="BM283" s="229" t="s">
        <v>454</v>
      </c>
    </row>
    <row r="284" s="2" customFormat="1">
      <c r="A284" s="38"/>
      <c r="B284" s="39"/>
      <c r="C284" s="218" t="s">
        <v>455</v>
      </c>
      <c r="D284" s="218" t="s">
        <v>184</v>
      </c>
      <c r="E284" s="219" t="s">
        <v>456</v>
      </c>
      <c r="F284" s="220" t="s">
        <v>457</v>
      </c>
      <c r="G284" s="221" t="s">
        <v>187</v>
      </c>
      <c r="H284" s="222">
        <v>13.73</v>
      </c>
      <c r="I284" s="223"/>
      <c r="J284" s="224">
        <f>ROUND(I284*H284,2)</f>
        <v>0</v>
      </c>
      <c r="K284" s="220" t="s">
        <v>188</v>
      </c>
      <c r="L284" s="44"/>
      <c r="M284" s="225" t="s">
        <v>1</v>
      </c>
      <c r="N284" s="226" t="s">
        <v>41</v>
      </c>
      <c r="O284" s="91"/>
      <c r="P284" s="227">
        <f>O284*H284</f>
        <v>0</v>
      </c>
      <c r="Q284" s="227">
        <v>0.068430000000000005</v>
      </c>
      <c r="R284" s="227">
        <f>Q284*H284</f>
        <v>0.9395439000000001</v>
      </c>
      <c r="S284" s="227">
        <v>0</v>
      </c>
      <c r="T284" s="22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9" t="s">
        <v>189</v>
      </c>
      <c r="AT284" s="229" t="s">
        <v>184</v>
      </c>
      <c r="AU284" s="229" t="s">
        <v>86</v>
      </c>
      <c r="AY284" s="17" t="s">
        <v>182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7" t="s">
        <v>84</v>
      </c>
      <c r="BK284" s="230">
        <f>ROUND(I284*H284,2)</f>
        <v>0</v>
      </c>
      <c r="BL284" s="17" t="s">
        <v>189</v>
      </c>
      <c r="BM284" s="229" t="s">
        <v>458</v>
      </c>
    </row>
    <row r="285" s="13" customFormat="1">
      <c r="A285" s="13"/>
      <c r="B285" s="231"/>
      <c r="C285" s="232"/>
      <c r="D285" s="233" t="s">
        <v>199</v>
      </c>
      <c r="E285" s="234" t="s">
        <v>1</v>
      </c>
      <c r="F285" s="235" t="s">
        <v>459</v>
      </c>
      <c r="G285" s="232"/>
      <c r="H285" s="236">
        <v>13.73</v>
      </c>
      <c r="I285" s="237"/>
      <c r="J285" s="232"/>
      <c r="K285" s="232"/>
      <c r="L285" s="238"/>
      <c r="M285" s="239"/>
      <c r="N285" s="240"/>
      <c r="O285" s="240"/>
      <c r="P285" s="240"/>
      <c r="Q285" s="240"/>
      <c r="R285" s="240"/>
      <c r="S285" s="240"/>
      <c r="T285" s="24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2" t="s">
        <v>199</v>
      </c>
      <c r="AU285" s="242" t="s">
        <v>86</v>
      </c>
      <c r="AV285" s="13" t="s">
        <v>86</v>
      </c>
      <c r="AW285" s="13" t="s">
        <v>32</v>
      </c>
      <c r="AX285" s="13" t="s">
        <v>84</v>
      </c>
      <c r="AY285" s="242" t="s">
        <v>182</v>
      </c>
    </row>
    <row r="286" s="2" customFormat="1">
      <c r="A286" s="38"/>
      <c r="B286" s="39"/>
      <c r="C286" s="218" t="s">
        <v>460</v>
      </c>
      <c r="D286" s="218" t="s">
        <v>184</v>
      </c>
      <c r="E286" s="219" t="s">
        <v>461</v>
      </c>
      <c r="F286" s="220" t="s">
        <v>462</v>
      </c>
      <c r="G286" s="221" t="s">
        <v>187</v>
      </c>
      <c r="H286" s="222">
        <v>306.69</v>
      </c>
      <c r="I286" s="223"/>
      <c r="J286" s="224">
        <f>ROUND(I286*H286,2)</f>
        <v>0</v>
      </c>
      <c r="K286" s="220" t="s">
        <v>188</v>
      </c>
      <c r="L286" s="44"/>
      <c r="M286" s="225" t="s">
        <v>1</v>
      </c>
      <c r="N286" s="226" t="s">
        <v>41</v>
      </c>
      <c r="O286" s="91"/>
      <c r="P286" s="227">
        <f>O286*H286</f>
        <v>0</v>
      </c>
      <c r="Q286" s="227">
        <v>0.087309999999999999</v>
      </c>
      <c r="R286" s="227">
        <f>Q286*H286</f>
        <v>26.7771039</v>
      </c>
      <c r="S286" s="227">
        <v>0</v>
      </c>
      <c r="T286" s="22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9" t="s">
        <v>189</v>
      </c>
      <c r="AT286" s="229" t="s">
        <v>184</v>
      </c>
      <c r="AU286" s="229" t="s">
        <v>86</v>
      </c>
      <c r="AY286" s="17" t="s">
        <v>182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7" t="s">
        <v>84</v>
      </c>
      <c r="BK286" s="230">
        <f>ROUND(I286*H286,2)</f>
        <v>0</v>
      </c>
      <c r="BL286" s="17" t="s">
        <v>189</v>
      </c>
      <c r="BM286" s="229" t="s">
        <v>463</v>
      </c>
    </row>
    <row r="287" s="13" customFormat="1">
      <c r="A287" s="13"/>
      <c r="B287" s="231"/>
      <c r="C287" s="232"/>
      <c r="D287" s="233" t="s">
        <v>199</v>
      </c>
      <c r="E287" s="234" t="s">
        <v>1</v>
      </c>
      <c r="F287" s="235" t="s">
        <v>464</v>
      </c>
      <c r="G287" s="232"/>
      <c r="H287" s="236">
        <v>110.898</v>
      </c>
      <c r="I287" s="237"/>
      <c r="J287" s="232"/>
      <c r="K287" s="232"/>
      <c r="L287" s="238"/>
      <c r="M287" s="239"/>
      <c r="N287" s="240"/>
      <c r="O287" s="240"/>
      <c r="P287" s="240"/>
      <c r="Q287" s="240"/>
      <c r="R287" s="240"/>
      <c r="S287" s="240"/>
      <c r="T287" s="24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2" t="s">
        <v>199</v>
      </c>
      <c r="AU287" s="242" t="s">
        <v>86</v>
      </c>
      <c r="AV287" s="13" t="s">
        <v>86</v>
      </c>
      <c r="AW287" s="13" t="s">
        <v>32</v>
      </c>
      <c r="AX287" s="13" t="s">
        <v>76</v>
      </c>
      <c r="AY287" s="242" t="s">
        <v>182</v>
      </c>
    </row>
    <row r="288" s="13" customFormat="1">
      <c r="A288" s="13"/>
      <c r="B288" s="231"/>
      <c r="C288" s="232"/>
      <c r="D288" s="233" t="s">
        <v>199</v>
      </c>
      <c r="E288" s="234" t="s">
        <v>1</v>
      </c>
      <c r="F288" s="235" t="s">
        <v>465</v>
      </c>
      <c r="G288" s="232"/>
      <c r="H288" s="236">
        <v>165.059</v>
      </c>
      <c r="I288" s="237"/>
      <c r="J288" s="232"/>
      <c r="K288" s="232"/>
      <c r="L288" s="238"/>
      <c r="M288" s="239"/>
      <c r="N288" s="240"/>
      <c r="O288" s="240"/>
      <c r="P288" s="240"/>
      <c r="Q288" s="240"/>
      <c r="R288" s="240"/>
      <c r="S288" s="240"/>
      <c r="T288" s="24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2" t="s">
        <v>199</v>
      </c>
      <c r="AU288" s="242" t="s">
        <v>86</v>
      </c>
      <c r="AV288" s="13" t="s">
        <v>86</v>
      </c>
      <c r="AW288" s="13" t="s">
        <v>32</v>
      </c>
      <c r="AX288" s="13" t="s">
        <v>76</v>
      </c>
      <c r="AY288" s="242" t="s">
        <v>182</v>
      </c>
    </row>
    <row r="289" s="13" customFormat="1">
      <c r="A289" s="13"/>
      <c r="B289" s="231"/>
      <c r="C289" s="232"/>
      <c r="D289" s="233" t="s">
        <v>199</v>
      </c>
      <c r="E289" s="234" t="s">
        <v>1</v>
      </c>
      <c r="F289" s="235" t="s">
        <v>466</v>
      </c>
      <c r="G289" s="232"/>
      <c r="H289" s="236">
        <v>39.588999999999999</v>
      </c>
      <c r="I289" s="237"/>
      <c r="J289" s="232"/>
      <c r="K289" s="232"/>
      <c r="L289" s="238"/>
      <c r="M289" s="239"/>
      <c r="N289" s="240"/>
      <c r="O289" s="240"/>
      <c r="P289" s="240"/>
      <c r="Q289" s="240"/>
      <c r="R289" s="240"/>
      <c r="S289" s="240"/>
      <c r="T289" s="24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2" t="s">
        <v>199</v>
      </c>
      <c r="AU289" s="242" t="s">
        <v>86</v>
      </c>
      <c r="AV289" s="13" t="s">
        <v>86</v>
      </c>
      <c r="AW289" s="13" t="s">
        <v>32</v>
      </c>
      <c r="AX289" s="13" t="s">
        <v>76</v>
      </c>
      <c r="AY289" s="242" t="s">
        <v>182</v>
      </c>
    </row>
    <row r="290" s="13" customFormat="1">
      <c r="A290" s="13"/>
      <c r="B290" s="231"/>
      <c r="C290" s="232"/>
      <c r="D290" s="233" t="s">
        <v>199</v>
      </c>
      <c r="E290" s="234" t="s">
        <v>1</v>
      </c>
      <c r="F290" s="235" t="s">
        <v>467</v>
      </c>
      <c r="G290" s="232"/>
      <c r="H290" s="236">
        <v>-30.966000000000001</v>
      </c>
      <c r="I290" s="237"/>
      <c r="J290" s="232"/>
      <c r="K290" s="232"/>
      <c r="L290" s="238"/>
      <c r="M290" s="239"/>
      <c r="N290" s="240"/>
      <c r="O290" s="240"/>
      <c r="P290" s="240"/>
      <c r="Q290" s="240"/>
      <c r="R290" s="240"/>
      <c r="S290" s="240"/>
      <c r="T290" s="24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2" t="s">
        <v>199</v>
      </c>
      <c r="AU290" s="242" t="s">
        <v>86</v>
      </c>
      <c r="AV290" s="13" t="s">
        <v>86</v>
      </c>
      <c r="AW290" s="13" t="s">
        <v>32</v>
      </c>
      <c r="AX290" s="13" t="s">
        <v>76</v>
      </c>
      <c r="AY290" s="242" t="s">
        <v>182</v>
      </c>
    </row>
    <row r="291" s="13" customFormat="1">
      <c r="A291" s="13"/>
      <c r="B291" s="231"/>
      <c r="C291" s="232"/>
      <c r="D291" s="233" t="s">
        <v>199</v>
      </c>
      <c r="E291" s="234" t="s">
        <v>1</v>
      </c>
      <c r="F291" s="235" t="s">
        <v>468</v>
      </c>
      <c r="G291" s="232"/>
      <c r="H291" s="236">
        <v>22.109999999999999</v>
      </c>
      <c r="I291" s="237"/>
      <c r="J291" s="232"/>
      <c r="K291" s="232"/>
      <c r="L291" s="238"/>
      <c r="M291" s="239"/>
      <c r="N291" s="240"/>
      <c r="O291" s="240"/>
      <c r="P291" s="240"/>
      <c r="Q291" s="240"/>
      <c r="R291" s="240"/>
      <c r="S291" s="240"/>
      <c r="T291" s="24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2" t="s">
        <v>199</v>
      </c>
      <c r="AU291" s="242" t="s">
        <v>86</v>
      </c>
      <c r="AV291" s="13" t="s">
        <v>86</v>
      </c>
      <c r="AW291" s="13" t="s">
        <v>32</v>
      </c>
      <c r="AX291" s="13" t="s">
        <v>76</v>
      </c>
      <c r="AY291" s="242" t="s">
        <v>182</v>
      </c>
    </row>
    <row r="292" s="14" customFormat="1">
      <c r="A292" s="14"/>
      <c r="B292" s="243"/>
      <c r="C292" s="244"/>
      <c r="D292" s="233" t="s">
        <v>199</v>
      </c>
      <c r="E292" s="245" t="s">
        <v>1</v>
      </c>
      <c r="F292" s="246" t="s">
        <v>246</v>
      </c>
      <c r="G292" s="244"/>
      <c r="H292" s="247">
        <v>306.69</v>
      </c>
      <c r="I292" s="248"/>
      <c r="J292" s="244"/>
      <c r="K292" s="244"/>
      <c r="L292" s="249"/>
      <c r="M292" s="250"/>
      <c r="N292" s="251"/>
      <c r="O292" s="251"/>
      <c r="P292" s="251"/>
      <c r="Q292" s="251"/>
      <c r="R292" s="251"/>
      <c r="S292" s="251"/>
      <c r="T292" s="25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3" t="s">
        <v>199</v>
      </c>
      <c r="AU292" s="253" t="s">
        <v>86</v>
      </c>
      <c r="AV292" s="14" t="s">
        <v>189</v>
      </c>
      <c r="AW292" s="14" t="s">
        <v>32</v>
      </c>
      <c r="AX292" s="14" t="s">
        <v>84</v>
      </c>
      <c r="AY292" s="253" t="s">
        <v>182</v>
      </c>
    </row>
    <row r="293" s="12" customFormat="1" ht="22.8" customHeight="1">
      <c r="A293" s="12"/>
      <c r="B293" s="202"/>
      <c r="C293" s="203"/>
      <c r="D293" s="204" t="s">
        <v>75</v>
      </c>
      <c r="E293" s="216" t="s">
        <v>189</v>
      </c>
      <c r="F293" s="216" t="s">
        <v>469</v>
      </c>
      <c r="G293" s="203"/>
      <c r="H293" s="203"/>
      <c r="I293" s="206"/>
      <c r="J293" s="217">
        <f>BK293</f>
        <v>0</v>
      </c>
      <c r="K293" s="203"/>
      <c r="L293" s="208"/>
      <c r="M293" s="209"/>
      <c r="N293" s="210"/>
      <c r="O293" s="210"/>
      <c r="P293" s="211">
        <f>SUM(P294:P350)</f>
        <v>0</v>
      </c>
      <c r="Q293" s="210"/>
      <c r="R293" s="211">
        <f>SUM(R294:R350)</f>
        <v>1075.99789541</v>
      </c>
      <c r="S293" s="210"/>
      <c r="T293" s="212">
        <f>SUM(T294:T350)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3" t="s">
        <v>84</v>
      </c>
      <c r="AT293" s="214" t="s">
        <v>75</v>
      </c>
      <c r="AU293" s="214" t="s">
        <v>84</v>
      </c>
      <c r="AY293" s="213" t="s">
        <v>182</v>
      </c>
      <c r="BK293" s="215">
        <f>SUM(BK294:BK350)</f>
        <v>0</v>
      </c>
    </row>
    <row r="294" s="2" customFormat="1" ht="16.5" customHeight="1">
      <c r="A294" s="38"/>
      <c r="B294" s="39"/>
      <c r="C294" s="218" t="s">
        <v>470</v>
      </c>
      <c r="D294" s="218" t="s">
        <v>184</v>
      </c>
      <c r="E294" s="219" t="s">
        <v>471</v>
      </c>
      <c r="F294" s="220" t="s">
        <v>472</v>
      </c>
      <c r="G294" s="221" t="s">
        <v>193</v>
      </c>
      <c r="H294" s="222">
        <v>8.7240000000000002</v>
      </c>
      <c r="I294" s="223"/>
      <c r="J294" s="224">
        <f>ROUND(I294*H294,2)</f>
        <v>0</v>
      </c>
      <c r="K294" s="220" t="s">
        <v>1</v>
      </c>
      <c r="L294" s="44"/>
      <c r="M294" s="225" t="s">
        <v>1</v>
      </c>
      <c r="N294" s="226" t="s">
        <v>41</v>
      </c>
      <c r="O294" s="91"/>
      <c r="P294" s="227">
        <f>O294*H294</f>
        <v>0</v>
      </c>
      <c r="Q294" s="227">
        <v>0</v>
      </c>
      <c r="R294" s="227">
        <f>Q294*H294</f>
        <v>0</v>
      </c>
      <c r="S294" s="227">
        <v>0</v>
      </c>
      <c r="T294" s="228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9" t="s">
        <v>189</v>
      </c>
      <c r="AT294" s="229" t="s">
        <v>184</v>
      </c>
      <c r="AU294" s="229" t="s">
        <v>86</v>
      </c>
      <c r="AY294" s="17" t="s">
        <v>182</v>
      </c>
      <c r="BE294" s="230">
        <f>IF(N294="základní",J294,0)</f>
        <v>0</v>
      </c>
      <c r="BF294" s="230">
        <f>IF(N294="snížená",J294,0)</f>
        <v>0</v>
      </c>
      <c r="BG294" s="230">
        <f>IF(N294="zákl. přenesená",J294,0)</f>
        <v>0</v>
      </c>
      <c r="BH294" s="230">
        <f>IF(N294="sníž. přenesená",J294,0)</f>
        <v>0</v>
      </c>
      <c r="BI294" s="230">
        <f>IF(N294="nulová",J294,0)</f>
        <v>0</v>
      </c>
      <c r="BJ294" s="17" t="s">
        <v>84</v>
      </c>
      <c r="BK294" s="230">
        <f>ROUND(I294*H294,2)</f>
        <v>0</v>
      </c>
      <c r="BL294" s="17" t="s">
        <v>189</v>
      </c>
      <c r="BM294" s="229" t="s">
        <v>473</v>
      </c>
    </row>
    <row r="295" s="13" customFormat="1">
      <c r="A295" s="13"/>
      <c r="B295" s="231"/>
      <c r="C295" s="232"/>
      <c r="D295" s="233" t="s">
        <v>199</v>
      </c>
      <c r="E295" s="234" t="s">
        <v>1</v>
      </c>
      <c r="F295" s="235" t="s">
        <v>474</v>
      </c>
      <c r="G295" s="232"/>
      <c r="H295" s="236">
        <v>1.2470000000000001</v>
      </c>
      <c r="I295" s="237"/>
      <c r="J295" s="232"/>
      <c r="K295" s="232"/>
      <c r="L295" s="238"/>
      <c r="M295" s="239"/>
      <c r="N295" s="240"/>
      <c r="O295" s="240"/>
      <c r="P295" s="240"/>
      <c r="Q295" s="240"/>
      <c r="R295" s="240"/>
      <c r="S295" s="240"/>
      <c r="T295" s="241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2" t="s">
        <v>199</v>
      </c>
      <c r="AU295" s="242" t="s">
        <v>86</v>
      </c>
      <c r="AV295" s="13" t="s">
        <v>86</v>
      </c>
      <c r="AW295" s="13" t="s">
        <v>32</v>
      </c>
      <c r="AX295" s="13" t="s">
        <v>76</v>
      </c>
      <c r="AY295" s="242" t="s">
        <v>182</v>
      </c>
    </row>
    <row r="296" s="13" customFormat="1">
      <c r="A296" s="13"/>
      <c r="B296" s="231"/>
      <c r="C296" s="232"/>
      <c r="D296" s="233" t="s">
        <v>199</v>
      </c>
      <c r="E296" s="234" t="s">
        <v>1</v>
      </c>
      <c r="F296" s="235" t="s">
        <v>475</v>
      </c>
      <c r="G296" s="232"/>
      <c r="H296" s="236">
        <v>2.395</v>
      </c>
      <c r="I296" s="237"/>
      <c r="J296" s="232"/>
      <c r="K296" s="232"/>
      <c r="L296" s="238"/>
      <c r="M296" s="239"/>
      <c r="N296" s="240"/>
      <c r="O296" s="240"/>
      <c r="P296" s="240"/>
      <c r="Q296" s="240"/>
      <c r="R296" s="240"/>
      <c r="S296" s="240"/>
      <c r="T296" s="24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2" t="s">
        <v>199</v>
      </c>
      <c r="AU296" s="242" t="s">
        <v>86</v>
      </c>
      <c r="AV296" s="13" t="s">
        <v>86</v>
      </c>
      <c r="AW296" s="13" t="s">
        <v>32</v>
      </c>
      <c r="AX296" s="13" t="s">
        <v>76</v>
      </c>
      <c r="AY296" s="242" t="s">
        <v>182</v>
      </c>
    </row>
    <row r="297" s="13" customFormat="1">
      <c r="A297" s="13"/>
      <c r="B297" s="231"/>
      <c r="C297" s="232"/>
      <c r="D297" s="233" t="s">
        <v>199</v>
      </c>
      <c r="E297" s="234" t="s">
        <v>1</v>
      </c>
      <c r="F297" s="235" t="s">
        <v>476</v>
      </c>
      <c r="G297" s="232"/>
      <c r="H297" s="236">
        <v>1.2350000000000001</v>
      </c>
      <c r="I297" s="237"/>
      <c r="J297" s="232"/>
      <c r="K297" s="232"/>
      <c r="L297" s="238"/>
      <c r="M297" s="239"/>
      <c r="N297" s="240"/>
      <c r="O297" s="240"/>
      <c r="P297" s="240"/>
      <c r="Q297" s="240"/>
      <c r="R297" s="240"/>
      <c r="S297" s="240"/>
      <c r="T297" s="24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2" t="s">
        <v>199</v>
      </c>
      <c r="AU297" s="242" t="s">
        <v>86</v>
      </c>
      <c r="AV297" s="13" t="s">
        <v>86</v>
      </c>
      <c r="AW297" s="13" t="s">
        <v>32</v>
      </c>
      <c r="AX297" s="13" t="s">
        <v>76</v>
      </c>
      <c r="AY297" s="242" t="s">
        <v>182</v>
      </c>
    </row>
    <row r="298" s="13" customFormat="1">
      <c r="A298" s="13"/>
      <c r="B298" s="231"/>
      <c r="C298" s="232"/>
      <c r="D298" s="233" t="s">
        <v>199</v>
      </c>
      <c r="E298" s="234" t="s">
        <v>1</v>
      </c>
      <c r="F298" s="235" t="s">
        <v>477</v>
      </c>
      <c r="G298" s="232"/>
      <c r="H298" s="236">
        <v>3.847</v>
      </c>
      <c r="I298" s="237"/>
      <c r="J298" s="232"/>
      <c r="K298" s="232"/>
      <c r="L298" s="238"/>
      <c r="M298" s="239"/>
      <c r="N298" s="240"/>
      <c r="O298" s="240"/>
      <c r="P298" s="240"/>
      <c r="Q298" s="240"/>
      <c r="R298" s="240"/>
      <c r="S298" s="240"/>
      <c r="T298" s="24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2" t="s">
        <v>199</v>
      </c>
      <c r="AU298" s="242" t="s">
        <v>86</v>
      </c>
      <c r="AV298" s="13" t="s">
        <v>86</v>
      </c>
      <c r="AW298" s="13" t="s">
        <v>32</v>
      </c>
      <c r="AX298" s="13" t="s">
        <v>76</v>
      </c>
      <c r="AY298" s="242" t="s">
        <v>182</v>
      </c>
    </row>
    <row r="299" s="14" customFormat="1">
      <c r="A299" s="14"/>
      <c r="B299" s="243"/>
      <c r="C299" s="244"/>
      <c r="D299" s="233" t="s">
        <v>199</v>
      </c>
      <c r="E299" s="245" t="s">
        <v>1</v>
      </c>
      <c r="F299" s="246" t="s">
        <v>246</v>
      </c>
      <c r="G299" s="244"/>
      <c r="H299" s="247">
        <v>8.7240000000000002</v>
      </c>
      <c r="I299" s="248"/>
      <c r="J299" s="244"/>
      <c r="K299" s="244"/>
      <c r="L299" s="249"/>
      <c r="M299" s="250"/>
      <c r="N299" s="251"/>
      <c r="O299" s="251"/>
      <c r="P299" s="251"/>
      <c r="Q299" s="251"/>
      <c r="R299" s="251"/>
      <c r="S299" s="251"/>
      <c r="T299" s="252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3" t="s">
        <v>199</v>
      </c>
      <c r="AU299" s="253" t="s">
        <v>86</v>
      </c>
      <c r="AV299" s="14" t="s">
        <v>189</v>
      </c>
      <c r="AW299" s="14" t="s">
        <v>32</v>
      </c>
      <c r="AX299" s="14" t="s">
        <v>84</v>
      </c>
      <c r="AY299" s="253" t="s">
        <v>182</v>
      </c>
    </row>
    <row r="300" s="2" customFormat="1" ht="16.5" customHeight="1">
      <c r="A300" s="38"/>
      <c r="B300" s="39"/>
      <c r="C300" s="218" t="s">
        <v>478</v>
      </c>
      <c r="D300" s="218" t="s">
        <v>184</v>
      </c>
      <c r="E300" s="219" t="s">
        <v>479</v>
      </c>
      <c r="F300" s="220" t="s">
        <v>480</v>
      </c>
      <c r="G300" s="221" t="s">
        <v>481</v>
      </c>
      <c r="H300" s="222">
        <v>8</v>
      </c>
      <c r="I300" s="223"/>
      <c r="J300" s="224">
        <f>ROUND(I300*H300,2)</f>
        <v>0</v>
      </c>
      <c r="K300" s="220" t="s">
        <v>1</v>
      </c>
      <c r="L300" s="44"/>
      <c r="M300" s="225" t="s">
        <v>1</v>
      </c>
      <c r="N300" s="226" t="s">
        <v>41</v>
      </c>
      <c r="O300" s="91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9" t="s">
        <v>189</v>
      </c>
      <c r="AT300" s="229" t="s">
        <v>184</v>
      </c>
      <c r="AU300" s="229" t="s">
        <v>86</v>
      </c>
      <c r="AY300" s="17" t="s">
        <v>182</v>
      </c>
      <c r="BE300" s="230">
        <f>IF(N300="základní",J300,0)</f>
        <v>0</v>
      </c>
      <c r="BF300" s="230">
        <f>IF(N300="snížená",J300,0)</f>
        <v>0</v>
      </c>
      <c r="BG300" s="230">
        <f>IF(N300="zákl. přenesená",J300,0)</f>
        <v>0</v>
      </c>
      <c r="BH300" s="230">
        <f>IF(N300="sníž. přenesená",J300,0)</f>
        <v>0</v>
      </c>
      <c r="BI300" s="230">
        <f>IF(N300="nulová",J300,0)</f>
        <v>0</v>
      </c>
      <c r="BJ300" s="17" t="s">
        <v>84</v>
      </c>
      <c r="BK300" s="230">
        <f>ROUND(I300*H300,2)</f>
        <v>0</v>
      </c>
      <c r="BL300" s="17" t="s">
        <v>189</v>
      </c>
      <c r="BM300" s="229" t="s">
        <v>482</v>
      </c>
    </row>
    <row r="301" s="2" customFormat="1" ht="16.5" customHeight="1">
      <c r="A301" s="38"/>
      <c r="B301" s="39"/>
      <c r="C301" s="218" t="s">
        <v>483</v>
      </c>
      <c r="D301" s="218" t="s">
        <v>184</v>
      </c>
      <c r="E301" s="219" t="s">
        <v>484</v>
      </c>
      <c r="F301" s="220" t="s">
        <v>485</v>
      </c>
      <c r="G301" s="221" t="s">
        <v>193</v>
      </c>
      <c r="H301" s="222">
        <v>381.56400000000002</v>
      </c>
      <c r="I301" s="223"/>
      <c r="J301" s="224">
        <f>ROUND(I301*H301,2)</f>
        <v>0</v>
      </c>
      <c r="K301" s="220" t="s">
        <v>188</v>
      </c>
      <c r="L301" s="44"/>
      <c r="M301" s="225" t="s">
        <v>1</v>
      </c>
      <c r="N301" s="226" t="s">
        <v>41</v>
      </c>
      <c r="O301" s="91"/>
      <c r="P301" s="227">
        <f>O301*H301</f>
        <v>0</v>
      </c>
      <c r="Q301" s="227">
        <v>2.45343</v>
      </c>
      <c r="R301" s="227">
        <f>Q301*H301</f>
        <v>936.14056452</v>
      </c>
      <c r="S301" s="227">
        <v>0</v>
      </c>
      <c r="T301" s="22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9" t="s">
        <v>189</v>
      </c>
      <c r="AT301" s="229" t="s">
        <v>184</v>
      </c>
      <c r="AU301" s="229" t="s">
        <v>86</v>
      </c>
      <c r="AY301" s="17" t="s">
        <v>182</v>
      </c>
      <c r="BE301" s="230">
        <f>IF(N301="základní",J301,0)</f>
        <v>0</v>
      </c>
      <c r="BF301" s="230">
        <f>IF(N301="snížená",J301,0)</f>
        <v>0</v>
      </c>
      <c r="BG301" s="230">
        <f>IF(N301="zákl. přenesená",J301,0)</f>
        <v>0</v>
      </c>
      <c r="BH301" s="230">
        <f>IF(N301="sníž. přenesená",J301,0)</f>
        <v>0</v>
      </c>
      <c r="BI301" s="230">
        <f>IF(N301="nulová",J301,0)</f>
        <v>0</v>
      </c>
      <c r="BJ301" s="17" t="s">
        <v>84</v>
      </c>
      <c r="BK301" s="230">
        <f>ROUND(I301*H301,2)</f>
        <v>0</v>
      </c>
      <c r="BL301" s="17" t="s">
        <v>189</v>
      </c>
      <c r="BM301" s="229" t="s">
        <v>486</v>
      </c>
    </row>
    <row r="302" s="13" customFormat="1">
      <c r="A302" s="13"/>
      <c r="B302" s="231"/>
      <c r="C302" s="232"/>
      <c r="D302" s="233" t="s">
        <v>199</v>
      </c>
      <c r="E302" s="234" t="s">
        <v>1</v>
      </c>
      <c r="F302" s="235" t="s">
        <v>487</v>
      </c>
      <c r="G302" s="232"/>
      <c r="H302" s="236">
        <v>41.267000000000003</v>
      </c>
      <c r="I302" s="237"/>
      <c r="J302" s="232"/>
      <c r="K302" s="232"/>
      <c r="L302" s="238"/>
      <c r="M302" s="239"/>
      <c r="N302" s="240"/>
      <c r="O302" s="240"/>
      <c r="P302" s="240"/>
      <c r="Q302" s="240"/>
      <c r="R302" s="240"/>
      <c r="S302" s="240"/>
      <c r="T302" s="24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2" t="s">
        <v>199</v>
      </c>
      <c r="AU302" s="242" t="s">
        <v>86</v>
      </c>
      <c r="AV302" s="13" t="s">
        <v>86</v>
      </c>
      <c r="AW302" s="13" t="s">
        <v>32</v>
      </c>
      <c r="AX302" s="13" t="s">
        <v>76</v>
      </c>
      <c r="AY302" s="242" t="s">
        <v>182</v>
      </c>
    </row>
    <row r="303" s="13" customFormat="1">
      <c r="A303" s="13"/>
      <c r="B303" s="231"/>
      <c r="C303" s="232"/>
      <c r="D303" s="233" t="s">
        <v>199</v>
      </c>
      <c r="E303" s="234" t="s">
        <v>1</v>
      </c>
      <c r="F303" s="235" t="s">
        <v>488</v>
      </c>
      <c r="G303" s="232"/>
      <c r="H303" s="236">
        <v>139.191</v>
      </c>
      <c r="I303" s="237"/>
      <c r="J303" s="232"/>
      <c r="K303" s="232"/>
      <c r="L303" s="238"/>
      <c r="M303" s="239"/>
      <c r="N303" s="240"/>
      <c r="O303" s="240"/>
      <c r="P303" s="240"/>
      <c r="Q303" s="240"/>
      <c r="R303" s="240"/>
      <c r="S303" s="240"/>
      <c r="T303" s="24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2" t="s">
        <v>199</v>
      </c>
      <c r="AU303" s="242" t="s">
        <v>86</v>
      </c>
      <c r="AV303" s="13" t="s">
        <v>86</v>
      </c>
      <c r="AW303" s="13" t="s">
        <v>32</v>
      </c>
      <c r="AX303" s="13" t="s">
        <v>76</v>
      </c>
      <c r="AY303" s="242" t="s">
        <v>182</v>
      </c>
    </row>
    <row r="304" s="13" customFormat="1">
      <c r="A304" s="13"/>
      <c r="B304" s="231"/>
      <c r="C304" s="232"/>
      <c r="D304" s="233" t="s">
        <v>199</v>
      </c>
      <c r="E304" s="234" t="s">
        <v>1</v>
      </c>
      <c r="F304" s="235" t="s">
        <v>489</v>
      </c>
      <c r="G304" s="232"/>
      <c r="H304" s="236">
        <v>201.106</v>
      </c>
      <c r="I304" s="237"/>
      <c r="J304" s="232"/>
      <c r="K304" s="232"/>
      <c r="L304" s="238"/>
      <c r="M304" s="239"/>
      <c r="N304" s="240"/>
      <c r="O304" s="240"/>
      <c r="P304" s="240"/>
      <c r="Q304" s="240"/>
      <c r="R304" s="240"/>
      <c r="S304" s="240"/>
      <c r="T304" s="24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2" t="s">
        <v>199</v>
      </c>
      <c r="AU304" s="242" t="s">
        <v>86</v>
      </c>
      <c r="AV304" s="13" t="s">
        <v>86</v>
      </c>
      <c r="AW304" s="13" t="s">
        <v>32</v>
      </c>
      <c r="AX304" s="13" t="s">
        <v>76</v>
      </c>
      <c r="AY304" s="242" t="s">
        <v>182</v>
      </c>
    </row>
    <row r="305" s="14" customFormat="1">
      <c r="A305" s="14"/>
      <c r="B305" s="243"/>
      <c r="C305" s="244"/>
      <c r="D305" s="233" t="s">
        <v>199</v>
      </c>
      <c r="E305" s="245" t="s">
        <v>1</v>
      </c>
      <c r="F305" s="246" t="s">
        <v>246</v>
      </c>
      <c r="G305" s="244"/>
      <c r="H305" s="247">
        <v>381.56399999999996</v>
      </c>
      <c r="I305" s="248"/>
      <c r="J305" s="244"/>
      <c r="K305" s="244"/>
      <c r="L305" s="249"/>
      <c r="M305" s="250"/>
      <c r="N305" s="251"/>
      <c r="O305" s="251"/>
      <c r="P305" s="251"/>
      <c r="Q305" s="251"/>
      <c r="R305" s="251"/>
      <c r="S305" s="251"/>
      <c r="T305" s="252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3" t="s">
        <v>199</v>
      </c>
      <c r="AU305" s="253" t="s">
        <v>86</v>
      </c>
      <c r="AV305" s="14" t="s">
        <v>189</v>
      </c>
      <c r="AW305" s="14" t="s">
        <v>32</v>
      </c>
      <c r="AX305" s="14" t="s">
        <v>84</v>
      </c>
      <c r="AY305" s="253" t="s">
        <v>182</v>
      </c>
    </row>
    <row r="306" s="2" customFormat="1">
      <c r="A306" s="38"/>
      <c r="B306" s="39"/>
      <c r="C306" s="218" t="s">
        <v>490</v>
      </c>
      <c r="D306" s="218" t="s">
        <v>184</v>
      </c>
      <c r="E306" s="219" t="s">
        <v>491</v>
      </c>
      <c r="F306" s="220" t="s">
        <v>492</v>
      </c>
      <c r="G306" s="221" t="s">
        <v>187</v>
      </c>
      <c r="H306" s="222">
        <v>1361.1859999999999</v>
      </c>
      <c r="I306" s="223"/>
      <c r="J306" s="224">
        <f>ROUND(I306*H306,2)</f>
        <v>0</v>
      </c>
      <c r="K306" s="220" t="s">
        <v>188</v>
      </c>
      <c r="L306" s="44"/>
      <c r="M306" s="225" t="s">
        <v>1</v>
      </c>
      <c r="N306" s="226" t="s">
        <v>41</v>
      </c>
      <c r="O306" s="91"/>
      <c r="P306" s="227">
        <f>O306*H306</f>
        <v>0</v>
      </c>
      <c r="Q306" s="227">
        <v>0.0053299999999999997</v>
      </c>
      <c r="R306" s="227">
        <f>Q306*H306</f>
        <v>7.2551213799999994</v>
      </c>
      <c r="S306" s="227">
        <v>0</v>
      </c>
      <c r="T306" s="22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9" t="s">
        <v>189</v>
      </c>
      <c r="AT306" s="229" t="s">
        <v>184</v>
      </c>
      <c r="AU306" s="229" t="s">
        <v>86</v>
      </c>
      <c r="AY306" s="17" t="s">
        <v>182</v>
      </c>
      <c r="BE306" s="230">
        <f>IF(N306="základní",J306,0)</f>
        <v>0</v>
      </c>
      <c r="BF306" s="230">
        <f>IF(N306="snížená",J306,0)</f>
        <v>0</v>
      </c>
      <c r="BG306" s="230">
        <f>IF(N306="zákl. přenesená",J306,0)</f>
        <v>0</v>
      </c>
      <c r="BH306" s="230">
        <f>IF(N306="sníž. přenesená",J306,0)</f>
        <v>0</v>
      </c>
      <c r="BI306" s="230">
        <f>IF(N306="nulová",J306,0)</f>
        <v>0</v>
      </c>
      <c r="BJ306" s="17" t="s">
        <v>84</v>
      </c>
      <c r="BK306" s="230">
        <f>ROUND(I306*H306,2)</f>
        <v>0</v>
      </c>
      <c r="BL306" s="17" t="s">
        <v>189</v>
      </c>
      <c r="BM306" s="229" t="s">
        <v>493</v>
      </c>
    </row>
    <row r="307" s="13" customFormat="1">
      <c r="A307" s="13"/>
      <c r="B307" s="231"/>
      <c r="C307" s="232"/>
      <c r="D307" s="233" t="s">
        <v>199</v>
      </c>
      <c r="E307" s="234" t="s">
        <v>1</v>
      </c>
      <c r="F307" s="235" t="s">
        <v>494</v>
      </c>
      <c r="G307" s="232"/>
      <c r="H307" s="236">
        <v>1361.1859999999999</v>
      </c>
      <c r="I307" s="237"/>
      <c r="J307" s="232"/>
      <c r="K307" s="232"/>
      <c r="L307" s="238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2" t="s">
        <v>199</v>
      </c>
      <c r="AU307" s="242" t="s">
        <v>86</v>
      </c>
      <c r="AV307" s="13" t="s">
        <v>86</v>
      </c>
      <c r="AW307" s="13" t="s">
        <v>32</v>
      </c>
      <c r="AX307" s="13" t="s">
        <v>84</v>
      </c>
      <c r="AY307" s="242" t="s">
        <v>182</v>
      </c>
    </row>
    <row r="308" s="2" customFormat="1">
      <c r="A308" s="38"/>
      <c r="B308" s="39"/>
      <c r="C308" s="218" t="s">
        <v>495</v>
      </c>
      <c r="D308" s="218" t="s">
        <v>184</v>
      </c>
      <c r="E308" s="219" t="s">
        <v>496</v>
      </c>
      <c r="F308" s="220" t="s">
        <v>497</v>
      </c>
      <c r="G308" s="221" t="s">
        <v>187</v>
      </c>
      <c r="H308" s="222">
        <v>1361.1859999999999</v>
      </c>
      <c r="I308" s="223"/>
      <c r="J308" s="224">
        <f>ROUND(I308*H308,2)</f>
        <v>0</v>
      </c>
      <c r="K308" s="220" t="s">
        <v>188</v>
      </c>
      <c r="L308" s="44"/>
      <c r="M308" s="225" t="s">
        <v>1</v>
      </c>
      <c r="N308" s="226" t="s">
        <v>41</v>
      </c>
      <c r="O308" s="91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9" t="s">
        <v>189</v>
      </c>
      <c r="AT308" s="229" t="s">
        <v>184</v>
      </c>
      <c r="AU308" s="229" t="s">
        <v>86</v>
      </c>
      <c r="AY308" s="17" t="s">
        <v>182</v>
      </c>
      <c r="BE308" s="230">
        <f>IF(N308="základní",J308,0)</f>
        <v>0</v>
      </c>
      <c r="BF308" s="230">
        <f>IF(N308="snížená",J308,0)</f>
        <v>0</v>
      </c>
      <c r="BG308" s="230">
        <f>IF(N308="zákl. přenesená",J308,0)</f>
        <v>0</v>
      </c>
      <c r="BH308" s="230">
        <f>IF(N308="sníž. přenesená",J308,0)</f>
        <v>0</v>
      </c>
      <c r="BI308" s="230">
        <f>IF(N308="nulová",J308,0)</f>
        <v>0</v>
      </c>
      <c r="BJ308" s="17" t="s">
        <v>84</v>
      </c>
      <c r="BK308" s="230">
        <f>ROUND(I308*H308,2)</f>
        <v>0</v>
      </c>
      <c r="BL308" s="17" t="s">
        <v>189</v>
      </c>
      <c r="BM308" s="229" t="s">
        <v>498</v>
      </c>
    </row>
    <row r="309" s="2" customFormat="1">
      <c r="A309" s="38"/>
      <c r="B309" s="39"/>
      <c r="C309" s="218" t="s">
        <v>499</v>
      </c>
      <c r="D309" s="218" t="s">
        <v>184</v>
      </c>
      <c r="E309" s="219" t="s">
        <v>500</v>
      </c>
      <c r="F309" s="220" t="s">
        <v>501</v>
      </c>
      <c r="G309" s="221" t="s">
        <v>187</v>
      </c>
      <c r="H309" s="222">
        <v>137.55699999999999</v>
      </c>
      <c r="I309" s="223"/>
      <c r="J309" s="224">
        <f>ROUND(I309*H309,2)</f>
        <v>0</v>
      </c>
      <c r="K309" s="220" t="s">
        <v>188</v>
      </c>
      <c r="L309" s="44"/>
      <c r="M309" s="225" t="s">
        <v>1</v>
      </c>
      <c r="N309" s="226" t="s">
        <v>41</v>
      </c>
      <c r="O309" s="91"/>
      <c r="P309" s="227">
        <f>O309*H309</f>
        <v>0</v>
      </c>
      <c r="Q309" s="227">
        <v>0.0055199999999999997</v>
      </c>
      <c r="R309" s="227">
        <f>Q309*H309</f>
        <v>0.75931463999999993</v>
      </c>
      <c r="S309" s="227">
        <v>0</v>
      </c>
      <c r="T309" s="22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9" t="s">
        <v>189</v>
      </c>
      <c r="AT309" s="229" t="s">
        <v>184</v>
      </c>
      <c r="AU309" s="229" t="s">
        <v>86</v>
      </c>
      <c r="AY309" s="17" t="s">
        <v>182</v>
      </c>
      <c r="BE309" s="230">
        <f>IF(N309="základní",J309,0)</f>
        <v>0</v>
      </c>
      <c r="BF309" s="230">
        <f>IF(N309="snížená",J309,0)</f>
        <v>0</v>
      </c>
      <c r="BG309" s="230">
        <f>IF(N309="zákl. přenesená",J309,0)</f>
        <v>0</v>
      </c>
      <c r="BH309" s="230">
        <f>IF(N309="sníž. přenesená",J309,0)</f>
        <v>0</v>
      </c>
      <c r="BI309" s="230">
        <f>IF(N309="nulová",J309,0)</f>
        <v>0</v>
      </c>
      <c r="BJ309" s="17" t="s">
        <v>84</v>
      </c>
      <c r="BK309" s="230">
        <f>ROUND(I309*H309,2)</f>
        <v>0</v>
      </c>
      <c r="BL309" s="17" t="s">
        <v>189</v>
      </c>
      <c r="BM309" s="229" t="s">
        <v>502</v>
      </c>
    </row>
    <row r="310" s="13" customFormat="1">
      <c r="A310" s="13"/>
      <c r="B310" s="231"/>
      <c r="C310" s="232"/>
      <c r="D310" s="233" t="s">
        <v>199</v>
      </c>
      <c r="E310" s="234" t="s">
        <v>1</v>
      </c>
      <c r="F310" s="235" t="s">
        <v>503</v>
      </c>
      <c r="G310" s="232"/>
      <c r="H310" s="236">
        <v>137.55699999999999</v>
      </c>
      <c r="I310" s="237"/>
      <c r="J310" s="232"/>
      <c r="K310" s="232"/>
      <c r="L310" s="238"/>
      <c r="M310" s="239"/>
      <c r="N310" s="240"/>
      <c r="O310" s="240"/>
      <c r="P310" s="240"/>
      <c r="Q310" s="240"/>
      <c r="R310" s="240"/>
      <c r="S310" s="240"/>
      <c r="T310" s="24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2" t="s">
        <v>199</v>
      </c>
      <c r="AU310" s="242" t="s">
        <v>86</v>
      </c>
      <c r="AV310" s="13" t="s">
        <v>86</v>
      </c>
      <c r="AW310" s="13" t="s">
        <v>32</v>
      </c>
      <c r="AX310" s="13" t="s">
        <v>84</v>
      </c>
      <c r="AY310" s="242" t="s">
        <v>182</v>
      </c>
    </row>
    <row r="311" s="2" customFormat="1">
      <c r="A311" s="38"/>
      <c r="B311" s="39"/>
      <c r="C311" s="218" t="s">
        <v>504</v>
      </c>
      <c r="D311" s="218" t="s">
        <v>184</v>
      </c>
      <c r="E311" s="219" t="s">
        <v>505</v>
      </c>
      <c r="F311" s="220" t="s">
        <v>506</v>
      </c>
      <c r="G311" s="221" t="s">
        <v>187</v>
      </c>
      <c r="H311" s="222">
        <v>137.55699999999999</v>
      </c>
      <c r="I311" s="223"/>
      <c r="J311" s="224">
        <f>ROUND(I311*H311,2)</f>
        <v>0</v>
      </c>
      <c r="K311" s="220" t="s">
        <v>188</v>
      </c>
      <c r="L311" s="44"/>
      <c r="M311" s="225" t="s">
        <v>1</v>
      </c>
      <c r="N311" s="226" t="s">
        <v>41</v>
      </c>
      <c r="O311" s="91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29" t="s">
        <v>189</v>
      </c>
      <c r="AT311" s="229" t="s">
        <v>184</v>
      </c>
      <c r="AU311" s="229" t="s">
        <v>86</v>
      </c>
      <c r="AY311" s="17" t="s">
        <v>182</v>
      </c>
      <c r="BE311" s="230">
        <f>IF(N311="základní",J311,0)</f>
        <v>0</v>
      </c>
      <c r="BF311" s="230">
        <f>IF(N311="snížená",J311,0)</f>
        <v>0</v>
      </c>
      <c r="BG311" s="230">
        <f>IF(N311="zákl. přenesená",J311,0)</f>
        <v>0</v>
      </c>
      <c r="BH311" s="230">
        <f>IF(N311="sníž. přenesená",J311,0)</f>
        <v>0</v>
      </c>
      <c r="BI311" s="230">
        <f>IF(N311="nulová",J311,0)</f>
        <v>0</v>
      </c>
      <c r="BJ311" s="17" t="s">
        <v>84</v>
      </c>
      <c r="BK311" s="230">
        <f>ROUND(I311*H311,2)</f>
        <v>0</v>
      </c>
      <c r="BL311" s="17" t="s">
        <v>189</v>
      </c>
      <c r="BM311" s="229" t="s">
        <v>507</v>
      </c>
    </row>
    <row r="312" s="2" customFormat="1">
      <c r="A312" s="38"/>
      <c r="B312" s="39"/>
      <c r="C312" s="218" t="s">
        <v>508</v>
      </c>
      <c r="D312" s="218" t="s">
        <v>184</v>
      </c>
      <c r="E312" s="219" t="s">
        <v>509</v>
      </c>
      <c r="F312" s="220" t="s">
        <v>510</v>
      </c>
      <c r="G312" s="221" t="s">
        <v>187</v>
      </c>
      <c r="H312" s="222">
        <v>137.55699999999999</v>
      </c>
      <c r="I312" s="223"/>
      <c r="J312" s="224">
        <f>ROUND(I312*H312,2)</f>
        <v>0</v>
      </c>
      <c r="K312" s="220" t="s">
        <v>188</v>
      </c>
      <c r="L312" s="44"/>
      <c r="M312" s="225" t="s">
        <v>1</v>
      </c>
      <c r="N312" s="226" t="s">
        <v>41</v>
      </c>
      <c r="O312" s="91"/>
      <c r="P312" s="227">
        <f>O312*H312</f>
        <v>0</v>
      </c>
      <c r="Q312" s="227">
        <v>0.00088000000000000003</v>
      </c>
      <c r="R312" s="227">
        <f>Q312*H312</f>
        <v>0.12105015999999999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189</v>
      </c>
      <c r="AT312" s="229" t="s">
        <v>184</v>
      </c>
      <c r="AU312" s="229" t="s">
        <v>86</v>
      </c>
      <c r="AY312" s="17" t="s">
        <v>182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84</v>
      </c>
      <c r="BK312" s="230">
        <f>ROUND(I312*H312,2)</f>
        <v>0</v>
      </c>
      <c r="BL312" s="17" t="s">
        <v>189</v>
      </c>
      <c r="BM312" s="229" t="s">
        <v>511</v>
      </c>
    </row>
    <row r="313" s="2" customFormat="1">
      <c r="A313" s="38"/>
      <c r="B313" s="39"/>
      <c r="C313" s="218" t="s">
        <v>512</v>
      </c>
      <c r="D313" s="218" t="s">
        <v>184</v>
      </c>
      <c r="E313" s="219" t="s">
        <v>513</v>
      </c>
      <c r="F313" s="220" t="s">
        <v>514</v>
      </c>
      <c r="G313" s="221" t="s">
        <v>187</v>
      </c>
      <c r="H313" s="222">
        <v>137.55699999999999</v>
      </c>
      <c r="I313" s="223"/>
      <c r="J313" s="224">
        <f>ROUND(I313*H313,2)</f>
        <v>0</v>
      </c>
      <c r="K313" s="220" t="s">
        <v>188</v>
      </c>
      <c r="L313" s="44"/>
      <c r="M313" s="225" t="s">
        <v>1</v>
      </c>
      <c r="N313" s="226" t="s">
        <v>41</v>
      </c>
      <c r="O313" s="91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9" t="s">
        <v>189</v>
      </c>
      <c r="AT313" s="229" t="s">
        <v>184</v>
      </c>
      <c r="AU313" s="229" t="s">
        <v>86</v>
      </c>
      <c r="AY313" s="17" t="s">
        <v>182</v>
      </c>
      <c r="BE313" s="230">
        <f>IF(N313="základní",J313,0)</f>
        <v>0</v>
      </c>
      <c r="BF313" s="230">
        <f>IF(N313="snížená",J313,0)</f>
        <v>0</v>
      </c>
      <c r="BG313" s="230">
        <f>IF(N313="zákl. přenesená",J313,0)</f>
        <v>0</v>
      </c>
      <c r="BH313" s="230">
        <f>IF(N313="sníž. přenesená",J313,0)</f>
        <v>0</v>
      </c>
      <c r="BI313" s="230">
        <f>IF(N313="nulová",J313,0)</f>
        <v>0</v>
      </c>
      <c r="BJ313" s="17" t="s">
        <v>84</v>
      </c>
      <c r="BK313" s="230">
        <f>ROUND(I313*H313,2)</f>
        <v>0</v>
      </c>
      <c r="BL313" s="17" t="s">
        <v>189</v>
      </c>
      <c r="BM313" s="229" t="s">
        <v>515</v>
      </c>
    </row>
    <row r="314" s="2" customFormat="1">
      <c r="A314" s="38"/>
      <c r="B314" s="39"/>
      <c r="C314" s="218" t="s">
        <v>516</v>
      </c>
      <c r="D314" s="218" t="s">
        <v>184</v>
      </c>
      <c r="E314" s="219" t="s">
        <v>517</v>
      </c>
      <c r="F314" s="220" t="s">
        <v>518</v>
      </c>
      <c r="G314" s="221" t="s">
        <v>187</v>
      </c>
      <c r="H314" s="222">
        <v>1361.1859999999999</v>
      </c>
      <c r="I314" s="223"/>
      <c r="J314" s="224">
        <f>ROUND(I314*H314,2)</f>
        <v>0</v>
      </c>
      <c r="K314" s="220" t="s">
        <v>188</v>
      </c>
      <c r="L314" s="44"/>
      <c r="M314" s="225" t="s">
        <v>1</v>
      </c>
      <c r="N314" s="226" t="s">
        <v>41</v>
      </c>
      <c r="O314" s="91"/>
      <c r="P314" s="227">
        <f>O314*H314</f>
        <v>0</v>
      </c>
      <c r="Q314" s="227">
        <v>0.001</v>
      </c>
      <c r="R314" s="227">
        <f>Q314*H314</f>
        <v>1.361186</v>
      </c>
      <c r="S314" s="227">
        <v>0</v>
      </c>
      <c r="T314" s="228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9" t="s">
        <v>189</v>
      </c>
      <c r="AT314" s="229" t="s">
        <v>184</v>
      </c>
      <c r="AU314" s="229" t="s">
        <v>86</v>
      </c>
      <c r="AY314" s="17" t="s">
        <v>182</v>
      </c>
      <c r="BE314" s="230">
        <f>IF(N314="základní",J314,0)</f>
        <v>0</v>
      </c>
      <c r="BF314" s="230">
        <f>IF(N314="snížená",J314,0)</f>
        <v>0</v>
      </c>
      <c r="BG314" s="230">
        <f>IF(N314="zákl. přenesená",J314,0)</f>
        <v>0</v>
      </c>
      <c r="BH314" s="230">
        <f>IF(N314="sníž. přenesená",J314,0)</f>
        <v>0</v>
      </c>
      <c r="BI314" s="230">
        <f>IF(N314="nulová",J314,0)</f>
        <v>0</v>
      </c>
      <c r="BJ314" s="17" t="s">
        <v>84</v>
      </c>
      <c r="BK314" s="230">
        <f>ROUND(I314*H314,2)</f>
        <v>0</v>
      </c>
      <c r="BL314" s="17" t="s">
        <v>189</v>
      </c>
      <c r="BM314" s="229" t="s">
        <v>519</v>
      </c>
    </row>
    <row r="315" s="13" customFormat="1">
      <c r="A315" s="13"/>
      <c r="B315" s="231"/>
      <c r="C315" s="232"/>
      <c r="D315" s="233" t="s">
        <v>199</v>
      </c>
      <c r="E315" s="234" t="s">
        <v>1</v>
      </c>
      <c r="F315" s="235" t="s">
        <v>520</v>
      </c>
      <c r="G315" s="232"/>
      <c r="H315" s="236">
        <v>1361.1859999999999</v>
      </c>
      <c r="I315" s="237"/>
      <c r="J315" s="232"/>
      <c r="K315" s="232"/>
      <c r="L315" s="238"/>
      <c r="M315" s="239"/>
      <c r="N315" s="240"/>
      <c r="O315" s="240"/>
      <c r="P315" s="240"/>
      <c r="Q315" s="240"/>
      <c r="R315" s="240"/>
      <c r="S315" s="240"/>
      <c r="T315" s="24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2" t="s">
        <v>199</v>
      </c>
      <c r="AU315" s="242" t="s">
        <v>86</v>
      </c>
      <c r="AV315" s="13" t="s">
        <v>86</v>
      </c>
      <c r="AW315" s="13" t="s">
        <v>32</v>
      </c>
      <c r="AX315" s="13" t="s">
        <v>84</v>
      </c>
      <c r="AY315" s="242" t="s">
        <v>182</v>
      </c>
    </row>
    <row r="316" s="2" customFormat="1">
      <c r="A316" s="38"/>
      <c r="B316" s="39"/>
      <c r="C316" s="218" t="s">
        <v>521</v>
      </c>
      <c r="D316" s="218" t="s">
        <v>184</v>
      </c>
      <c r="E316" s="219" t="s">
        <v>522</v>
      </c>
      <c r="F316" s="220" t="s">
        <v>523</v>
      </c>
      <c r="G316" s="221" t="s">
        <v>187</v>
      </c>
      <c r="H316" s="222">
        <v>1361.1859999999999</v>
      </c>
      <c r="I316" s="223"/>
      <c r="J316" s="224">
        <f>ROUND(I316*H316,2)</f>
        <v>0</v>
      </c>
      <c r="K316" s="220" t="s">
        <v>188</v>
      </c>
      <c r="L316" s="44"/>
      <c r="M316" s="225" t="s">
        <v>1</v>
      </c>
      <c r="N316" s="226" t="s">
        <v>41</v>
      </c>
      <c r="O316" s="91"/>
      <c r="P316" s="227">
        <f>O316*H316</f>
        <v>0</v>
      </c>
      <c r="Q316" s="227">
        <v>0</v>
      </c>
      <c r="R316" s="227">
        <f>Q316*H316</f>
        <v>0</v>
      </c>
      <c r="S316" s="227">
        <v>0</v>
      </c>
      <c r="T316" s="22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9" t="s">
        <v>189</v>
      </c>
      <c r="AT316" s="229" t="s">
        <v>184</v>
      </c>
      <c r="AU316" s="229" t="s">
        <v>86</v>
      </c>
      <c r="AY316" s="17" t="s">
        <v>182</v>
      </c>
      <c r="BE316" s="230">
        <f>IF(N316="základní",J316,0)</f>
        <v>0</v>
      </c>
      <c r="BF316" s="230">
        <f>IF(N316="snížená",J316,0)</f>
        <v>0</v>
      </c>
      <c r="BG316" s="230">
        <f>IF(N316="zákl. přenesená",J316,0)</f>
        <v>0</v>
      </c>
      <c r="BH316" s="230">
        <f>IF(N316="sníž. přenesená",J316,0)</f>
        <v>0</v>
      </c>
      <c r="BI316" s="230">
        <f>IF(N316="nulová",J316,0)</f>
        <v>0</v>
      </c>
      <c r="BJ316" s="17" t="s">
        <v>84</v>
      </c>
      <c r="BK316" s="230">
        <f>ROUND(I316*H316,2)</f>
        <v>0</v>
      </c>
      <c r="BL316" s="17" t="s">
        <v>189</v>
      </c>
      <c r="BM316" s="229" t="s">
        <v>524</v>
      </c>
    </row>
    <row r="317" s="2" customFormat="1" ht="16.5" customHeight="1">
      <c r="A317" s="38"/>
      <c r="B317" s="39"/>
      <c r="C317" s="218" t="s">
        <v>525</v>
      </c>
      <c r="D317" s="218" t="s">
        <v>184</v>
      </c>
      <c r="E317" s="219" t="s">
        <v>526</v>
      </c>
      <c r="F317" s="220" t="s">
        <v>527</v>
      </c>
      <c r="G317" s="221" t="s">
        <v>218</v>
      </c>
      <c r="H317" s="222">
        <v>61.174999999999997</v>
      </c>
      <c r="I317" s="223"/>
      <c r="J317" s="224">
        <f>ROUND(I317*H317,2)</f>
        <v>0</v>
      </c>
      <c r="K317" s="220" t="s">
        <v>188</v>
      </c>
      <c r="L317" s="44"/>
      <c r="M317" s="225" t="s">
        <v>1</v>
      </c>
      <c r="N317" s="226" t="s">
        <v>41</v>
      </c>
      <c r="O317" s="91"/>
      <c r="P317" s="227">
        <f>O317*H317</f>
        <v>0</v>
      </c>
      <c r="Q317" s="227">
        <v>1.0551600000000001</v>
      </c>
      <c r="R317" s="227">
        <f>Q317*H317</f>
        <v>64.549413000000001</v>
      </c>
      <c r="S317" s="227">
        <v>0</v>
      </c>
      <c r="T317" s="228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9" t="s">
        <v>189</v>
      </c>
      <c r="AT317" s="229" t="s">
        <v>184</v>
      </c>
      <c r="AU317" s="229" t="s">
        <v>86</v>
      </c>
      <c r="AY317" s="17" t="s">
        <v>182</v>
      </c>
      <c r="BE317" s="230">
        <f>IF(N317="základní",J317,0)</f>
        <v>0</v>
      </c>
      <c r="BF317" s="230">
        <f>IF(N317="snížená",J317,0)</f>
        <v>0</v>
      </c>
      <c r="BG317" s="230">
        <f>IF(N317="zákl. přenesená",J317,0)</f>
        <v>0</v>
      </c>
      <c r="BH317" s="230">
        <f>IF(N317="sníž. přenesená",J317,0)</f>
        <v>0</v>
      </c>
      <c r="BI317" s="230">
        <f>IF(N317="nulová",J317,0)</f>
        <v>0</v>
      </c>
      <c r="BJ317" s="17" t="s">
        <v>84</v>
      </c>
      <c r="BK317" s="230">
        <f>ROUND(I317*H317,2)</f>
        <v>0</v>
      </c>
      <c r="BL317" s="17" t="s">
        <v>189</v>
      </c>
      <c r="BM317" s="229" t="s">
        <v>528</v>
      </c>
    </row>
    <row r="318" s="13" customFormat="1">
      <c r="A318" s="13"/>
      <c r="B318" s="231"/>
      <c r="C318" s="232"/>
      <c r="D318" s="233" t="s">
        <v>199</v>
      </c>
      <c r="E318" s="234" t="s">
        <v>1</v>
      </c>
      <c r="F318" s="235" t="s">
        <v>529</v>
      </c>
      <c r="G318" s="232"/>
      <c r="H318" s="236">
        <v>61.174999999999997</v>
      </c>
      <c r="I318" s="237"/>
      <c r="J318" s="232"/>
      <c r="K318" s="232"/>
      <c r="L318" s="238"/>
      <c r="M318" s="239"/>
      <c r="N318" s="240"/>
      <c r="O318" s="240"/>
      <c r="P318" s="240"/>
      <c r="Q318" s="240"/>
      <c r="R318" s="240"/>
      <c r="S318" s="240"/>
      <c r="T318" s="24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2" t="s">
        <v>199</v>
      </c>
      <c r="AU318" s="242" t="s">
        <v>86</v>
      </c>
      <c r="AV318" s="13" t="s">
        <v>86</v>
      </c>
      <c r="AW318" s="13" t="s">
        <v>32</v>
      </c>
      <c r="AX318" s="13" t="s">
        <v>84</v>
      </c>
      <c r="AY318" s="242" t="s">
        <v>182</v>
      </c>
    </row>
    <row r="319" s="2" customFormat="1" ht="21.75" customHeight="1">
      <c r="A319" s="38"/>
      <c r="B319" s="39"/>
      <c r="C319" s="218" t="s">
        <v>530</v>
      </c>
      <c r="D319" s="218" t="s">
        <v>184</v>
      </c>
      <c r="E319" s="219" t="s">
        <v>531</v>
      </c>
      <c r="F319" s="220" t="s">
        <v>532</v>
      </c>
      <c r="G319" s="221" t="s">
        <v>193</v>
      </c>
      <c r="H319" s="222">
        <v>11.52</v>
      </c>
      <c r="I319" s="223"/>
      <c r="J319" s="224">
        <f>ROUND(I319*H319,2)</f>
        <v>0</v>
      </c>
      <c r="K319" s="220" t="s">
        <v>188</v>
      </c>
      <c r="L319" s="44"/>
      <c r="M319" s="225" t="s">
        <v>1</v>
      </c>
      <c r="N319" s="226" t="s">
        <v>41</v>
      </c>
      <c r="O319" s="91"/>
      <c r="P319" s="227">
        <f>O319*H319</f>
        <v>0</v>
      </c>
      <c r="Q319" s="227">
        <v>2.2564199999999999</v>
      </c>
      <c r="R319" s="227">
        <f>Q319*H319</f>
        <v>25.993958399999997</v>
      </c>
      <c r="S319" s="227">
        <v>0</v>
      </c>
      <c r="T319" s="22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9" t="s">
        <v>189</v>
      </c>
      <c r="AT319" s="229" t="s">
        <v>184</v>
      </c>
      <c r="AU319" s="229" t="s">
        <v>86</v>
      </c>
      <c r="AY319" s="17" t="s">
        <v>182</v>
      </c>
      <c r="BE319" s="230">
        <f>IF(N319="základní",J319,0)</f>
        <v>0</v>
      </c>
      <c r="BF319" s="230">
        <f>IF(N319="snížená",J319,0)</f>
        <v>0</v>
      </c>
      <c r="BG319" s="230">
        <f>IF(N319="zákl. přenesená",J319,0)</f>
        <v>0</v>
      </c>
      <c r="BH319" s="230">
        <f>IF(N319="sníž. přenesená",J319,0)</f>
        <v>0</v>
      </c>
      <c r="BI319" s="230">
        <f>IF(N319="nulová",J319,0)</f>
        <v>0</v>
      </c>
      <c r="BJ319" s="17" t="s">
        <v>84</v>
      </c>
      <c r="BK319" s="230">
        <f>ROUND(I319*H319,2)</f>
        <v>0</v>
      </c>
      <c r="BL319" s="17" t="s">
        <v>189</v>
      </c>
      <c r="BM319" s="229" t="s">
        <v>533</v>
      </c>
    </row>
    <row r="320" s="13" customFormat="1">
      <c r="A320" s="13"/>
      <c r="B320" s="231"/>
      <c r="C320" s="232"/>
      <c r="D320" s="233" t="s">
        <v>199</v>
      </c>
      <c r="E320" s="234" t="s">
        <v>1</v>
      </c>
      <c r="F320" s="235" t="s">
        <v>534</v>
      </c>
      <c r="G320" s="232"/>
      <c r="H320" s="236">
        <v>11.52</v>
      </c>
      <c r="I320" s="237"/>
      <c r="J320" s="232"/>
      <c r="K320" s="232"/>
      <c r="L320" s="238"/>
      <c r="M320" s="239"/>
      <c r="N320" s="240"/>
      <c r="O320" s="240"/>
      <c r="P320" s="240"/>
      <c r="Q320" s="240"/>
      <c r="R320" s="240"/>
      <c r="S320" s="240"/>
      <c r="T320" s="241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2" t="s">
        <v>199</v>
      </c>
      <c r="AU320" s="242" t="s">
        <v>86</v>
      </c>
      <c r="AV320" s="13" t="s">
        <v>86</v>
      </c>
      <c r="AW320" s="13" t="s">
        <v>32</v>
      </c>
      <c r="AX320" s="13" t="s">
        <v>84</v>
      </c>
      <c r="AY320" s="242" t="s">
        <v>182</v>
      </c>
    </row>
    <row r="321" s="2" customFormat="1" ht="21.75" customHeight="1">
      <c r="A321" s="38"/>
      <c r="B321" s="39"/>
      <c r="C321" s="218" t="s">
        <v>535</v>
      </c>
      <c r="D321" s="218" t="s">
        <v>184</v>
      </c>
      <c r="E321" s="219" t="s">
        <v>536</v>
      </c>
      <c r="F321" s="220" t="s">
        <v>537</v>
      </c>
      <c r="G321" s="221" t="s">
        <v>193</v>
      </c>
      <c r="H321" s="222">
        <v>2.8079999999999998</v>
      </c>
      <c r="I321" s="223"/>
      <c r="J321" s="224">
        <f>ROUND(I321*H321,2)</f>
        <v>0</v>
      </c>
      <c r="K321" s="220" t="s">
        <v>188</v>
      </c>
      <c r="L321" s="44"/>
      <c r="M321" s="225" t="s">
        <v>1</v>
      </c>
      <c r="N321" s="226" t="s">
        <v>41</v>
      </c>
      <c r="O321" s="91"/>
      <c r="P321" s="227">
        <f>O321*H321</f>
        <v>0</v>
      </c>
      <c r="Q321" s="227">
        <v>2.4533700000000001</v>
      </c>
      <c r="R321" s="227">
        <f>Q321*H321</f>
        <v>6.8890629599999995</v>
      </c>
      <c r="S321" s="227">
        <v>0</v>
      </c>
      <c r="T321" s="22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9" t="s">
        <v>189</v>
      </c>
      <c r="AT321" s="229" t="s">
        <v>184</v>
      </c>
      <c r="AU321" s="229" t="s">
        <v>86</v>
      </c>
      <c r="AY321" s="17" t="s">
        <v>182</v>
      </c>
      <c r="BE321" s="230">
        <f>IF(N321="základní",J321,0)</f>
        <v>0</v>
      </c>
      <c r="BF321" s="230">
        <f>IF(N321="snížená",J321,0)</f>
        <v>0</v>
      </c>
      <c r="BG321" s="230">
        <f>IF(N321="zákl. přenesená",J321,0)</f>
        <v>0</v>
      </c>
      <c r="BH321" s="230">
        <f>IF(N321="sníž. přenesená",J321,0)</f>
        <v>0</v>
      </c>
      <c r="BI321" s="230">
        <f>IF(N321="nulová",J321,0)</f>
        <v>0</v>
      </c>
      <c r="BJ321" s="17" t="s">
        <v>84</v>
      </c>
      <c r="BK321" s="230">
        <f>ROUND(I321*H321,2)</f>
        <v>0</v>
      </c>
      <c r="BL321" s="17" t="s">
        <v>189</v>
      </c>
      <c r="BM321" s="229" t="s">
        <v>538</v>
      </c>
    </row>
    <row r="322" s="13" customFormat="1">
      <c r="A322" s="13"/>
      <c r="B322" s="231"/>
      <c r="C322" s="232"/>
      <c r="D322" s="233" t="s">
        <v>199</v>
      </c>
      <c r="E322" s="234" t="s">
        <v>1</v>
      </c>
      <c r="F322" s="235" t="s">
        <v>539</v>
      </c>
      <c r="G322" s="232"/>
      <c r="H322" s="236">
        <v>2.3159999999999998</v>
      </c>
      <c r="I322" s="237"/>
      <c r="J322" s="232"/>
      <c r="K322" s="232"/>
      <c r="L322" s="238"/>
      <c r="M322" s="239"/>
      <c r="N322" s="240"/>
      <c r="O322" s="240"/>
      <c r="P322" s="240"/>
      <c r="Q322" s="240"/>
      <c r="R322" s="240"/>
      <c r="S322" s="240"/>
      <c r="T322" s="24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2" t="s">
        <v>199</v>
      </c>
      <c r="AU322" s="242" t="s">
        <v>86</v>
      </c>
      <c r="AV322" s="13" t="s">
        <v>86</v>
      </c>
      <c r="AW322" s="13" t="s">
        <v>32</v>
      </c>
      <c r="AX322" s="13" t="s">
        <v>76</v>
      </c>
      <c r="AY322" s="242" t="s">
        <v>182</v>
      </c>
    </row>
    <row r="323" s="13" customFormat="1">
      <c r="A323" s="13"/>
      <c r="B323" s="231"/>
      <c r="C323" s="232"/>
      <c r="D323" s="233" t="s">
        <v>199</v>
      </c>
      <c r="E323" s="234" t="s">
        <v>1</v>
      </c>
      <c r="F323" s="235" t="s">
        <v>540</v>
      </c>
      <c r="G323" s="232"/>
      <c r="H323" s="236">
        <v>0.49199999999999999</v>
      </c>
      <c r="I323" s="237"/>
      <c r="J323" s="232"/>
      <c r="K323" s="232"/>
      <c r="L323" s="238"/>
      <c r="M323" s="239"/>
      <c r="N323" s="240"/>
      <c r="O323" s="240"/>
      <c r="P323" s="240"/>
      <c r="Q323" s="240"/>
      <c r="R323" s="240"/>
      <c r="S323" s="240"/>
      <c r="T323" s="24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2" t="s">
        <v>199</v>
      </c>
      <c r="AU323" s="242" t="s">
        <v>86</v>
      </c>
      <c r="AV323" s="13" t="s">
        <v>86</v>
      </c>
      <c r="AW323" s="13" t="s">
        <v>32</v>
      </c>
      <c r="AX323" s="13" t="s">
        <v>76</v>
      </c>
      <c r="AY323" s="242" t="s">
        <v>182</v>
      </c>
    </row>
    <row r="324" s="14" customFormat="1">
      <c r="A324" s="14"/>
      <c r="B324" s="243"/>
      <c r="C324" s="244"/>
      <c r="D324" s="233" t="s">
        <v>199</v>
      </c>
      <c r="E324" s="245" t="s">
        <v>1</v>
      </c>
      <c r="F324" s="246" t="s">
        <v>246</v>
      </c>
      <c r="G324" s="244"/>
      <c r="H324" s="247">
        <v>2.8079999999999998</v>
      </c>
      <c r="I324" s="248"/>
      <c r="J324" s="244"/>
      <c r="K324" s="244"/>
      <c r="L324" s="249"/>
      <c r="M324" s="250"/>
      <c r="N324" s="251"/>
      <c r="O324" s="251"/>
      <c r="P324" s="251"/>
      <c r="Q324" s="251"/>
      <c r="R324" s="251"/>
      <c r="S324" s="251"/>
      <c r="T324" s="252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3" t="s">
        <v>199</v>
      </c>
      <c r="AU324" s="253" t="s">
        <v>86</v>
      </c>
      <c r="AV324" s="14" t="s">
        <v>189</v>
      </c>
      <c r="AW324" s="14" t="s">
        <v>32</v>
      </c>
      <c r="AX324" s="14" t="s">
        <v>84</v>
      </c>
      <c r="AY324" s="253" t="s">
        <v>182</v>
      </c>
    </row>
    <row r="325" s="2" customFormat="1" ht="21.75" customHeight="1">
      <c r="A325" s="38"/>
      <c r="B325" s="39"/>
      <c r="C325" s="218" t="s">
        <v>541</v>
      </c>
      <c r="D325" s="218" t="s">
        <v>184</v>
      </c>
      <c r="E325" s="219" t="s">
        <v>542</v>
      </c>
      <c r="F325" s="220" t="s">
        <v>543</v>
      </c>
      <c r="G325" s="221" t="s">
        <v>193</v>
      </c>
      <c r="H325" s="222">
        <v>2.907</v>
      </c>
      <c r="I325" s="223"/>
      <c r="J325" s="224">
        <f>ROUND(I325*H325,2)</f>
        <v>0</v>
      </c>
      <c r="K325" s="220" t="s">
        <v>188</v>
      </c>
      <c r="L325" s="44"/>
      <c r="M325" s="225" t="s">
        <v>1</v>
      </c>
      <c r="N325" s="226" t="s">
        <v>41</v>
      </c>
      <c r="O325" s="91"/>
      <c r="P325" s="227">
        <f>O325*H325</f>
        <v>0</v>
      </c>
      <c r="Q325" s="227">
        <v>2.4533700000000001</v>
      </c>
      <c r="R325" s="227">
        <f>Q325*H325</f>
        <v>7.1319465900000001</v>
      </c>
      <c r="S325" s="227">
        <v>0</v>
      </c>
      <c r="T325" s="228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29" t="s">
        <v>189</v>
      </c>
      <c r="AT325" s="229" t="s">
        <v>184</v>
      </c>
      <c r="AU325" s="229" t="s">
        <v>86</v>
      </c>
      <c r="AY325" s="17" t="s">
        <v>182</v>
      </c>
      <c r="BE325" s="230">
        <f>IF(N325="základní",J325,0)</f>
        <v>0</v>
      </c>
      <c r="BF325" s="230">
        <f>IF(N325="snížená",J325,0)</f>
        <v>0</v>
      </c>
      <c r="BG325" s="230">
        <f>IF(N325="zákl. přenesená",J325,0)</f>
        <v>0</v>
      </c>
      <c r="BH325" s="230">
        <f>IF(N325="sníž. přenesená",J325,0)</f>
        <v>0</v>
      </c>
      <c r="BI325" s="230">
        <f>IF(N325="nulová",J325,0)</f>
        <v>0</v>
      </c>
      <c r="BJ325" s="17" t="s">
        <v>84</v>
      </c>
      <c r="BK325" s="230">
        <f>ROUND(I325*H325,2)</f>
        <v>0</v>
      </c>
      <c r="BL325" s="17" t="s">
        <v>189</v>
      </c>
      <c r="BM325" s="229" t="s">
        <v>544</v>
      </c>
    </row>
    <row r="326" s="13" customFormat="1">
      <c r="A326" s="13"/>
      <c r="B326" s="231"/>
      <c r="C326" s="232"/>
      <c r="D326" s="233" t="s">
        <v>199</v>
      </c>
      <c r="E326" s="234" t="s">
        <v>1</v>
      </c>
      <c r="F326" s="235" t="s">
        <v>545</v>
      </c>
      <c r="G326" s="232"/>
      <c r="H326" s="236">
        <v>2.907</v>
      </c>
      <c r="I326" s="237"/>
      <c r="J326" s="232"/>
      <c r="K326" s="232"/>
      <c r="L326" s="238"/>
      <c r="M326" s="239"/>
      <c r="N326" s="240"/>
      <c r="O326" s="240"/>
      <c r="P326" s="240"/>
      <c r="Q326" s="240"/>
      <c r="R326" s="240"/>
      <c r="S326" s="240"/>
      <c r="T326" s="241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2" t="s">
        <v>199</v>
      </c>
      <c r="AU326" s="242" t="s">
        <v>86</v>
      </c>
      <c r="AV326" s="13" t="s">
        <v>86</v>
      </c>
      <c r="AW326" s="13" t="s">
        <v>32</v>
      </c>
      <c r="AX326" s="13" t="s">
        <v>84</v>
      </c>
      <c r="AY326" s="242" t="s">
        <v>182</v>
      </c>
    </row>
    <row r="327" s="2" customFormat="1">
      <c r="A327" s="38"/>
      <c r="B327" s="39"/>
      <c r="C327" s="218" t="s">
        <v>546</v>
      </c>
      <c r="D327" s="218" t="s">
        <v>184</v>
      </c>
      <c r="E327" s="219" t="s">
        <v>547</v>
      </c>
      <c r="F327" s="220" t="s">
        <v>548</v>
      </c>
      <c r="G327" s="221" t="s">
        <v>218</v>
      </c>
      <c r="H327" s="222">
        <v>0.378</v>
      </c>
      <c r="I327" s="223"/>
      <c r="J327" s="224">
        <f>ROUND(I327*H327,2)</f>
        <v>0</v>
      </c>
      <c r="K327" s="220" t="s">
        <v>188</v>
      </c>
      <c r="L327" s="44"/>
      <c r="M327" s="225" t="s">
        <v>1</v>
      </c>
      <c r="N327" s="226" t="s">
        <v>41</v>
      </c>
      <c r="O327" s="91"/>
      <c r="P327" s="227">
        <f>O327*H327</f>
        <v>0</v>
      </c>
      <c r="Q327" s="227">
        <v>1.04887</v>
      </c>
      <c r="R327" s="227">
        <f>Q327*H327</f>
        <v>0.39647285999999998</v>
      </c>
      <c r="S327" s="227">
        <v>0</v>
      </c>
      <c r="T327" s="228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9" t="s">
        <v>189</v>
      </c>
      <c r="AT327" s="229" t="s">
        <v>184</v>
      </c>
      <c r="AU327" s="229" t="s">
        <v>86</v>
      </c>
      <c r="AY327" s="17" t="s">
        <v>182</v>
      </c>
      <c r="BE327" s="230">
        <f>IF(N327="základní",J327,0)</f>
        <v>0</v>
      </c>
      <c r="BF327" s="230">
        <f>IF(N327="snížená",J327,0)</f>
        <v>0</v>
      </c>
      <c r="BG327" s="230">
        <f>IF(N327="zákl. přenesená",J327,0)</f>
        <v>0</v>
      </c>
      <c r="BH327" s="230">
        <f>IF(N327="sníž. přenesená",J327,0)</f>
        <v>0</v>
      </c>
      <c r="BI327" s="230">
        <f>IF(N327="nulová",J327,0)</f>
        <v>0</v>
      </c>
      <c r="BJ327" s="17" t="s">
        <v>84</v>
      </c>
      <c r="BK327" s="230">
        <f>ROUND(I327*H327,2)</f>
        <v>0</v>
      </c>
      <c r="BL327" s="17" t="s">
        <v>189</v>
      </c>
      <c r="BM327" s="229" t="s">
        <v>549</v>
      </c>
    </row>
    <row r="328" s="13" customFormat="1">
      <c r="A328" s="13"/>
      <c r="B328" s="231"/>
      <c r="C328" s="232"/>
      <c r="D328" s="233" t="s">
        <v>199</v>
      </c>
      <c r="E328" s="234" t="s">
        <v>1</v>
      </c>
      <c r="F328" s="235" t="s">
        <v>550</v>
      </c>
      <c r="G328" s="232"/>
      <c r="H328" s="236">
        <v>0.378</v>
      </c>
      <c r="I328" s="237"/>
      <c r="J328" s="232"/>
      <c r="K328" s="232"/>
      <c r="L328" s="238"/>
      <c r="M328" s="239"/>
      <c r="N328" s="240"/>
      <c r="O328" s="240"/>
      <c r="P328" s="240"/>
      <c r="Q328" s="240"/>
      <c r="R328" s="240"/>
      <c r="S328" s="240"/>
      <c r="T328" s="24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2" t="s">
        <v>199</v>
      </c>
      <c r="AU328" s="242" t="s">
        <v>86</v>
      </c>
      <c r="AV328" s="13" t="s">
        <v>86</v>
      </c>
      <c r="AW328" s="13" t="s">
        <v>32</v>
      </c>
      <c r="AX328" s="13" t="s">
        <v>84</v>
      </c>
      <c r="AY328" s="242" t="s">
        <v>182</v>
      </c>
    </row>
    <row r="329" s="2" customFormat="1">
      <c r="A329" s="38"/>
      <c r="B329" s="39"/>
      <c r="C329" s="218" t="s">
        <v>551</v>
      </c>
      <c r="D329" s="218" t="s">
        <v>184</v>
      </c>
      <c r="E329" s="219" t="s">
        <v>552</v>
      </c>
      <c r="F329" s="220" t="s">
        <v>553</v>
      </c>
      <c r="G329" s="221" t="s">
        <v>218</v>
      </c>
      <c r="H329" s="222">
        <v>0.128</v>
      </c>
      <c r="I329" s="223"/>
      <c r="J329" s="224">
        <f>ROUND(I329*H329,2)</f>
        <v>0</v>
      </c>
      <c r="K329" s="220" t="s">
        <v>188</v>
      </c>
      <c r="L329" s="44"/>
      <c r="M329" s="225" t="s">
        <v>1</v>
      </c>
      <c r="N329" s="226" t="s">
        <v>41</v>
      </c>
      <c r="O329" s="91"/>
      <c r="P329" s="227">
        <f>O329*H329</f>
        <v>0</v>
      </c>
      <c r="Q329" s="227">
        <v>1.06277</v>
      </c>
      <c r="R329" s="227">
        <f>Q329*H329</f>
        <v>0.13603456</v>
      </c>
      <c r="S329" s="227">
        <v>0</v>
      </c>
      <c r="T329" s="228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9" t="s">
        <v>189</v>
      </c>
      <c r="AT329" s="229" t="s">
        <v>184</v>
      </c>
      <c r="AU329" s="229" t="s">
        <v>86</v>
      </c>
      <c r="AY329" s="17" t="s">
        <v>182</v>
      </c>
      <c r="BE329" s="230">
        <f>IF(N329="základní",J329,0)</f>
        <v>0</v>
      </c>
      <c r="BF329" s="230">
        <f>IF(N329="snížená",J329,0)</f>
        <v>0</v>
      </c>
      <c r="BG329" s="230">
        <f>IF(N329="zákl. přenesená",J329,0)</f>
        <v>0</v>
      </c>
      <c r="BH329" s="230">
        <f>IF(N329="sníž. přenesená",J329,0)</f>
        <v>0</v>
      </c>
      <c r="BI329" s="230">
        <f>IF(N329="nulová",J329,0)</f>
        <v>0</v>
      </c>
      <c r="BJ329" s="17" t="s">
        <v>84</v>
      </c>
      <c r="BK329" s="230">
        <f>ROUND(I329*H329,2)</f>
        <v>0</v>
      </c>
      <c r="BL329" s="17" t="s">
        <v>189</v>
      </c>
      <c r="BM329" s="229" t="s">
        <v>554</v>
      </c>
    </row>
    <row r="330" s="13" customFormat="1">
      <c r="A330" s="13"/>
      <c r="B330" s="231"/>
      <c r="C330" s="232"/>
      <c r="D330" s="233" t="s">
        <v>199</v>
      </c>
      <c r="E330" s="234" t="s">
        <v>1</v>
      </c>
      <c r="F330" s="235" t="s">
        <v>555</v>
      </c>
      <c r="G330" s="232"/>
      <c r="H330" s="236">
        <v>0.128</v>
      </c>
      <c r="I330" s="237"/>
      <c r="J330" s="232"/>
      <c r="K330" s="232"/>
      <c r="L330" s="238"/>
      <c r="M330" s="239"/>
      <c r="N330" s="240"/>
      <c r="O330" s="240"/>
      <c r="P330" s="240"/>
      <c r="Q330" s="240"/>
      <c r="R330" s="240"/>
      <c r="S330" s="240"/>
      <c r="T330" s="24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2" t="s">
        <v>199</v>
      </c>
      <c r="AU330" s="242" t="s">
        <v>86</v>
      </c>
      <c r="AV330" s="13" t="s">
        <v>86</v>
      </c>
      <c r="AW330" s="13" t="s">
        <v>32</v>
      </c>
      <c r="AX330" s="13" t="s">
        <v>84</v>
      </c>
      <c r="AY330" s="242" t="s">
        <v>182</v>
      </c>
    </row>
    <row r="331" s="2" customFormat="1">
      <c r="A331" s="38"/>
      <c r="B331" s="39"/>
      <c r="C331" s="218" t="s">
        <v>556</v>
      </c>
      <c r="D331" s="218" t="s">
        <v>184</v>
      </c>
      <c r="E331" s="219" t="s">
        <v>552</v>
      </c>
      <c r="F331" s="220" t="s">
        <v>553</v>
      </c>
      <c r="G331" s="221" t="s">
        <v>218</v>
      </c>
      <c r="H331" s="222">
        <v>0.32000000000000001</v>
      </c>
      <c r="I331" s="223"/>
      <c r="J331" s="224">
        <f>ROUND(I331*H331,2)</f>
        <v>0</v>
      </c>
      <c r="K331" s="220" t="s">
        <v>188</v>
      </c>
      <c r="L331" s="44"/>
      <c r="M331" s="225" t="s">
        <v>1</v>
      </c>
      <c r="N331" s="226" t="s">
        <v>41</v>
      </c>
      <c r="O331" s="91"/>
      <c r="P331" s="227">
        <f>O331*H331</f>
        <v>0</v>
      </c>
      <c r="Q331" s="227">
        <v>1.06277</v>
      </c>
      <c r="R331" s="227">
        <f>Q331*H331</f>
        <v>0.34008640000000001</v>
      </c>
      <c r="S331" s="227">
        <v>0</v>
      </c>
      <c r="T331" s="22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29" t="s">
        <v>189</v>
      </c>
      <c r="AT331" s="229" t="s">
        <v>184</v>
      </c>
      <c r="AU331" s="229" t="s">
        <v>86</v>
      </c>
      <c r="AY331" s="17" t="s">
        <v>182</v>
      </c>
      <c r="BE331" s="230">
        <f>IF(N331="základní",J331,0)</f>
        <v>0</v>
      </c>
      <c r="BF331" s="230">
        <f>IF(N331="snížená",J331,0)</f>
        <v>0</v>
      </c>
      <c r="BG331" s="230">
        <f>IF(N331="zákl. přenesená",J331,0)</f>
        <v>0</v>
      </c>
      <c r="BH331" s="230">
        <f>IF(N331="sníž. přenesená",J331,0)</f>
        <v>0</v>
      </c>
      <c r="BI331" s="230">
        <f>IF(N331="nulová",J331,0)</f>
        <v>0</v>
      </c>
      <c r="BJ331" s="17" t="s">
        <v>84</v>
      </c>
      <c r="BK331" s="230">
        <f>ROUND(I331*H331,2)</f>
        <v>0</v>
      </c>
      <c r="BL331" s="17" t="s">
        <v>189</v>
      </c>
      <c r="BM331" s="229" t="s">
        <v>557</v>
      </c>
    </row>
    <row r="332" s="13" customFormat="1">
      <c r="A332" s="13"/>
      <c r="B332" s="231"/>
      <c r="C332" s="232"/>
      <c r="D332" s="233" t="s">
        <v>199</v>
      </c>
      <c r="E332" s="234" t="s">
        <v>1</v>
      </c>
      <c r="F332" s="235" t="s">
        <v>558</v>
      </c>
      <c r="G332" s="232"/>
      <c r="H332" s="236">
        <v>0.32000000000000001</v>
      </c>
      <c r="I332" s="237"/>
      <c r="J332" s="232"/>
      <c r="K332" s="232"/>
      <c r="L332" s="238"/>
      <c r="M332" s="239"/>
      <c r="N332" s="240"/>
      <c r="O332" s="240"/>
      <c r="P332" s="240"/>
      <c r="Q332" s="240"/>
      <c r="R332" s="240"/>
      <c r="S332" s="240"/>
      <c r="T332" s="24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2" t="s">
        <v>199</v>
      </c>
      <c r="AU332" s="242" t="s">
        <v>86</v>
      </c>
      <c r="AV332" s="13" t="s">
        <v>86</v>
      </c>
      <c r="AW332" s="13" t="s">
        <v>32</v>
      </c>
      <c r="AX332" s="13" t="s">
        <v>84</v>
      </c>
      <c r="AY332" s="242" t="s">
        <v>182</v>
      </c>
    </row>
    <row r="333" s="2" customFormat="1">
      <c r="A333" s="38"/>
      <c r="B333" s="39"/>
      <c r="C333" s="218" t="s">
        <v>559</v>
      </c>
      <c r="D333" s="218" t="s">
        <v>184</v>
      </c>
      <c r="E333" s="219" t="s">
        <v>560</v>
      </c>
      <c r="F333" s="220" t="s">
        <v>561</v>
      </c>
      <c r="G333" s="221" t="s">
        <v>187</v>
      </c>
      <c r="H333" s="222">
        <v>16.321999999999999</v>
      </c>
      <c r="I333" s="223"/>
      <c r="J333" s="224">
        <f>ROUND(I333*H333,2)</f>
        <v>0</v>
      </c>
      <c r="K333" s="220" t="s">
        <v>188</v>
      </c>
      <c r="L333" s="44"/>
      <c r="M333" s="225" t="s">
        <v>1</v>
      </c>
      <c r="N333" s="226" t="s">
        <v>41</v>
      </c>
      <c r="O333" s="91"/>
      <c r="P333" s="227">
        <f>O333*H333</f>
        <v>0</v>
      </c>
      <c r="Q333" s="227">
        <v>0.01282</v>
      </c>
      <c r="R333" s="227">
        <f>Q333*H333</f>
        <v>0.20924804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189</v>
      </c>
      <c r="AT333" s="229" t="s">
        <v>184</v>
      </c>
      <c r="AU333" s="229" t="s">
        <v>86</v>
      </c>
      <c r="AY333" s="17" t="s">
        <v>182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84</v>
      </c>
      <c r="BK333" s="230">
        <f>ROUND(I333*H333,2)</f>
        <v>0</v>
      </c>
      <c r="BL333" s="17" t="s">
        <v>189</v>
      </c>
      <c r="BM333" s="229" t="s">
        <v>562</v>
      </c>
    </row>
    <row r="334" s="13" customFormat="1">
      <c r="A334" s="13"/>
      <c r="B334" s="231"/>
      <c r="C334" s="232"/>
      <c r="D334" s="233" t="s">
        <v>199</v>
      </c>
      <c r="E334" s="234" t="s">
        <v>1</v>
      </c>
      <c r="F334" s="235" t="s">
        <v>563</v>
      </c>
      <c r="G334" s="232"/>
      <c r="H334" s="236">
        <v>16.321999999999999</v>
      </c>
      <c r="I334" s="237"/>
      <c r="J334" s="232"/>
      <c r="K334" s="232"/>
      <c r="L334" s="238"/>
      <c r="M334" s="239"/>
      <c r="N334" s="240"/>
      <c r="O334" s="240"/>
      <c r="P334" s="240"/>
      <c r="Q334" s="240"/>
      <c r="R334" s="240"/>
      <c r="S334" s="240"/>
      <c r="T334" s="24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2" t="s">
        <v>199</v>
      </c>
      <c r="AU334" s="242" t="s">
        <v>86</v>
      </c>
      <c r="AV334" s="13" t="s">
        <v>86</v>
      </c>
      <c r="AW334" s="13" t="s">
        <v>32</v>
      </c>
      <c r="AX334" s="13" t="s">
        <v>84</v>
      </c>
      <c r="AY334" s="242" t="s">
        <v>182</v>
      </c>
    </row>
    <row r="335" s="2" customFormat="1">
      <c r="A335" s="38"/>
      <c r="B335" s="39"/>
      <c r="C335" s="218" t="s">
        <v>564</v>
      </c>
      <c r="D335" s="218" t="s">
        <v>184</v>
      </c>
      <c r="E335" s="219" t="s">
        <v>565</v>
      </c>
      <c r="F335" s="220" t="s">
        <v>566</v>
      </c>
      <c r="G335" s="221" t="s">
        <v>187</v>
      </c>
      <c r="H335" s="222">
        <v>16.321999999999999</v>
      </c>
      <c r="I335" s="223"/>
      <c r="J335" s="224">
        <f>ROUND(I335*H335,2)</f>
        <v>0</v>
      </c>
      <c r="K335" s="220" t="s">
        <v>188</v>
      </c>
      <c r="L335" s="44"/>
      <c r="M335" s="225" t="s">
        <v>1</v>
      </c>
      <c r="N335" s="226" t="s">
        <v>41</v>
      </c>
      <c r="O335" s="91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29" t="s">
        <v>189</v>
      </c>
      <c r="AT335" s="229" t="s">
        <v>184</v>
      </c>
      <c r="AU335" s="229" t="s">
        <v>86</v>
      </c>
      <c r="AY335" s="17" t="s">
        <v>182</v>
      </c>
      <c r="BE335" s="230">
        <f>IF(N335="základní",J335,0)</f>
        <v>0</v>
      </c>
      <c r="BF335" s="230">
        <f>IF(N335="snížená",J335,0)</f>
        <v>0</v>
      </c>
      <c r="BG335" s="230">
        <f>IF(N335="zákl. přenesená",J335,0)</f>
        <v>0</v>
      </c>
      <c r="BH335" s="230">
        <f>IF(N335="sníž. přenesená",J335,0)</f>
        <v>0</v>
      </c>
      <c r="BI335" s="230">
        <f>IF(N335="nulová",J335,0)</f>
        <v>0</v>
      </c>
      <c r="BJ335" s="17" t="s">
        <v>84</v>
      </c>
      <c r="BK335" s="230">
        <f>ROUND(I335*H335,2)</f>
        <v>0</v>
      </c>
      <c r="BL335" s="17" t="s">
        <v>189</v>
      </c>
      <c r="BM335" s="229" t="s">
        <v>567</v>
      </c>
    </row>
    <row r="336" s="2" customFormat="1">
      <c r="A336" s="38"/>
      <c r="B336" s="39"/>
      <c r="C336" s="218" t="s">
        <v>568</v>
      </c>
      <c r="D336" s="218" t="s">
        <v>184</v>
      </c>
      <c r="E336" s="219" t="s">
        <v>569</v>
      </c>
      <c r="F336" s="220" t="s">
        <v>570</v>
      </c>
      <c r="G336" s="221" t="s">
        <v>234</v>
      </c>
      <c r="H336" s="222">
        <v>37.399999999999999</v>
      </c>
      <c r="I336" s="223"/>
      <c r="J336" s="224">
        <f>ROUND(I336*H336,2)</f>
        <v>0</v>
      </c>
      <c r="K336" s="220" t="s">
        <v>188</v>
      </c>
      <c r="L336" s="44"/>
      <c r="M336" s="225" t="s">
        <v>1</v>
      </c>
      <c r="N336" s="226" t="s">
        <v>41</v>
      </c>
      <c r="O336" s="91"/>
      <c r="P336" s="227">
        <f>O336*H336</f>
        <v>0</v>
      </c>
      <c r="Q336" s="227">
        <v>0.11046</v>
      </c>
      <c r="R336" s="227">
        <f>Q336*H336</f>
        <v>4.1312040000000003</v>
      </c>
      <c r="S336" s="227">
        <v>0</v>
      </c>
      <c r="T336" s="228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9" t="s">
        <v>189</v>
      </c>
      <c r="AT336" s="229" t="s">
        <v>184</v>
      </c>
      <c r="AU336" s="229" t="s">
        <v>86</v>
      </c>
      <c r="AY336" s="17" t="s">
        <v>182</v>
      </c>
      <c r="BE336" s="230">
        <f>IF(N336="základní",J336,0)</f>
        <v>0</v>
      </c>
      <c r="BF336" s="230">
        <f>IF(N336="snížená",J336,0)</f>
        <v>0</v>
      </c>
      <c r="BG336" s="230">
        <f>IF(N336="zákl. přenesená",J336,0)</f>
        <v>0</v>
      </c>
      <c r="BH336" s="230">
        <f>IF(N336="sníž. přenesená",J336,0)</f>
        <v>0</v>
      </c>
      <c r="BI336" s="230">
        <f>IF(N336="nulová",J336,0)</f>
        <v>0</v>
      </c>
      <c r="BJ336" s="17" t="s">
        <v>84</v>
      </c>
      <c r="BK336" s="230">
        <f>ROUND(I336*H336,2)</f>
        <v>0</v>
      </c>
      <c r="BL336" s="17" t="s">
        <v>189</v>
      </c>
      <c r="BM336" s="229" t="s">
        <v>571</v>
      </c>
    </row>
    <row r="337" s="13" customFormat="1">
      <c r="A337" s="13"/>
      <c r="B337" s="231"/>
      <c r="C337" s="232"/>
      <c r="D337" s="233" t="s">
        <v>199</v>
      </c>
      <c r="E337" s="234" t="s">
        <v>1</v>
      </c>
      <c r="F337" s="235" t="s">
        <v>572</v>
      </c>
      <c r="G337" s="232"/>
      <c r="H337" s="236">
        <v>37.399999999999999</v>
      </c>
      <c r="I337" s="237"/>
      <c r="J337" s="232"/>
      <c r="K337" s="232"/>
      <c r="L337" s="238"/>
      <c r="M337" s="239"/>
      <c r="N337" s="240"/>
      <c r="O337" s="240"/>
      <c r="P337" s="240"/>
      <c r="Q337" s="240"/>
      <c r="R337" s="240"/>
      <c r="S337" s="240"/>
      <c r="T337" s="24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2" t="s">
        <v>199</v>
      </c>
      <c r="AU337" s="242" t="s">
        <v>86</v>
      </c>
      <c r="AV337" s="13" t="s">
        <v>86</v>
      </c>
      <c r="AW337" s="13" t="s">
        <v>32</v>
      </c>
      <c r="AX337" s="13" t="s">
        <v>84</v>
      </c>
      <c r="AY337" s="242" t="s">
        <v>182</v>
      </c>
    </row>
    <row r="338" s="2" customFormat="1">
      <c r="A338" s="38"/>
      <c r="B338" s="39"/>
      <c r="C338" s="218" t="s">
        <v>573</v>
      </c>
      <c r="D338" s="218" t="s">
        <v>184</v>
      </c>
      <c r="E338" s="219" t="s">
        <v>569</v>
      </c>
      <c r="F338" s="220" t="s">
        <v>570</v>
      </c>
      <c r="G338" s="221" t="s">
        <v>234</v>
      </c>
      <c r="H338" s="222">
        <v>39</v>
      </c>
      <c r="I338" s="223"/>
      <c r="J338" s="224">
        <f>ROUND(I338*H338,2)</f>
        <v>0</v>
      </c>
      <c r="K338" s="220" t="s">
        <v>188</v>
      </c>
      <c r="L338" s="44"/>
      <c r="M338" s="225" t="s">
        <v>1</v>
      </c>
      <c r="N338" s="226" t="s">
        <v>41</v>
      </c>
      <c r="O338" s="91"/>
      <c r="P338" s="227">
        <f>O338*H338</f>
        <v>0</v>
      </c>
      <c r="Q338" s="227">
        <v>0.11046</v>
      </c>
      <c r="R338" s="227">
        <f>Q338*H338</f>
        <v>4.3079400000000003</v>
      </c>
      <c r="S338" s="227">
        <v>0</v>
      </c>
      <c r="T338" s="228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29" t="s">
        <v>189</v>
      </c>
      <c r="AT338" s="229" t="s">
        <v>184</v>
      </c>
      <c r="AU338" s="229" t="s">
        <v>86</v>
      </c>
      <c r="AY338" s="17" t="s">
        <v>182</v>
      </c>
      <c r="BE338" s="230">
        <f>IF(N338="základní",J338,0)</f>
        <v>0</v>
      </c>
      <c r="BF338" s="230">
        <f>IF(N338="snížená",J338,0)</f>
        <v>0</v>
      </c>
      <c r="BG338" s="230">
        <f>IF(N338="zákl. přenesená",J338,0)</f>
        <v>0</v>
      </c>
      <c r="BH338" s="230">
        <f>IF(N338="sníž. přenesená",J338,0)</f>
        <v>0</v>
      </c>
      <c r="BI338" s="230">
        <f>IF(N338="nulová",J338,0)</f>
        <v>0</v>
      </c>
      <c r="BJ338" s="17" t="s">
        <v>84</v>
      </c>
      <c r="BK338" s="230">
        <f>ROUND(I338*H338,2)</f>
        <v>0</v>
      </c>
      <c r="BL338" s="17" t="s">
        <v>189</v>
      </c>
      <c r="BM338" s="229" t="s">
        <v>574</v>
      </c>
    </row>
    <row r="339" s="13" customFormat="1">
      <c r="A339" s="13"/>
      <c r="B339" s="231"/>
      <c r="C339" s="232"/>
      <c r="D339" s="233" t="s">
        <v>199</v>
      </c>
      <c r="E339" s="234" t="s">
        <v>1</v>
      </c>
      <c r="F339" s="235" t="s">
        <v>575</v>
      </c>
      <c r="G339" s="232"/>
      <c r="H339" s="236">
        <v>39</v>
      </c>
      <c r="I339" s="237"/>
      <c r="J339" s="232"/>
      <c r="K339" s="232"/>
      <c r="L339" s="238"/>
      <c r="M339" s="239"/>
      <c r="N339" s="240"/>
      <c r="O339" s="240"/>
      <c r="P339" s="240"/>
      <c r="Q339" s="240"/>
      <c r="R339" s="240"/>
      <c r="S339" s="240"/>
      <c r="T339" s="24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2" t="s">
        <v>199</v>
      </c>
      <c r="AU339" s="242" t="s">
        <v>86</v>
      </c>
      <c r="AV339" s="13" t="s">
        <v>86</v>
      </c>
      <c r="AW339" s="13" t="s">
        <v>32</v>
      </c>
      <c r="AX339" s="13" t="s">
        <v>84</v>
      </c>
      <c r="AY339" s="242" t="s">
        <v>182</v>
      </c>
    </row>
    <row r="340" s="2" customFormat="1">
      <c r="A340" s="38"/>
      <c r="B340" s="39"/>
      <c r="C340" s="218" t="s">
        <v>576</v>
      </c>
      <c r="D340" s="218" t="s">
        <v>184</v>
      </c>
      <c r="E340" s="219" t="s">
        <v>569</v>
      </c>
      <c r="F340" s="220" t="s">
        <v>570</v>
      </c>
      <c r="G340" s="221" t="s">
        <v>234</v>
      </c>
      <c r="H340" s="222">
        <v>141.5</v>
      </c>
      <c r="I340" s="223"/>
      <c r="J340" s="224">
        <f>ROUND(I340*H340,2)</f>
        <v>0</v>
      </c>
      <c r="K340" s="220" t="s">
        <v>188</v>
      </c>
      <c r="L340" s="44"/>
      <c r="M340" s="225" t="s">
        <v>1</v>
      </c>
      <c r="N340" s="226" t="s">
        <v>41</v>
      </c>
      <c r="O340" s="91"/>
      <c r="P340" s="227">
        <f>O340*H340</f>
        <v>0</v>
      </c>
      <c r="Q340" s="227">
        <v>0.11046</v>
      </c>
      <c r="R340" s="227">
        <f>Q340*H340</f>
        <v>15.630090000000001</v>
      </c>
      <c r="S340" s="227">
        <v>0</v>
      </c>
      <c r="T340" s="228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29" t="s">
        <v>189</v>
      </c>
      <c r="AT340" s="229" t="s">
        <v>184</v>
      </c>
      <c r="AU340" s="229" t="s">
        <v>86</v>
      </c>
      <c r="AY340" s="17" t="s">
        <v>182</v>
      </c>
      <c r="BE340" s="230">
        <f>IF(N340="základní",J340,0)</f>
        <v>0</v>
      </c>
      <c r="BF340" s="230">
        <f>IF(N340="snížená",J340,0)</f>
        <v>0</v>
      </c>
      <c r="BG340" s="230">
        <f>IF(N340="zákl. přenesená",J340,0)</f>
        <v>0</v>
      </c>
      <c r="BH340" s="230">
        <f>IF(N340="sníž. přenesená",J340,0)</f>
        <v>0</v>
      </c>
      <c r="BI340" s="230">
        <f>IF(N340="nulová",J340,0)</f>
        <v>0</v>
      </c>
      <c r="BJ340" s="17" t="s">
        <v>84</v>
      </c>
      <c r="BK340" s="230">
        <f>ROUND(I340*H340,2)</f>
        <v>0</v>
      </c>
      <c r="BL340" s="17" t="s">
        <v>189</v>
      </c>
      <c r="BM340" s="229" t="s">
        <v>577</v>
      </c>
    </row>
    <row r="341" s="13" customFormat="1">
      <c r="A341" s="13"/>
      <c r="B341" s="231"/>
      <c r="C341" s="232"/>
      <c r="D341" s="233" t="s">
        <v>199</v>
      </c>
      <c r="E341" s="234" t="s">
        <v>1</v>
      </c>
      <c r="F341" s="235" t="s">
        <v>578</v>
      </c>
      <c r="G341" s="232"/>
      <c r="H341" s="236">
        <v>141.5</v>
      </c>
      <c r="I341" s="237"/>
      <c r="J341" s="232"/>
      <c r="K341" s="232"/>
      <c r="L341" s="238"/>
      <c r="M341" s="239"/>
      <c r="N341" s="240"/>
      <c r="O341" s="240"/>
      <c r="P341" s="240"/>
      <c r="Q341" s="240"/>
      <c r="R341" s="240"/>
      <c r="S341" s="240"/>
      <c r="T341" s="24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2" t="s">
        <v>199</v>
      </c>
      <c r="AU341" s="242" t="s">
        <v>86</v>
      </c>
      <c r="AV341" s="13" t="s">
        <v>86</v>
      </c>
      <c r="AW341" s="13" t="s">
        <v>32</v>
      </c>
      <c r="AX341" s="13" t="s">
        <v>84</v>
      </c>
      <c r="AY341" s="242" t="s">
        <v>182</v>
      </c>
    </row>
    <row r="342" s="2" customFormat="1" ht="16.5" customHeight="1">
      <c r="A342" s="38"/>
      <c r="B342" s="39"/>
      <c r="C342" s="218" t="s">
        <v>579</v>
      </c>
      <c r="D342" s="218" t="s">
        <v>184</v>
      </c>
      <c r="E342" s="219" t="s">
        <v>580</v>
      </c>
      <c r="F342" s="220" t="s">
        <v>581</v>
      </c>
      <c r="G342" s="221" t="s">
        <v>187</v>
      </c>
      <c r="H342" s="222">
        <v>16.829999999999998</v>
      </c>
      <c r="I342" s="223"/>
      <c r="J342" s="224">
        <f>ROUND(I342*H342,2)</f>
        <v>0</v>
      </c>
      <c r="K342" s="220" t="s">
        <v>188</v>
      </c>
      <c r="L342" s="44"/>
      <c r="M342" s="225" t="s">
        <v>1</v>
      </c>
      <c r="N342" s="226" t="s">
        <v>41</v>
      </c>
      <c r="O342" s="91"/>
      <c r="P342" s="227">
        <f>O342*H342</f>
        <v>0</v>
      </c>
      <c r="Q342" s="227">
        <v>0.0065799999999999999</v>
      </c>
      <c r="R342" s="227">
        <f>Q342*H342</f>
        <v>0.11074139999999999</v>
      </c>
      <c r="S342" s="227">
        <v>0</v>
      </c>
      <c r="T342" s="228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9" t="s">
        <v>189</v>
      </c>
      <c r="AT342" s="229" t="s">
        <v>184</v>
      </c>
      <c r="AU342" s="229" t="s">
        <v>86</v>
      </c>
      <c r="AY342" s="17" t="s">
        <v>182</v>
      </c>
      <c r="BE342" s="230">
        <f>IF(N342="základní",J342,0)</f>
        <v>0</v>
      </c>
      <c r="BF342" s="230">
        <f>IF(N342="snížená",J342,0)</f>
        <v>0</v>
      </c>
      <c r="BG342" s="230">
        <f>IF(N342="zákl. přenesená",J342,0)</f>
        <v>0</v>
      </c>
      <c r="BH342" s="230">
        <f>IF(N342="sníž. přenesená",J342,0)</f>
        <v>0</v>
      </c>
      <c r="BI342" s="230">
        <f>IF(N342="nulová",J342,0)</f>
        <v>0</v>
      </c>
      <c r="BJ342" s="17" t="s">
        <v>84</v>
      </c>
      <c r="BK342" s="230">
        <f>ROUND(I342*H342,2)</f>
        <v>0</v>
      </c>
      <c r="BL342" s="17" t="s">
        <v>189</v>
      </c>
      <c r="BM342" s="229" t="s">
        <v>582</v>
      </c>
    </row>
    <row r="343" s="13" customFormat="1">
      <c r="A343" s="13"/>
      <c r="B343" s="231"/>
      <c r="C343" s="232"/>
      <c r="D343" s="233" t="s">
        <v>199</v>
      </c>
      <c r="E343" s="234" t="s">
        <v>1</v>
      </c>
      <c r="F343" s="235" t="s">
        <v>583</v>
      </c>
      <c r="G343" s="232"/>
      <c r="H343" s="236">
        <v>16.829999999999998</v>
      </c>
      <c r="I343" s="237"/>
      <c r="J343" s="232"/>
      <c r="K343" s="232"/>
      <c r="L343" s="238"/>
      <c r="M343" s="239"/>
      <c r="N343" s="240"/>
      <c r="O343" s="240"/>
      <c r="P343" s="240"/>
      <c r="Q343" s="240"/>
      <c r="R343" s="240"/>
      <c r="S343" s="240"/>
      <c r="T343" s="241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2" t="s">
        <v>199</v>
      </c>
      <c r="AU343" s="242" t="s">
        <v>86</v>
      </c>
      <c r="AV343" s="13" t="s">
        <v>86</v>
      </c>
      <c r="AW343" s="13" t="s">
        <v>32</v>
      </c>
      <c r="AX343" s="13" t="s">
        <v>84</v>
      </c>
      <c r="AY343" s="242" t="s">
        <v>182</v>
      </c>
    </row>
    <row r="344" s="2" customFormat="1" ht="16.5" customHeight="1">
      <c r="A344" s="38"/>
      <c r="B344" s="39"/>
      <c r="C344" s="218" t="s">
        <v>584</v>
      </c>
      <c r="D344" s="218" t="s">
        <v>184</v>
      </c>
      <c r="E344" s="219" t="s">
        <v>580</v>
      </c>
      <c r="F344" s="220" t="s">
        <v>581</v>
      </c>
      <c r="G344" s="221" t="s">
        <v>187</v>
      </c>
      <c r="H344" s="222">
        <v>17.550000000000001</v>
      </c>
      <c r="I344" s="223"/>
      <c r="J344" s="224">
        <f>ROUND(I344*H344,2)</f>
        <v>0</v>
      </c>
      <c r="K344" s="220" t="s">
        <v>188</v>
      </c>
      <c r="L344" s="44"/>
      <c r="M344" s="225" t="s">
        <v>1</v>
      </c>
      <c r="N344" s="226" t="s">
        <v>41</v>
      </c>
      <c r="O344" s="91"/>
      <c r="P344" s="227">
        <f>O344*H344</f>
        <v>0</v>
      </c>
      <c r="Q344" s="227">
        <v>0.0065799999999999999</v>
      </c>
      <c r="R344" s="227">
        <f>Q344*H344</f>
        <v>0.115479</v>
      </c>
      <c r="S344" s="227">
        <v>0</v>
      </c>
      <c r="T344" s="22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9" t="s">
        <v>189</v>
      </c>
      <c r="AT344" s="229" t="s">
        <v>184</v>
      </c>
      <c r="AU344" s="229" t="s">
        <v>86</v>
      </c>
      <c r="AY344" s="17" t="s">
        <v>182</v>
      </c>
      <c r="BE344" s="230">
        <f>IF(N344="základní",J344,0)</f>
        <v>0</v>
      </c>
      <c r="BF344" s="230">
        <f>IF(N344="snížená",J344,0)</f>
        <v>0</v>
      </c>
      <c r="BG344" s="230">
        <f>IF(N344="zákl. přenesená",J344,0)</f>
        <v>0</v>
      </c>
      <c r="BH344" s="230">
        <f>IF(N344="sníž. přenesená",J344,0)</f>
        <v>0</v>
      </c>
      <c r="BI344" s="230">
        <f>IF(N344="nulová",J344,0)</f>
        <v>0</v>
      </c>
      <c r="BJ344" s="17" t="s">
        <v>84</v>
      </c>
      <c r="BK344" s="230">
        <f>ROUND(I344*H344,2)</f>
        <v>0</v>
      </c>
      <c r="BL344" s="17" t="s">
        <v>189</v>
      </c>
      <c r="BM344" s="229" t="s">
        <v>585</v>
      </c>
    </row>
    <row r="345" s="13" customFormat="1">
      <c r="A345" s="13"/>
      <c r="B345" s="231"/>
      <c r="C345" s="232"/>
      <c r="D345" s="233" t="s">
        <v>199</v>
      </c>
      <c r="E345" s="234" t="s">
        <v>1</v>
      </c>
      <c r="F345" s="235" t="s">
        <v>586</v>
      </c>
      <c r="G345" s="232"/>
      <c r="H345" s="236">
        <v>17.550000000000001</v>
      </c>
      <c r="I345" s="237"/>
      <c r="J345" s="232"/>
      <c r="K345" s="232"/>
      <c r="L345" s="238"/>
      <c r="M345" s="239"/>
      <c r="N345" s="240"/>
      <c r="O345" s="240"/>
      <c r="P345" s="240"/>
      <c r="Q345" s="240"/>
      <c r="R345" s="240"/>
      <c r="S345" s="240"/>
      <c r="T345" s="241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2" t="s">
        <v>199</v>
      </c>
      <c r="AU345" s="242" t="s">
        <v>86</v>
      </c>
      <c r="AV345" s="13" t="s">
        <v>86</v>
      </c>
      <c r="AW345" s="13" t="s">
        <v>32</v>
      </c>
      <c r="AX345" s="13" t="s">
        <v>84</v>
      </c>
      <c r="AY345" s="242" t="s">
        <v>182</v>
      </c>
    </row>
    <row r="346" s="2" customFormat="1" ht="16.5" customHeight="1">
      <c r="A346" s="38"/>
      <c r="B346" s="39"/>
      <c r="C346" s="218" t="s">
        <v>587</v>
      </c>
      <c r="D346" s="218" t="s">
        <v>184</v>
      </c>
      <c r="E346" s="219" t="s">
        <v>580</v>
      </c>
      <c r="F346" s="220" t="s">
        <v>581</v>
      </c>
      <c r="G346" s="221" t="s">
        <v>187</v>
      </c>
      <c r="H346" s="222">
        <v>63.674999999999997</v>
      </c>
      <c r="I346" s="223"/>
      <c r="J346" s="224">
        <f>ROUND(I346*H346,2)</f>
        <v>0</v>
      </c>
      <c r="K346" s="220" t="s">
        <v>188</v>
      </c>
      <c r="L346" s="44"/>
      <c r="M346" s="225" t="s">
        <v>1</v>
      </c>
      <c r="N346" s="226" t="s">
        <v>41</v>
      </c>
      <c r="O346" s="91"/>
      <c r="P346" s="227">
        <f>O346*H346</f>
        <v>0</v>
      </c>
      <c r="Q346" s="227">
        <v>0.0065799999999999999</v>
      </c>
      <c r="R346" s="227">
        <f>Q346*H346</f>
        <v>0.41898149999999995</v>
      </c>
      <c r="S346" s="227">
        <v>0</v>
      </c>
      <c r="T346" s="228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9" t="s">
        <v>189</v>
      </c>
      <c r="AT346" s="229" t="s">
        <v>184</v>
      </c>
      <c r="AU346" s="229" t="s">
        <v>86</v>
      </c>
      <c r="AY346" s="17" t="s">
        <v>182</v>
      </c>
      <c r="BE346" s="230">
        <f>IF(N346="základní",J346,0)</f>
        <v>0</v>
      </c>
      <c r="BF346" s="230">
        <f>IF(N346="snížená",J346,0)</f>
        <v>0</v>
      </c>
      <c r="BG346" s="230">
        <f>IF(N346="zákl. přenesená",J346,0)</f>
        <v>0</v>
      </c>
      <c r="BH346" s="230">
        <f>IF(N346="sníž. přenesená",J346,0)</f>
        <v>0</v>
      </c>
      <c r="BI346" s="230">
        <f>IF(N346="nulová",J346,0)</f>
        <v>0</v>
      </c>
      <c r="BJ346" s="17" t="s">
        <v>84</v>
      </c>
      <c r="BK346" s="230">
        <f>ROUND(I346*H346,2)</f>
        <v>0</v>
      </c>
      <c r="BL346" s="17" t="s">
        <v>189</v>
      </c>
      <c r="BM346" s="229" t="s">
        <v>588</v>
      </c>
    </row>
    <row r="347" s="13" customFormat="1">
      <c r="A347" s="13"/>
      <c r="B347" s="231"/>
      <c r="C347" s="232"/>
      <c r="D347" s="233" t="s">
        <v>199</v>
      </c>
      <c r="E347" s="234" t="s">
        <v>1</v>
      </c>
      <c r="F347" s="235" t="s">
        <v>589</v>
      </c>
      <c r="G347" s="232"/>
      <c r="H347" s="236">
        <v>63.674999999999997</v>
      </c>
      <c r="I347" s="237"/>
      <c r="J347" s="232"/>
      <c r="K347" s="232"/>
      <c r="L347" s="238"/>
      <c r="M347" s="239"/>
      <c r="N347" s="240"/>
      <c r="O347" s="240"/>
      <c r="P347" s="240"/>
      <c r="Q347" s="240"/>
      <c r="R347" s="240"/>
      <c r="S347" s="240"/>
      <c r="T347" s="24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2" t="s">
        <v>199</v>
      </c>
      <c r="AU347" s="242" t="s">
        <v>86</v>
      </c>
      <c r="AV347" s="13" t="s">
        <v>86</v>
      </c>
      <c r="AW347" s="13" t="s">
        <v>32</v>
      </c>
      <c r="AX347" s="13" t="s">
        <v>84</v>
      </c>
      <c r="AY347" s="242" t="s">
        <v>182</v>
      </c>
    </row>
    <row r="348" s="2" customFormat="1" ht="16.5" customHeight="1">
      <c r="A348" s="38"/>
      <c r="B348" s="39"/>
      <c r="C348" s="218" t="s">
        <v>590</v>
      </c>
      <c r="D348" s="218" t="s">
        <v>184</v>
      </c>
      <c r="E348" s="219" t="s">
        <v>591</v>
      </c>
      <c r="F348" s="220" t="s">
        <v>592</v>
      </c>
      <c r="G348" s="221" t="s">
        <v>187</v>
      </c>
      <c r="H348" s="222">
        <v>16.829999999999998</v>
      </c>
      <c r="I348" s="223"/>
      <c r="J348" s="224">
        <f>ROUND(I348*H348,2)</f>
        <v>0</v>
      </c>
      <c r="K348" s="220" t="s">
        <v>188</v>
      </c>
      <c r="L348" s="44"/>
      <c r="M348" s="225" t="s">
        <v>1</v>
      </c>
      <c r="N348" s="226" t="s">
        <v>41</v>
      </c>
      <c r="O348" s="91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29" t="s">
        <v>189</v>
      </c>
      <c r="AT348" s="229" t="s">
        <v>184</v>
      </c>
      <c r="AU348" s="229" t="s">
        <v>86</v>
      </c>
      <c r="AY348" s="17" t="s">
        <v>182</v>
      </c>
      <c r="BE348" s="230">
        <f>IF(N348="základní",J348,0)</f>
        <v>0</v>
      </c>
      <c r="BF348" s="230">
        <f>IF(N348="snížená",J348,0)</f>
        <v>0</v>
      </c>
      <c r="BG348" s="230">
        <f>IF(N348="zákl. přenesená",J348,0)</f>
        <v>0</v>
      </c>
      <c r="BH348" s="230">
        <f>IF(N348="sníž. přenesená",J348,0)</f>
        <v>0</v>
      </c>
      <c r="BI348" s="230">
        <f>IF(N348="nulová",J348,0)</f>
        <v>0</v>
      </c>
      <c r="BJ348" s="17" t="s">
        <v>84</v>
      </c>
      <c r="BK348" s="230">
        <f>ROUND(I348*H348,2)</f>
        <v>0</v>
      </c>
      <c r="BL348" s="17" t="s">
        <v>189</v>
      </c>
      <c r="BM348" s="229" t="s">
        <v>593</v>
      </c>
    </row>
    <row r="349" s="2" customFormat="1" ht="16.5" customHeight="1">
      <c r="A349" s="38"/>
      <c r="B349" s="39"/>
      <c r="C349" s="218" t="s">
        <v>594</v>
      </c>
      <c r="D349" s="218" t="s">
        <v>184</v>
      </c>
      <c r="E349" s="219" t="s">
        <v>591</v>
      </c>
      <c r="F349" s="220" t="s">
        <v>592</v>
      </c>
      <c r="G349" s="221" t="s">
        <v>187</v>
      </c>
      <c r="H349" s="222">
        <v>17.550000000000001</v>
      </c>
      <c r="I349" s="223"/>
      <c r="J349" s="224">
        <f>ROUND(I349*H349,2)</f>
        <v>0</v>
      </c>
      <c r="K349" s="220" t="s">
        <v>188</v>
      </c>
      <c r="L349" s="44"/>
      <c r="M349" s="225" t="s">
        <v>1</v>
      </c>
      <c r="N349" s="226" t="s">
        <v>41</v>
      </c>
      <c r="O349" s="91"/>
      <c r="P349" s="227">
        <f>O349*H349</f>
        <v>0</v>
      </c>
      <c r="Q349" s="227">
        <v>0</v>
      </c>
      <c r="R349" s="227">
        <f>Q349*H349</f>
        <v>0</v>
      </c>
      <c r="S349" s="227">
        <v>0</v>
      </c>
      <c r="T349" s="228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29" t="s">
        <v>189</v>
      </c>
      <c r="AT349" s="229" t="s">
        <v>184</v>
      </c>
      <c r="AU349" s="229" t="s">
        <v>86</v>
      </c>
      <c r="AY349" s="17" t="s">
        <v>182</v>
      </c>
      <c r="BE349" s="230">
        <f>IF(N349="základní",J349,0)</f>
        <v>0</v>
      </c>
      <c r="BF349" s="230">
        <f>IF(N349="snížená",J349,0)</f>
        <v>0</v>
      </c>
      <c r="BG349" s="230">
        <f>IF(N349="zákl. přenesená",J349,0)</f>
        <v>0</v>
      </c>
      <c r="BH349" s="230">
        <f>IF(N349="sníž. přenesená",J349,0)</f>
        <v>0</v>
      </c>
      <c r="BI349" s="230">
        <f>IF(N349="nulová",J349,0)</f>
        <v>0</v>
      </c>
      <c r="BJ349" s="17" t="s">
        <v>84</v>
      </c>
      <c r="BK349" s="230">
        <f>ROUND(I349*H349,2)</f>
        <v>0</v>
      </c>
      <c r="BL349" s="17" t="s">
        <v>189</v>
      </c>
      <c r="BM349" s="229" t="s">
        <v>595</v>
      </c>
    </row>
    <row r="350" s="2" customFormat="1" ht="16.5" customHeight="1">
      <c r="A350" s="38"/>
      <c r="B350" s="39"/>
      <c r="C350" s="218" t="s">
        <v>596</v>
      </c>
      <c r="D350" s="218" t="s">
        <v>184</v>
      </c>
      <c r="E350" s="219" t="s">
        <v>591</v>
      </c>
      <c r="F350" s="220" t="s">
        <v>592</v>
      </c>
      <c r="G350" s="221" t="s">
        <v>187</v>
      </c>
      <c r="H350" s="222">
        <v>63.674999999999997</v>
      </c>
      <c r="I350" s="223"/>
      <c r="J350" s="224">
        <f>ROUND(I350*H350,2)</f>
        <v>0</v>
      </c>
      <c r="K350" s="220" t="s">
        <v>188</v>
      </c>
      <c r="L350" s="44"/>
      <c r="M350" s="225" t="s">
        <v>1</v>
      </c>
      <c r="N350" s="226" t="s">
        <v>41</v>
      </c>
      <c r="O350" s="91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29" t="s">
        <v>189</v>
      </c>
      <c r="AT350" s="229" t="s">
        <v>184</v>
      </c>
      <c r="AU350" s="229" t="s">
        <v>86</v>
      </c>
      <c r="AY350" s="17" t="s">
        <v>182</v>
      </c>
      <c r="BE350" s="230">
        <f>IF(N350="základní",J350,0)</f>
        <v>0</v>
      </c>
      <c r="BF350" s="230">
        <f>IF(N350="snížená",J350,0)</f>
        <v>0</v>
      </c>
      <c r="BG350" s="230">
        <f>IF(N350="zákl. přenesená",J350,0)</f>
        <v>0</v>
      </c>
      <c r="BH350" s="230">
        <f>IF(N350="sníž. přenesená",J350,0)</f>
        <v>0</v>
      </c>
      <c r="BI350" s="230">
        <f>IF(N350="nulová",J350,0)</f>
        <v>0</v>
      </c>
      <c r="BJ350" s="17" t="s">
        <v>84</v>
      </c>
      <c r="BK350" s="230">
        <f>ROUND(I350*H350,2)</f>
        <v>0</v>
      </c>
      <c r="BL350" s="17" t="s">
        <v>189</v>
      </c>
      <c r="BM350" s="229" t="s">
        <v>597</v>
      </c>
    </row>
    <row r="351" s="12" customFormat="1" ht="22.8" customHeight="1">
      <c r="A351" s="12"/>
      <c r="B351" s="202"/>
      <c r="C351" s="203"/>
      <c r="D351" s="204" t="s">
        <v>75</v>
      </c>
      <c r="E351" s="216" t="s">
        <v>205</v>
      </c>
      <c r="F351" s="216" t="s">
        <v>598</v>
      </c>
      <c r="G351" s="203"/>
      <c r="H351" s="203"/>
      <c r="I351" s="206"/>
      <c r="J351" s="217">
        <f>BK351</f>
        <v>0</v>
      </c>
      <c r="K351" s="203"/>
      <c r="L351" s="208"/>
      <c r="M351" s="209"/>
      <c r="N351" s="210"/>
      <c r="O351" s="210"/>
      <c r="P351" s="211">
        <f>SUM(P352:P358)</f>
        <v>0</v>
      </c>
      <c r="Q351" s="210"/>
      <c r="R351" s="211">
        <f>SUM(R352:R358)</f>
        <v>20.492899999999999</v>
      </c>
      <c r="S351" s="210"/>
      <c r="T351" s="212">
        <f>SUM(T352:T358)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3" t="s">
        <v>84</v>
      </c>
      <c r="AT351" s="214" t="s">
        <v>75</v>
      </c>
      <c r="AU351" s="214" t="s">
        <v>84</v>
      </c>
      <c r="AY351" s="213" t="s">
        <v>182</v>
      </c>
      <c r="BK351" s="215">
        <f>SUM(BK352:BK358)</f>
        <v>0</v>
      </c>
    </row>
    <row r="352" s="2" customFormat="1">
      <c r="A352" s="38"/>
      <c r="B352" s="39"/>
      <c r="C352" s="218" t="s">
        <v>599</v>
      </c>
      <c r="D352" s="218" t="s">
        <v>184</v>
      </c>
      <c r="E352" s="219" t="s">
        <v>600</v>
      </c>
      <c r="F352" s="220" t="s">
        <v>601</v>
      </c>
      <c r="G352" s="221" t="s">
        <v>187</v>
      </c>
      <c r="H352" s="222">
        <v>101</v>
      </c>
      <c r="I352" s="223"/>
      <c r="J352" s="224">
        <f>ROUND(I352*H352,2)</f>
        <v>0</v>
      </c>
      <c r="K352" s="220" t="s">
        <v>188</v>
      </c>
      <c r="L352" s="44"/>
      <c r="M352" s="225" t="s">
        <v>1</v>
      </c>
      <c r="N352" s="226" t="s">
        <v>41</v>
      </c>
      <c r="O352" s="91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29" t="s">
        <v>189</v>
      </c>
      <c r="AT352" s="229" t="s">
        <v>184</v>
      </c>
      <c r="AU352" s="229" t="s">
        <v>86</v>
      </c>
      <c r="AY352" s="17" t="s">
        <v>182</v>
      </c>
      <c r="BE352" s="230">
        <f>IF(N352="základní",J352,0)</f>
        <v>0</v>
      </c>
      <c r="BF352" s="230">
        <f>IF(N352="snížená",J352,0)</f>
        <v>0</v>
      </c>
      <c r="BG352" s="230">
        <f>IF(N352="zákl. přenesená",J352,0)</f>
        <v>0</v>
      </c>
      <c r="BH352" s="230">
        <f>IF(N352="sníž. přenesená",J352,0)</f>
        <v>0</v>
      </c>
      <c r="BI352" s="230">
        <f>IF(N352="nulová",J352,0)</f>
        <v>0</v>
      </c>
      <c r="BJ352" s="17" t="s">
        <v>84</v>
      </c>
      <c r="BK352" s="230">
        <f>ROUND(I352*H352,2)</f>
        <v>0</v>
      </c>
      <c r="BL352" s="17" t="s">
        <v>189</v>
      </c>
      <c r="BM352" s="229" t="s">
        <v>602</v>
      </c>
    </row>
    <row r="353" s="13" customFormat="1">
      <c r="A353" s="13"/>
      <c r="B353" s="231"/>
      <c r="C353" s="232"/>
      <c r="D353" s="233" t="s">
        <v>199</v>
      </c>
      <c r="E353" s="234" t="s">
        <v>1</v>
      </c>
      <c r="F353" s="235" t="s">
        <v>603</v>
      </c>
      <c r="G353" s="232"/>
      <c r="H353" s="236">
        <v>101</v>
      </c>
      <c r="I353" s="237"/>
      <c r="J353" s="232"/>
      <c r="K353" s="232"/>
      <c r="L353" s="238"/>
      <c r="M353" s="239"/>
      <c r="N353" s="240"/>
      <c r="O353" s="240"/>
      <c r="P353" s="240"/>
      <c r="Q353" s="240"/>
      <c r="R353" s="240"/>
      <c r="S353" s="240"/>
      <c r="T353" s="24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2" t="s">
        <v>199</v>
      </c>
      <c r="AU353" s="242" t="s">
        <v>86</v>
      </c>
      <c r="AV353" s="13" t="s">
        <v>86</v>
      </c>
      <c r="AW353" s="13" t="s">
        <v>32</v>
      </c>
      <c r="AX353" s="13" t="s">
        <v>84</v>
      </c>
      <c r="AY353" s="242" t="s">
        <v>182</v>
      </c>
    </row>
    <row r="354" s="2" customFormat="1">
      <c r="A354" s="38"/>
      <c r="B354" s="39"/>
      <c r="C354" s="218" t="s">
        <v>604</v>
      </c>
      <c r="D354" s="218" t="s">
        <v>184</v>
      </c>
      <c r="E354" s="219" t="s">
        <v>605</v>
      </c>
      <c r="F354" s="220" t="s">
        <v>606</v>
      </c>
      <c r="G354" s="221" t="s">
        <v>187</v>
      </c>
      <c r="H354" s="222">
        <v>101</v>
      </c>
      <c r="I354" s="223"/>
      <c r="J354" s="224">
        <f>ROUND(I354*H354,2)</f>
        <v>0</v>
      </c>
      <c r="K354" s="220" t="s">
        <v>188</v>
      </c>
      <c r="L354" s="44"/>
      <c r="M354" s="225" t="s">
        <v>1</v>
      </c>
      <c r="N354" s="226" t="s">
        <v>41</v>
      </c>
      <c r="O354" s="91"/>
      <c r="P354" s="227">
        <f>O354*H354</f>
        <v>0</v>
      </c>
      <c r="Q354" s="227">
        <v>0</v>
      </c>
      <c r="R354" s="227">
        <f>Q354*H354</f>
        <v>0</v>
      </c>
      <c r="S354" s="227">
        <v>0</v>
      </c>
      <c r="T354" s="22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29" t="s">
        <v>189</v>
      </c>
      <c r="AT354" s="229" t="s">
        <v>184</v>
      </c>
      <c r="AU354" s="229" t="s">
        <v>86</v>
      </c>
      <c r="AY354" s="17" t="s">
        <v>182</v>
      </c>
      <c r="BE354" s="230">
        <f>IF(N354="základní",J354,0)</f>
        <v>0</v>
      </c>
      <c r="BF354" s="230">
        <f>IF(N354="snížená",J354,0)</f>
        <v>0</v>
      </c>
      <c r="BG354" s="230">
        <f>IF(N354="zákl. přenesená",J354,0)</f>
        <v>0</v>
      </c>
      <c r="BH354" s="230">
        <f>IF(N354="sníž. přenesená",J354,0)</f>
        <v>0</v>
      </c>
      <c r="BI354" s="230">
        <f>IF(N354="nulová",J354,0)</f>
        <v>0</v>
      </c>
      <c r="BJ354" s="17" t="s">
        <v>84</v>
      </c>
      <c r="BK354" s="230">
        <f>ROUND(I354*H354,2)</f>
        <v>0</v>
      </c>
      <c r="BL354" s="17" t="s">
        <v>189</v>
      </c>
      <c r="BM354" s="229" t="s">
        <v>607</v>
      </c>
    </row>
    <row r="355" s="2" customFormat="1">
      <c r="A355" s="38"/>
      <c r="B355" s="39"/>
      <c r="C355" s="218" t="s">
        <v>608</v>
      </c>
      <c r="D355" s="218" t="s">
        <v>184</v>
      </c>
      <c r="E355" s="219" t="s">
        <v>609</v>
      </c>
      <c r="F355" s="220" t="s">
        <v>610</v>
      </c>
      <c r="G355" s="221" t="s">
        <v>187</v>
      </c>
      <c r="H355" s="222">
        <v>101</v>
      </c>
      <c r="I355" s="223"/>
      <c r="J355" s="224">
        <f>ROUND(I355*H355,2)</f>
        <v>0</v>
      </c>
      <c r="K355" s="220" t="s">
        <v>188</v>
      </c>
      <c r="L355" s="44"/>
      <c r="M355" s="225" t="s">
        <v>1</v>
      </c>
      <c r="N355" s="226" t="s">
        <v>41</v>
      </c>
      <c r="O355" s="91"/>
      <c r="P355" s="227">
        <f>O355*H355</f>
        <v>0</v>
      </c>
      <c r="Q355" s="227">
        <v>0.084250000000000005</v>
      </c>
      <c r="R355" s="227">
        <f>Q355*H355</f>
        <v>8.5092499999999998</v>
      </c>
      <c r="S355" s="227">
        <v>0</v>
      </c>
      <c r="T355" s="22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29" t="s">
        <v>189</v>
      </c>
      <c r="AT355" s="229" t="s">
        <v>184</v>
      </c>
      <c r="AU355" s="229" t="s">
        <v>86</v>
      </c>
      <c r="AY355" s="17" t="s">
        <v>182</v>
      </c>
      <c r="BE355" s="230">
        <f>IF(N355="základní",J355,0)</f>
        <v>0</v>
      </c>
      <c r="BF355" s="230">
        <f>IF(N355="snížená",J355,0)</f>
        <v>0</v>
      </c>
      <c r="BG355" s="230">
        <f>IF(N355="zákl. přenesená",J355,0)</f>
        <v>0</v>
      </c>
      <c r="BH355" s="230">
        <f>IF(N355="sníž. přenesená",J355,0)</f>
        <v>0</v>
      </c>
      <c r="BI355" s="230">
        <f>IF(N355="nulová",J355,0)</f>
        <v>0</v>
      </c>
      <c r="BJ355" s="17" t="s">
        <v>84</v>
      </c>
      <c r="BK355" s="230">
        <f>ROUND(I355*H355,2)</f>
        <v>0</v>
      </c>
      <c r="BL355" s="17" t="s">
        <v>189</v>
      </c>
      <c r="BM355" s="229" t="s">
        <v>611</v>
      </c>
    </row>
    <row r="356" s="13" customFormat="1">
      <c r="A356" s="13"/>
      <c r="B356" s="231"/>
      <c r="C356" s="232"/>
      <c r="D356" s="233" t="s">
        <v>199</v>
      </c>
      <c r="E356" s="234" t="s">
        <v>1</v>
      </c>
      <c r="F356" s="235" t="s">
        <v>603</v>
      </c>
      <c r="G356" s="232"/>
      <c r="H356" s="236">
        <v>101</v>
      </c>
      <c r="I356" s="237"/>
      <c r="J356" s="232"/>
      <c r="K356" s="232"/>
      <c r="L356" s="238"/>
      <c r="M356" s="239"/>
      <c r="N356" s="240"/>
      <c r="O356" s="240"/>
      <c r="P356" s="240"/>
      <c r="Q356" s="240"/>
      <c r="R356" s="240"/>
      <c r="S356" s="240"/>
      <c r="T356" s="24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2" t="s">
        <v>199</v>
      </c>
      <c r="AU356" s="242" t="s">
        <v>86</v>
      </c>
      <c r="AV356" s="13" t="s">
        <v>86</v>
      </c>
      <c r="AW356" s="13" t="s">
        <v>32</v>
      </c>
      <c r="AX356" s="13" t="s">
        <v>84</v>
      </c>
      <c r="AY356" s="242" t="s">
        <v>182</v>
      </c>
    </row>
    <row r="357" s="2" customFormat="1" ht="16.5" customHeight="1">
      <c r="A357" s="38"/>
      <c r="B357" s="39"/>
      <c r="C357" s="264" t="s">
        <v>612</v>
      </c>
      <c r="D357" s="264" t="s">
        <v>613</v>
      </c>
      <c r="E357" s="265" t="s">
        <v>614</v>
      </c>
      <c r="F357" s="266" t="s">
        <v>615</v>
      </c>
      <c r="G357" s="267" t="s">
        <v>187</v>
      </c>
      <c r="H357" s="268">
        <v>106.05</v>
      </c>
      <c r="I357" s="269"/>
      <c r="J357" s="270">
        <f>ROUND(I357*H357,2)</f>
        <v>0</v>
      </c>
      <c r="K357" s="266" t="s">
        <v>188</v>
      </c>
      <c r="L357" s="271"/>
      <c r="M357" s="272" t="s">
        <v>1</v>
      </c>
      <c r="N357" s="273" t="s">
        <v>41</v>
      </c>
      <c r="O357" s="91"/>
      <c r="P357" s="227">
        <f>O357*H357</f>
        <v>0</v>
      </c>
      <c r="Q357" s="227">
        <v>0.113</v>
      </c>
      <c r="R357" s="227">
        <f>Q357*H357</f>
        <v>11.983650000000001</v>
      </c>
      <c r="S357" s="227">
        <v>0</v>
      </c>
      <c r="T357" s="228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29" t="s">
        <v>221</v>
      </c>
      <c r="AT357" s="229" t="s">
        <v>613</v>
      </c>
      <c r="AU357" s="229" t="s">
        <v>86</v>
      </c>
      <c r="AY357" s="17" t="s">
        <v>182</v>
      </c>
      <c r="BE357" s="230">
        <f>IF(N357="základní",J357,0)</f>
        <v>0</v>
      </c>
      <c r="BF357" s="230">
        <f>IF(N357="snížená",J357,0)</f>
        <v>0</v>
      </c>
      <c r="BG357" s="230">
        <f>IF(N357="zákl. přenesená",J357,0)</f>
        <v>0</v>
      </c>
      <c r="BH357" s="230">
        <f>IF(N357="sníž. přenesená",J357,0)</f>
        <v>0</v>
      </c>
      <c r="BI357" s="230">
        <f>IF(N357="nulová",J357,0)</f>
        <v>0</v>
      </c>
      <c r="BJ357" s="17" t="s">
        <v>84</v>
      </c>
      <c r="BK357" s="230">
        <f>ROUND(I357*H357,2)</f>
        <v>0</v>
      </c>
      <c r="BL357" s="17" t="s">
        <v>189</v>
      </c>
      <c r="BM357" s="229" t="s">
        <v>616</v>
      </c>
    </row>
    <row r="358" s="13" customFormat="1">
      <c r="A358" s="13"/>
      <c r="B358" s="231"/>
      <c r="C358" s="232"/>
      <c r="D358" s="233" t="s">
        <v>199</v>
      </c>
      <c r="E358" s="232"/>
      <c r="F358" s="235" t="s">
        <v>617</v>
      </c>
      <c r="G358" s="232"/>
      <c r="H358" s="236">
        <v>106.05</v>
      </c>
      <c r="I358" s="237"/>
      <c r="J358" s="232"/>
      <c r="K358" s="232"/>
      <c r="L358" s="238"/>
      <c r="M358" s="239"/>
      <c r="N358" s="240"/>
      <c r="O358" s="240"/>
      <c r="P358" s="240"/>
      <c r="Q358" s="240"/>
      <c r="R358" s="240"/>
      <c r="S358" s="240"/>
      <c r="T358" s="24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2" t="s">
        <v>199</v>
      </c>
      <c r="AU358" s="242" t="s">
        <v>86</v>
      </c>
      <c r="AV358" s="13" t="s">
        <v>86</v>
      </c>
      <c r="AW358" s="13" t="s">
        <v>4</v>
      </c>
      <c r="AX358" s="13" t="s">
        <v>84</v>
      </c>
      <c r="AY358" s="242" t="s">
        <v>182</v>
      </c>
    </row>
    <row r="359" s="12" customFormat="1" ht="22.8" customHeight="1">
      <c r="A359" s="12"/>
      <c r="B359" s="202"/>
      <c r="C359" s="203"/>
      <c r="D359" s="204" t="s">
        <v>75</v>
      </c>
      <c r="E359" s="216" t="s">
        <v>210</v>
      </c>
      <c r="F359" s="216" t="s">
        <v>618</v>
      </c>
      <c r="G359" s="203"/>
      <c r="H359" s="203"/>
      <c r="I359" s="206"/>
      <c r="J359" s="217">
        <f>BK359</f>
        <v>0</v>
      </c>
      <c r="K359" s="203"/>
      <c r="L359" s="208"/>
      <c r="M359" s="209"/>
      <c r="N359" s="210"/>
      <c r="O359" s="210"/>
      <c r="P359" s="211">
        <f>SUM(P360:P510)</f>
        <v>0</v>
      </c>
      <c r="Q359" s="210"/>
      <c r="R359" s="211">
        <f>SUM(R360:R510)</f>
        <v>3675.0868201399999</v>
      </c>
      <c r="S359" s="210"/>
      <c r="T359" s="212">
        <f>SUM(T360:T510)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3" t="s">
        <v>84</v>
      </c>
      <c r="AT359" s="214" t="s">
        <v>75</v>
      </c>
      <c r="AU359" s="214" t="s">
        <v>84</v>
      </c>
      <c r="AY359" s="213" t="s">
        <v>182</v>
      </c>
      <c r="BK359" s="215">
        <f>SUM(BK360:BK510)</f>
        <v>0</v>
      </c>
    </row>
    <row r="360" s="2" customFormat="1">
      <c r="A360" s="38"/>
      <c r="B360" s="39"/>
      <c r="C360" s="218" t="s">
        <v>619</v>
      </c>
      <c r="D360" s="218" t="s">
        <v>184</v>
      </c>
      <c r="E360" s="219" t="s">
        <v>620</v>
      </c>
      <c r="F360" s="220" t="s">
        <v>621</v>
      </c>
      <c r="G360" s="221" t="s">
        <v>187</v>
      </c>
      <c r="H360" s="222">
        <v>230.41</v>
      </c>
      <c r="I360" s="223"/>
      <c r="J360" s="224">
        <f>ROUND(I360*H360,2)</f>
        <v>0</v>
      </c>
      <c r="K360" s="220" t="s">
        <v>188</v>
      </c>
      <c r="L360" s="44"/>
      <c r="M360" s="225" t="s">
        <v>1</v>
      </c>
      <c r="N360" s="226" t="s">
        <v>41</v>
      </c>
      <c r="O360" s="91"/>
      <c r="P360" s="227">
        <f>O360*H360</f>
        <v>0</v>
      </c>
      <c r="Q360" s="227">
        <v>0.018380000000000001</v>
      </c>
      <c r="R360" s="227">
        <f>Q360*H360</f>
        <v>4.2349357999999997</v>
      </c>
      <c r="S360" s="227">
        <v>0</v>
      </c>
      <c r="T360" s="228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29" t="s">
        <v>189</v>
      </c>
      <c r="AT360" s="229" t="s">
        <v>184</v>
      </c>
      <c r="AU360" s="229" t="s">
        <v>86</v>
      </c>
      <c r="AY360" s="17" t="s">
        <v>182</v>
      </c>
      <c r="BE360" s="230">
        <f>IF(N360="základní",J360,0)</f>
        <v>0</v>
      </c>
      <c r="BF360" s="230">
        <f>IF(N360="snížená",J360,0)</f>
        <v>0</v>
      </c>
      <c r="BG360" s="230">
        <f>IF(N360="zákl. přenesená",J360,0)</f>
        <v>0</v>
      </c>
      <c r="BH360" s="230">
        <f>IF(N360="sníž. přenesená",J360,0)</f>
        <v>0</v>
      </c>
      <c r="BI360" s="230">
        <f>IF(N360="nulová",J360,0)</f>
        <v>0</v>
      </c>
      <c r="BJ360" s="17" t="s">
        <v>84</v>
      </c>
      <c r="BK360" s="230">
        <f>ROUND(I360*H360,2)</f>
        <v>0</v>
      </c>
      <c r="BL360" s="17" t="s">
        <v>189</v>
      </c>
      <c r="BM360" s="229" t="s">
        <v>622</v>
      </c>
    </row>
    <row r="361" s="13" customFormat="1">
      <c r="A361" s="13"/>
      <c r="B361" s="231"/>
      <c r="C361" s="232"/>
      <c r="D361" s="233" t="s">
        <v>199</v>
      </c>
      <c r="E361" s="234" t="s">
        <v>1</v>
      </c>
      <c r="F361" s="235" t="s">
        <v>623</v>
      </c>
      <c r="G361" s="232"/>
      <c r="H361" s="236">
        <v>157.28999999999999</v>
      </c>
      <c r="I361" s="237"/>
      <c r="J361" s="232"/>
      <c r="K361" s="232"/>
      <c r="L361" s="238"/>
      <c r="M361" s="239"/>
      <c r="N361" s="240"/>
      <c r="O361" s="240"/>
      <c r="P361" s="240"/>
      <c r="Q361" s="240"/>
      <c r="R361" s="240"/>
      <c r="S361" s="240"/>
      <c r="T361" s="24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2" t="s">
        <v>199</v>
      </c>
      <c r="AU361" s="242" t="s">
        <v>86</v>
      </c>
      <c r="AV361" s="13" t="s">
        <v>86</v>
      </c>
      <c r="AW361" s="13" t="s">
        <v>32</v>
      </c>
      <c r="AX361" s="13" t="s">
        <v>76</v>
      </c>
      <c r="AY361" s="242" t="s">
        <v>182</v>
      </c>
    </row>
    <row r="362" s="13" customFormat="1">
      <c r="A362" s="13"/>
      <c r="B362" s="231"/>
      <c r="C362" s="232"/>
      <c r="D362" s="233" t="s">
        <v>199</v>
      </c>
      <c r="E362" s="234" t="s">
        <v>1</v>
      </c>
      <c r="F362" s="235" t="s">
        <v>624</v>
      </c>
      <c r="G362" s="232"/>
      <c r="H362" s="236">
        <v>73.120000000000005</v>
      </c>
      <c r="I362" s="237"/>
      <c r="J362" s="232"/>
      <c r="K362" s="232"/>
      <c r="L362" s="238"/>
      <c r="M362" s="239"/>
      <c r="N362" s="240"/>
      <c r="O362" s="240"/>
      <c r="P362" s="240"/>
      <c r="Q362" s="240"/>
      <c r="R362" s="240"/>
      <c r="S362" s="240"/>
      <c r="T362" s="24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2" t="s">
        <v>199</v>
      </c>
      <c r="AU362" s="242" t="s">
        <v>86</v>
      </c>
      <c r="AV362" s="13" t="s">
        <v>86</v>
      </c>
      <c r="AW362" s="13" t="s">
        <v>32</v>
      </c>
      <c r="AX362" s="13" t="s">
        <v>76</v>
      </c>
      <c r="AY362" s="242" t="s">
        <v>182</v>
      </c>
    </row>
    <row r="363" s="14" customFormat="1">
      <c r="A363" s="14"/>
      <c r="B363" s="243"/>
      <c r="C363" s="244"/>
      <c r="D363" s="233" t="s">
        <v>199</v>
      </c>
      <c r="E363" s="245" t="s">
        <v>1</v>
      </c>
      <c r="F363" s="246" t="s">
        <v>246</v>
      </c>
      <c r="G363" s="244"/>
      <c r="H363" s="247">
        <v>230.41</v>
      </c>
      <c r="I363" s="248"/>
      <c r="J363" s="244"/>
      <c r="K363" s="244"/>
      <c r="L363" s="249"/>
      <c r="M363" s="250"/>
      <c r="N363" s="251"/>
      <c r="O363" s="251"/>
      <c r="P363" s="251"/>
      <c r="Q363" s="251"/>
      <c r="R363" s="251"/>
      <c r="S363" s="251"/>
      <c r="T363" s="252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3" t="s">
        <v>199</v>
      </c>
      <c r="AU363" s="253" t="s">
        <v>86</v>
      </c>
      <c r="AV363" s="14" t="s">
        <v>189</v>
      </c>
      <c r="AW363" s="14" t="s">
        <v>32</v>
      </c>
      <c r="AX363" s="14" t="s">
        <v>84</v>
      </c>
      <c r="AY363" s="253" t="s">
        <v>182</v>
      </c>
    </row>
    <row r="364" s="2" customFormat="1">
      <c r="A364" s="38"/>
      <c r="B364" s="39"/>
      <c r="C364" s="218" t="s">
        <v>625</v>
      </c>
      <c r="D364" s="218" t="s">
        <v>184</v>
      </c>
      <c r="E364" s="219" t="s">
        <v>626</v>
      </c>
      <c r="F364" s="220" t="s">
        <v>627</v>
      </c>
      <c r="G364" s="221" t="s">
        <v>187</v>
      </c>
      <c r="H364" s="222">
        <v>4040.4520000000002</v>
      </c>
      <c r="I364" s="223"/>
      <c r="J364" s="224">
        <f>ROUND(I364*H364,2)</f>
        <v>0</v>
      </c>
      <c r="K364" s="220" t="s">
        <v>188</v>
      </c>
      <c r="L364" s="44"/>
      <c r="M364" s="225" t="s">
        <v>1</v>
      </c>
      <c r="N364" s="226" t="s">
        <v>41</v>
      </c>
      <c r="O364" s="91"/>
      <c r="P364" s="227">
        <f>O364*H364</f>
        <v>0</v>
      </c>
      <c r="Q364" s="227">
        <v>0.016279999999999999</v>
      </c>
      <c r="R364" s="227">
        <f>Q364*H364</f>
        <v>65.778558560000008</v>
      </c>
      <c r="S364" s="227">
        <v>0</v>
      </c>
      <c r="T364" s="228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29" t="s">
        <v>189</v>
      </c>
      <c r="AT364" s="229" t="s">
        <v>184</v>
      </c>
      <c r="AU364" s="229" t="s">
        <v>86</v>
      </c>
      <c r="AY364" s="17" t="s">
        <v>182</v>
      </c>
      <c r="BE364" s="230">
        <f>IF(N364="základní",J364,0)</f>
        <v>0</v>
      </c>
      <c r="BF364" s="230">
        <f>IF(N364="snížená",J364,0)</f>
        <v>0</v>
      </c>
      <c r="BG364" s="230">
        <f>IF(N364="zákl. přenesená",J364,0)</f>
        <v>0</v>
      </c>
      <c r="BH364" s="230">
        <f>IF(N364="sníž. přenesená",J364,0)</f>
        <v>0</v>
      </c>
      <c r="BI364" s="230">
        <f>IF(N364="nulová",J364,0)</f>
        <v>0</v>
      </c>
      <c r="BJ364" s="17" t="s">
        <v>84</v>
      </c>
      <c r="BK364" s="230">
        <f>ROUND(I364*H364,2)</f>
        <v>0</v>
      </c>
      <c r="BL364" s="17" t="s">
        <v>189</v>
      </c>
      <c r="BM364" s="229" t="s">
        <v>628</v>
      </c>
    </row>
    <row r="365" s="13" customFormat="1">
      <c r="A365" s="13"/>
      <c r="B365" s="231"/>
      <c r="C365" s="232"/>
      <c r="D365" s="233" t="s">
        <v>199</v>
      </c>
      <c r="E365" s="234" t="s">
        <v>1</v>
      </c>
      <c r="F365" s="235" t="s">
        <v>629</v>
      </c>
      <c r="G365" s="232"/>
      <c r="H365" s="236">
        <v>598.85599999999999</v>
      </c>
      <c r="I365" s="237"/>
      <c r="J365" s="232"/>
      <c r="K365" s="232"/>
      <c r="L365" s="238"/>
      <c r="M365" s="239"/>
      <c r="N365" s="240"/>
      <c r="O365" s="240"/>
      <c r="P365" s="240"/>
      <c r="Q365" s="240"/>
      <c r="R365" s="240"/>
      <c r="S365" s="240"/>
      <c r="T365" s="24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2" t="s">
        <v>199</v>
      </c>
      <c r="AU365" s="242" t="s">
        <v>86</v>
      </c>
      <c r="AV365" s="13" t="s">
        <v>86</v>
      </c>
      <c r="AW365" s="13" t="s">
        <v>32</v>
      </c>
      <c r="AX365" s="13" t="s">
        <v>76</v>
      </c>
      <c r="AY365" s="242" t="s">
        <v>182</v>
      </c>
    </row>
    <row r="366" s="13" customFormat="1">
      <c r="A366" s="13"/>
      <c r="B366" s="231"/>
      <c r="C366" s="232"/>
      <c r="D366" s="233" t="s">
        <v>199</v>
      </c>
      <c r="E366" s="234" t="s">
        <v>1</v>
      </c>
      <c r="F366" s="235" t="s">
        <v>630</v>
      </c>
      <c r="G366" s="232"/>
      <c r="H366" s="236">
        <v>2015.377</v>
      </c>
      <c r="I366" s="237"/>
      <c r="J366" s="232"/>
      <c r="K366" s="232"/>
      <c r="L366" s="238"/>
      <c r="M366" s="239"/>
      <c r="N366" s="240"/>
      <c r="O366" s="240"/>
      <c r="P366" s="240"/>
      <c r="Q366" s="240"/>
      <c r="R366" s="240"/>
      <c r="S366" s="240"/>
      <c r="T366" s="24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2" t="s">
        <v>199</v>
      </c>
      <c r="AU366" s="242" t="s">
        <v>86</v>
      </c>
      <c r="AV366" s="13" t="s">
        <v>86</v>
      </c>
      <c r="AW366" s="13" t="s">
        <v>32</v>
      </c>
      <c r="AX366" s="13" t="s">
        <v>76</v>
      </c>
      <c r="AY366" s="242" t="s">
        <v>182</v>
      </c>
    </row>
    <row r="367" s="13" customFormat="1">
      <c r="A367" s="13"/>
      <c r="B367" s="231"/>
      <c r="C367" s="232"/>
      <c r="D367" s="233" t="s">
        <v>199</v>
      </c>
      <c r="E367" s="234" t="s">
        <v>1</v>
      </c>
      <c r="F367" s="235" t="s">
        <v>631</v>
      </c>
      <c r="G367" s="232"/>
      <c r="H367" s="236">
        <v>289.702</v>
      </c>
      <c r="I367" s="237"/>
      <c r="J367" s="232"/>
      <c r="K367" s="232"/>
      <c r="L367" s="238"/>
      <c r="M367" s="239"/>
      <c r="N367" s="240"/>
      <c r="O367" s="240"/>
      <c r="P367" s="240"/>
      <c r="Q367" s="240"/>
      <c r="R367" s="240"/>
      <c r="S367" s="240"/>
      <c r="T367" s="24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2" t="s">
        <v>199</v>
      </c>
      <c r="AU367" s="242" t="s">
        <v>86</v>
      </c>
      <c r="AV367" s="13" t="s">
        <v>86</v>
      </c>
      <c r="AW367" s="13" t="s">
        <v>32</v>
      </c>
      <c r="AX367" s="13" t="s">
        <v>76</v>
      </c>
      <c r="AY367" s="242" t="s">
        <v>182</v>
      </c>
    </row>
    <row r="368" s="13" customFormat="1">
      <c r="A368" s="13"/>
      <c r="B368" s="231"/>
      <c r="C368" s="232"/>
      <c r="D368" s="233" t="s">
        <v>199</v>
      </c>
      <c r="E368" s="234" t="s">
        <v>1</v>
      </c>
      <c r="F368" s="235" t="s">
        <v>632</v>
      </c>
      <c r="G368" s="232"/>
      <c r="H368" s="236">
        <v>501.71699999999998</v>
      </c>
      <c r="I368" s="237"/>
      <c r="J368" s="232"/>
      <c r="K368" s="232"/>
      <c r="L368" s="238"/>
      <c r="M368" s="239"/>
      <c r="N368" s="240"/>
      <c r="O368" s="240"/>
      <c r="P368" s="240"/>
      <c r="Q368" s="240"/>
      <c r="R368" s="240"/>
      <c r="S368" s="240"/>
      <c r="T368" s="24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2" t="s">
        <v>199</v>
      </c>
      <c r="AU368" s="242" t="s">
        <v>86</v>
      </c>
      <c r="AV368" s="13" t="s">
        <v>86</v>
      </c>
      <c r="AW368" s="13" t="s">
        <v>32</v>
      </c>
      <c r="AX368" s="13" t="s">
        <v>76</v>
      </c>
      <c r="AY368" s="242" t="s">
        <v>182</v>
      </c>
    </row>
    <row r="369" s="13" customFormat="1">
      <c r="A369" s="13"/>
      <c r="B369" s="231"/>
      <c r="C369" s="232"/>
      <c r="D369" s="233" t="s">
        <v>199</v>
      </c>
      <c r="E369" s="234" t="s">
        <v>1</v>
      </c>
      <c r="F369" s="235" t="s">
        <v>633</v>
      </c>
      <c r="G369" s="232"/>
      <c r="H369" s="236">
        <v>634.79999999999995</v>
      </c>
      <c r="I369" s="237"/>
      <c r="J369" s="232"/>
      <c r="K369" s="232"/>
      <c r="L369" s="238"/>
      <c r="M369" s="239"/>
      <c r="N369" s="240"/>
      <c r="O369" s="240"/>
      <c r="P369" s="240"/>
      <c r="Q369" s="240"/>
      <c r="R369" s="240"/>
      <c r="S369" s="240"/>
      <c r="T369" s="24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2" t="s">
        <v>199</v>
      </c>
      <c r="AU369" s="242" t="s">
        <v>86</v>
      </c>
      <c r="AV369" s="13" t="s">
        <v>86</v>
      </c>
      <c r="AW369" s="13" t="s">
        <v>32</v>
      </c>
      <c r="AX369" s="13" t="s">
        <v>76</v>
      </c>
      <c r="AY369" s="242" t="s">
        <v>182</v>
      </c>
    </row>
    <row r="370" s="14" customFormat="1">
      <c r="A370" s="14"/>
      <c r="B370" s="243"/>
      <c r="C370" s="244"/>
      <c r="D370" s="233" t="s">
        <v>199</v>
      </c>
      <c r="E370" s="245" t="s">
        <v>1</v>
      </c>
      <c r="F370" s="246" t="s">
        <v>246</v>
      </c>
      <c r="G370" s="244"/>
      <c r="H370" s="247">
        <v>4040.4520000000002</v>
      </c>
      <c r="I370" s="248"/>
      <c r="J370" s="244"/>
      <c r="K370" s="244"/>
      <c r="L370" s="249"/>
      <c r="M370" s="250"/>
      <c r="N370" s="251"/>
      <c r="O370" s="251"/>
      <c r="P370" s="251"/>
      <c r="Q370" s="251"/>
      <c r="R370" s="251"/>
      <c r="S370" s="251"/>
      <c r="T370" s="252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3" t="s">
        <v>199</v>
      </c>
      <c r="AU370" s="253" t="s">
        <v>86</v>
      </c>
      <c r="AV370" s="14" t="s">
        <v>189</v>
      </c>
      <c r="AW370" s="14" t="s">
        <v>32</v>
      </c>
      <c r="AX370" s="14" t="s">
        <v>84</v>
      </c>
      <c r="AY370" s="253" t="s">
        <v>182</v>
      </c>
    </row>
    <row r="371" s="2" customFormat="1">
      <c r="A371" s="38"/>
      <c r="B371" s="39"/>
      <c r="C371" s="218" t="s">
        <v>634</v>
      </c>
      <c r="D371" s="218" t="s">
        <v>184</v>
      </c>
      <c r="E371" s="219" t="s">
        <v>635</v>
      </c>
      <c r="F371" s="220" t="s">
        <v>636</v>
      </c>
      <c r="G371" s="221" t="s">
        <v>187</v>
      </c>
      <c r="H371" s="222">
        <v>485.17500000000001</v>
      </c>
      <c r="I371" s="223"/>
      <c r="J371" s="224">
        <f>ROUND(I371*H371,2)</f>
        <v>0</v>
      </c>
      <c r="K371" s="220" t="s">
        <v>188</v>
      </c>
      <c r="L371" s="44"/>
      <c r="M371" s="225" t="s">
        <v>1</v>
      </c>
      <c r="N371" s="226" t="s">
        <v>41</v>
      </c>
      <c r="O371" s="91"/>
      <c r="P371" s="227">
        <f>O371*H371</f>
        <v>0</v>
      </c>
      <c r="Q371" s="227">
        <v>0.021000000000000001</v>
      </c>
      <c r="R371" s="227">
        <f>Q371*H371</f>
        <v>10.188675000000002</v>
      </c>
      <c r="S371" s="227">
        <v>0</v>
      </c>
      <c r="T371" s="22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9" t="s">
        <v>189</v>
      </c>
      <c r="AT371" s="229" t="s">
        <v>184</v>
      </c>
      <c r="AU371" s="229" t="s">
        <v>86</v>
      </c>
      <c r="AY371" s="17" t="s">
        <v>182</v>
      </c>
      <c r="BE371" s="230">
        <f>IF(N371="základní",J371,0)</f>
        <v>0</v>
      </c>
      <c r="BF371" s="230">
        <f>IF(N371="snížená",J371,0)</f>
        <v>0</v>
      </c>
      <c r="BG371" s="230">
        <f>IF(N371="zákl. přenesená",J371,0)</f>
        <v>0</v>
      </c>
      <c r="BH371" s="230">
        <f>IF(N371="sníž. přenesená",J371,0)</f>
        <v>0</v>
      </c>
      <c r="BI371" s="230">
        <f>IF(N371="nulová",J371,0)</f>
        <v>0</v>
      </c>
      <c r="BJ371" s="17" t="s">
        <v>84</v>
      </c>
      <c r="BK371" s="230">
        <f>ROUND(I371*H371,2)</f>
        <v>0</v>
      </c>
      <c r="BL371" s="17" t="s">
        <v>189</v>
      </c>
      <c r="BM371" s="229" t="s">
        <v>637</v>
      </c>
    </row>
    <row r="372" s="15" customFormat="1">
      <c r="A372" s="15"/>
      <c r="B372" s="254"/>
      <c r="C372" s="255"/>
      <c r="D372" s="233" t="s">
        <v>199</v>
      </c>
      <c r="E372" s="256" t="s">
        <v>1</v>
      </c>
      <c r="F372" s="257" t="s">
        <v>638</v>
      </c>
      <c r="G372" s="255"/>
      <c r="H372" s="256" t="s">
        <v>1</v>
      </c>
      <c r="I372" s="258"/>
      <c r="J372" s="255"/>
      <c r="K372" s="255"/>
      <c r="L372" s="259"/>
      <c r="M372" s="260"/>
      <c r="N372" s="261"/>
      <c r="O372" s="261"/>
      <c r="P372" s="261"/>
      <c r="Q372" s="261"/>
      <c r="R372" s="261"/>
      <c r="S372" s="261"/>
      <c r="T372" s="262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3" t="s">
        <v>199</v>
      </c>
      <c r="AU372" s="263" t="s">
        <v>86</v>
      </c>
      <c r="AV372" s="15" t="s">
        <v>84</v>
      </c>
      <c r="AW372" s="15" t="s">
        <v>32</v>
      </c>
      <c r="AX372" s="15" t="s">
        <v>76</v>
      </c>
      <c r="AY372" s="263" t="s">
        <v>182</v>
      </c>
    </row>
    <row r="373" s="13" customFormat="1">
      <c r="A373" s="13"/>
      <c r="B373" s="231"/>
      <c r="C373" s="232"/>
      <c r="D373" s="233" t="s">
        <v>199</v>
      </c>
      <c r="E373" s="234" t="s">
        <v>1</v>
      </c>
      <c r="F373" s="235" t="s">
        <v>639</v>
      </c>
      <c r="G373" s="232"/>
      <c r="H373" s="236">
        <v>21.007999999999999</v>
      </c>
      <c r="I373" s="237"/>
      <c r="J373" s="232"/>
      <c r="K373" s="232"/>
      <c r="L373" s="238"/>
      <c r="M373" s="239"/>
      <c r="N373" s="240"/>
      <c r="O373" s="240"/>
      <c r="P373" s="240"/>
      <c r="Q373" s="240"/>
      <c r="R373" s="240"/>
      <c r="S373" s="240"/>
      <c r="T373" s="24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2" t="s">
        <v>199</v>
      </c>
      <c r="AU373" s="242" t="s">
        <v>86</v>
      </c>
      <c r="AV373" s="13" t="s">
        <v>86</v>
      </c>
      <c r="AW373" s="13" t="s">
        <v>32</v>
      </c>
      <c r="AX373" s="13" t="s">
        <v>76</v>
      </c>
      <c r="AY373" s="242" t="s">
        <v>182</v>
      </c>
    </row>
    <row r="374" s="13" customFormat="1">
      <c r="A374" s="13"/>
      <c r="B374" s="231"/>
      <c r="C374" s="232"/>
      <c r="D374" s="233" t="s">
        <v>199</v>
      </c>
      <c r="E374" s="234" t="s">
        <v>1</v>
      </c>
      <c r="F374" s="235" t="s">
        <v>640</v>
      </c>
      <c r="G374" s="232"/>
      <c r="H374" s="236">
        <v>16.120000000000001</v>
      </c>
      <c r="I374" s="237"/>
      <c r="J374" s="232"/>
      <c r="K374" s="232"/>
      <c r="L374" s="238"/>
      <c r="M374" s="239"/>
      <c r="N374" s="240"/>
      <c r="O374" s="240"/>
      <c r="P374" s="240"/>
      <c r="Q374" s="240"/>
      <c r="R374" s="240"/>
      <c r="S374" s="240"/>
      <c r="T374" s="24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2" t="s">
        <v>199</v>
      </c>
      <c r="AU374" s="242" t="s">
        <v>86</v>
      </c>
      <c r="AV374" s="13" t="s">
        <v>86</v>
      </c>
      <c r="AW374" s="13" t="s">
        <v>32</v>
      </c>
      <c r="AX374" s="13" t="s">
        <v>76</v>
      </c>
      <c r="AY374" s="242" t="s">
        <v>182</v>
      </c>
    </row>
    <row r="375" s="13" customFormat="1">
      <c r="A375" s="13"/>
      <c r="B375" s="231"/>
      <c r="C375" s="232"/>
      <c r="D375" s="233" t="s">
        <v>199</v>
      </c>
      <c r="E375" s="234" t="s">
        <v>1</v>
      </c>
      <c r="F375" s="235" t="s">
        <v>641</v>
      </c>
      <c r="G375" s="232"/>
      <c r="H375" s="236">
        <v>21.007999999999999</v>
      </c>
      <c r="I375" s="237"/>
      <c r="J375" s="232"/>
      <c r="K375" s="232"/>
      <c r="L375" s="238"/>
      <c r="M375" s="239"/>
      <c r="N375" s="240"/>
      <c r="O375" s="240"/>
      <c r="P375" s="240"/>
      <c r="Q375" s="240"/>
      <c r="R375" s="240"/>
      <c r="S375" s="240"/>
      <c r="T375" s="241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2" t="s">
        <v>199</v>
      </c>
      <c r="AU375" s="242" t="s">
        <v>86</v>
      </c>
      <c r="AV375" s="13" t="s">
        <v>86</v>
      </c>
      <c r="AW375" s="13" t="s">
        <v>32</v>
      </c>
      <c r="AX375" s="13" t="s">
        <v>76</v>
      </c>
      <c r="AY375" s="242" t="s">
        <v>182</v>
      </c>
    </row>
    <row r="376" s="13" customFormat="1">
      <c r="A376" s="13"/>
      <c r="B376" s="231"/>
      <c r="C376" s="232"/>
      <c r="D376" s="233" t="s">
        <v>199</v>
      </c>
      <c r="E376" s="234" t="s">
        <v>1</v>
      </c>
      <c r="F376" s="235" t="s">
        <v>642</v>
      </c>
      <c r="G376" s="232"/>
      <c r="H376" s="236">
        <v>46.93</v>
      </c>
      <c r="I376" s="237"/>
      <c r="J376" s="232"/>
      <c r="K376" s="232"/>
      <c r="L376" s="238"/>
      <c r="M376" s="239"/>
      <c r="N376" s="240"/>
      <c r="O376" s="240"/>
      <c r="P376" s="240"/>
      <c r="Q376" s="240"/>
      <c r="R376" s="240"/>
      <c r="S376" s="240"/>
      <c r="T376" s="24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2" t="s">
        <v>199</v>
      </c>
      <c r="AU376" s="242" t="s">
        <v>86</v>
      </c>
      <c r="AV376" s="13" t="s">
        <v>86</v>
      </c>
      <c r="AW376" s="13" t="s">
        <v>32</v>
      </c>
      <c r="AX376" s="13" t="s">
        <v>76</v>
      </c>
      <c r="AY376" s="242" t="s">
        <v>182</v>
      </c>
    </row>
    <row r="377" s="13" customFormat="1">
      <c r="A377" s="13"/>
      <c r="B377" s="231"/>
      <c r="C377" s="232"/>
      <c r="D377" s="233" t="s">
        <v>199</v>
      </c>
      <c r="E377" s="234" t="s">
        <v>1</v>
      </c>
      <c r="F377" s="235" t="s">
        <v>643</v>
      </c>
      <c r="G377" s="232"/>
      <c r="H377" s="236">
        <v>78.260000000000005</v>
      </c>
      <c r="I377" s="237"/>
      <c r="J377" s="232"/>
      <c r="K377" s="232"/>
      <c r="L377" s="238"/>
      <c r="M377" s="239"/>
      <c r="N377" s="240"/>
      <c r="O377" s="240"/>
      <c r="P377" s="240"/>
      <c r="Q377" s="240"/>
      <c r="R377" s="240"/>
      <c r="S377" s="240"/>
      <c r="T377" s="24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2" t="s">
        <v>199</v>
      </c>
      <c r="AU377" s="242" t="s">
        <v>86</v>
      </c>
      <c r="AV377" s="13" t="s">
        <v>86</v>
      </c>
      <c r="AW377" s="13" t="s">
        <v>32</v>
      </c>
      <c r="AX377" s="13" t="s">
        <v>76</v>
      </c>
      <c r="AY377" s="242" t="s">
        <v>182</v>
      </c>
    </row>
    <row r="378" s="13" customFormat="1">
      <c r="A378" s="13"/>
      <c r="B378" s="231"/>
      <c r="C378" s="232"/>
      <c r="D378" s="233" t="s">
        <v>199</v>
      </c>
      <c r="E378" s="234" t="s">
        <v>1</v>
      </c>
      <c r="F378" s="235" t="s">
        <v>644</v>
      </c>
      <c r="G378" s="232"/>
      <c r="H378" s="236">
        <v>51.454000000000001</v>
      </c>
      <c r="I378" s="237"/>
      <c r="J378" s="232"/>
      <c r="K378" s="232"/>
      <c r="L378" s="238"/>
      <c r="M378" s="239"/>
      <c r="N378" s="240"/>
      <c r="O378" s="240"/>
      <c r="P378" s="240"/>
      <c r="Q378" s="240"/>
      <c r="R378" s="240"/>
      <c r="S378" s="240"/>
      <c r="T378" s="24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2" t="s">
        <v>199</v>
      </c>
      <c r="AU378" s="242" t="s">
        <v>86</v>
      </c>
      <c r="AV378" s="13" t="s">
        <v>86</v>
      </c>
      <c r="AW378" s="13" t="s">
        <v>32</v>
      </c>
      <c r="AX378" s="13" t="s">
        <v>76</v>
      </c>
      <c r="AY378" s="242" t="s">
        <v>182</v>
      </c>
    </row>
    <row r="379" s="13" customFormat="1">
      <c r="A379" s="13"/>
      <c r="B379" s="231"/>
      <c r="C379" s="232"/>
      <c r="D379" s="233" t="s">
        <v>199</v>
      </c>
      <c r="E379" s="234" t="s">
        <v>1</v>
      </c>
      <c r="F379" s="235" t="s">
        <v>645</v>
      </c>
      <c r="G379" s="232"/>
      <c r="H379" s="236">
        <v>70.745999999999995</v>
      </c>
      <c r="I379" s="237"/>
      <c r="J379" s="232"/>
      <c r="K379" s="232"/>
      <c r="L379" s="238"/>
      <c r="M379" s="239"/>
      <c r="N379" s="240"/>
      <c r="O379" s="240"/>
      <c r="P379" s="240"/>
      <c r="Q379" s="240"/>
      <c r="R379" s="240"/>
      <c r="S379" s="240"/>
      <c r="T379" s="241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2" t="s">
        <v>199</v>
      </c>
      <c r="AU379" s="242" t="s">
        <v>86</v>
      </c>
      <c r="AV379" s="13" t="s">
        <v>86</v>
      </c>
      <c r="AW379" s="13" t="s">
        <v>32</v>
      </c>
      <c r="AX379" s="13" t="s">
        <v>76</v>
      </c>
      <c r="AY379" s="242" t="s">
        <v>182</v>
      </c>
    </row>
    <row r="380" s="13" customFormat="1">
      <c r="A380" s="13"/>
      <c r="B380" s="231"/>
      <c r="C380" s="232"/>
      <c r="D380" s="233" t="s">
        <v>199</v>
      </c>
      <c r="E380" s="234" t="s">
        <v>1</v>
      </c>
      <c r="F380" s="235" t="s">
        <v>646</v>
      </c>
      <c r="G380" s="232"/>
      <c r="H380" s="236">
        <v>24.556999999999999</v>
      </c>
      <c r="I380" s="237"/>
      <c r="J380" s="232"/>
      <c r="K380" s="232"/>
      <c r="L380" s="238"/>
      <c r="M380" s="239"/>
      <c r="N380" s="240"/>
      <c r="O380" s="240"/>
      <c r="P380" s="240"/>
      <c r="Q380" s="240"/>
      <c r="R380" s="240"/>
      <c r="S380" s="240"/>
      <c r="T380" s="241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2" t="s">
        <v>199</v>
      </c>
      <c r="AU380" s="242" t="s">
        <v>86</v>
      </c>
      <c r="AV380" s="13" t="s">
        <v>86</v>
      </c>
      <c r="AW380" s="13" t="s">
        <v>32</v>
      </c>
      <c r="AX380" s="13" t="s">
        <v>76</v>
      </c>
      <c r="AY380" s="242" t="s">
        <v>182</v>
      </c>
    </row>
    <row r="381" s="13" customFormat="1">
      <c r="A381" s="13"/>
      <c r="B381" s="231"/>
      <c r="C381" s="232"/>
      <c r="D381" s="233" t="s">
        <v>199</v>
      </c>
      <c r="E381" s="234" t="s">
        <v>1</v>
      </c>
      <c r="F381" s="235" t="s">
        <v>647</v>
      </c>
      <c r="G381" s="232"/>
      <c r="H381" s="236">
        <v>54.600000000000001</v>
      </c>
      <c r="I381" s="237"/>
      <c r="J381" s="232"/>
      <c r="K381" s="232"/>
      <c r="L381" s="238"/>
      <c r="M381" s="239"/>
      <c r="N381" s="240"/>
      <c r="O381" s="240"/>
      <c r="P381" s="240"/>
      <c r="Q381" s="240"/>
      <c r="R381" s="240"/>
      <c r="S381" s="240"/>
      <c r="T381" s="241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2" t="s">
        <v>199</v>
      </c>
      <c r="AU381" s="242" t="s">
        <v>86</v>
      </c>
      <c r="AV381" s="13" t="s">
        <v>86</v>
      </c>
      <c r="AW381" s="13" t="s">
        <v>32</v>
      </c>
      <c r="AX381" s="13" t="s">
        <v>76</v>
      </c>
      <c r="AY381" s="242" t="s">
        <v>182</v>
      </c>
    </row>
    <row r="382" s="13" customFormat="1">
      <c r="A382" s="13"/>
      <c r="B382" s="231"/>
      <c r="C382" s="232"/>
      <c r="D382" s="233" t="s">
        <v>199</v>
      </c>
      <c r="E382" s="234" t="s">
        <v>1</v>
      </c>
      <c r="F382" s="235" t="s">
        <v>648</v>
      </c>
      <c r="G382" s="232"/>
      <c r="H382" s="236">
        <v>17.225000000000001</v>
      </c>
      <c r="I382" s="237"/>
      <c r="J382" s="232"/>
      <c r="K382" s="232"/>
      <c r="L382" s="238"/>
      <c r="M382" s="239"/>
      <c r="N382" s="240"/>
      <c r="O382" s="240"/>
      <c r="P382" s="240"/>
      <c r="Q382" s="240"/>
      <c r="R382" s="240"/>
      <c r="S382" s="240"/>
      <c r="T382" s="24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2" t="s">
        <v>199</v>
      </c>
      <c r="AU382" s="242" t="s">
        <v>86</v>
      </c>
      <c r="AV382" s="13" t="s">
        <v>86</v>
      </c>
      <c r="AW382" s="13" t="s">
        <v>32</v>
      </c>
      <c r="AX382" s="13" t="s">
        <v>76</v>
      </c>
      <c r="AY382" s="242" t="s">
        <v>182</v>
      </c>
    </row>
    <row r="383" s="13" customFormat="1">
      <c r="A383" s="13"/>
      <c r="B383" s="231"/>
      <c r="C383" s="232"/>
      <c r="D383" s="233" t="s">
        <v>199</v>
      </c>
      <c r="E383" s="234" t="s">
        <v>1</v>
      </c>
      <c r="F383" s="235" t="s">
        <v>649</v>
      </c>
      <c r="G383" s="232"/>
      <c r="H383" s="236">
        <v>77.188999999999993</v>
      </c>
      <c r="I383" s="237"/>
      <c r="J383" s="232"/>
      <c r="K383" s="232"/>
      <c r="L383" s="238"/>
      <c r="M383" s="239"/>
      <c r="N383" s="240"/>
      <c r="O383" s="240"/>
      <c r="P383" s="240"/>
      <c r="Q383" s="240"/>
      <c r="R383" s="240"/>
      <c r="S383" s="240"/>
      <c r="T383" s="24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2" t="s">
        <v>199</v>
      </c>
      <c r="AU383" s="242" t="s">
        <v>86</v>
      </c>
      <c r="AV383" s="13" t="s">
        <v>86</v>
      </c>
      <c r="AW383" s="13" t="s">
        <v>32</v>
      </c>
      <c r="AX383" s="13" t="s">
        <v>76</v>
      </c>
      <c r="AY383" s="242" t="s">
        <v>182</v>
      </c>
    </row>
    <row r="384" s="13" customFormat="1">
      <c r="A384" s="13"/>
      <c r="B384" s="231"/>
      <c r="C384" s="232"/>
      <c r="D384" s="233" t="s">
        <v>199</v>
      </c>
      <c r="E384" s="234" t="s">
        <v>1</v>
      </c>
      <c r="F384" s="235" t="s">
        <v>650</v>
      </c>
      <c r="G384" s="232"/>
      <c r="H384" s="236">
        <v>6.0780000000000003</v>
      </c>
      <c r="I384" s="237"/>
      <c r="J384" s="232"/>
      <c r="K384" s="232"/>
      <c r="L384" s="238"/>
      <c r="M384" s="239"/>
      <c r="N384" s="240"/>
      <c r="O384" s="240"/>
      <c r="P384" s="240"/>
      <c r="Q384" s="240"/>
      <c r="R384" s="240"/>
      <c r="S384" s="240"/>
      <c r="T384" s="24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2" t="s">
        <v>199</v>
      </c>
      <c r="AU384" s="242" t="s">
        <v>86</v>
      </c>
      <c r="AV384" s="13" t="s">
        <v>86</v>
      </c>
      <c r="AW384" s="13" t="s">
        <v>32</v>
      </c>
      <c r="AX384" s="13" t="s">
        <v>76</v>
      </c>
      <c r="AY384" s="242" t="s">
        <v>182</v>
      </c>
    </row>
    <row r="385" s="14" customFormat="1">
      <c r="A385" s="14"/>
      <c r="B385" s="243"/>
      <c r="C385" s="244"/>
      <c r="D385" s="233" t="s">
        <v>199</v>
      </c>
      <c r="E385" s="245" t="s">
        <v>1</v>
      </c>
      <c r="F385" s="246" t="s">
        <v>246</v>
      </c>
      <c r="G385" s="244"/>
      <c r="H385" s="247">
        <v>485.17500000000007</v>
      </c>
      <c r="I385" s="248"/>
      <c r="J385" s="244"/>
      <c r="K385" s="244"/>
      <c r="L385" s="249"/>
      <c r="M385" s="250"/>
      <c r="N385" s="251"/>
      <c r="O385" s="251"/>
      <c r="P385" s="251"/>
      <c r="Q385" s="251"/>
      <c r="R385" s="251"/>
      <c r="S385" s="251"/>
      <c r="T385" s="252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3" t="s">
        <v>199</v>
      </c>
      <c r="AU385" s="253" t="s">
        <v>86</v>
      </c>
      <c r="AV385" s="14" t="s">
        <v>189</v>
      </c>
      <c r="AW385" s="14" t="s">
        <v>32</v>
      </c>
      <c r="AX385" s="14" t="s">
        <v>84</v>
      </c>
      <c r="AY385" s="253" t="s">
        <v>182</v>
      </c>
    </row>
    <row r="386" s="2" customFormat="1">
      <c r="A386" s="38"/>
      <c r="B386" s="39"/>
      <c r="C386" s="218" t="s">
        <v>651</v>
      </c>
      <c r="D386" s="218" t="s">
        <v>184</v>
      </c>
      <c r="E386" s="219" t="s">
        <v>652</v>
      </c>
      <c r="F386" s="220" t="s">
        <v>653</v>
      </c>
      <c r="G386" s="221" t="s">
        <v>187</v>
      </c>
      <c r="H386" s="222">
        <v>282.83199999999999</v>
      </c>
      <c r="I386" s="223"/>
      <c r="J386" s="224">
        <f>ROUND(I386*H386,2)</f>
        <v>0</v>
      </c>
      <c r="K386" s="220" t="s">
        <v>188</v>
      </c>
      <c r="L386" s="44"/>
      <c r="M386" s="225" t="s">
        <v>1</v>
      </c>
      <c r="N386" s="226" t="s">
        <v>41</v>
      </c>
      <c r="O386" s="91"/>
      <c r="P386" s="227">
        <f>O386*H386</f>
        <v>0</v>
      </c>
      <c r="Q386" s="227">
        <v>0.016279999999999999</v>
      </c>
      <c r="R386" s="227">
        <f>Q386*H386</f>
        <v>4.6045049599999999</v>
      </c>
      <c r="S386" s="227">
        <v>0</v>
      </c>
      <c r="T386" s="228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29" t="s">
        <v>189</v>
      </c>
      <c r="AT386" s="229" t="s">
        <v>184</v>
      </c>
      <c r="AU386" s="229" t="s">
        <v>86</v>
      </c>
      <c r="AY386" s="17" t="s">
        <v>182</v>
      </c>
      <c r="BE386" s="230">
        <f>IF(N386="základní",J386,0)</f>
        <v>0</v>
      </c>
      <c r="BF386" s="230">
        <f>IF(N386="snížená",J386,0)</f>
        <v>0</v>
      </c>
      <c r="BG386" s="230">
        <f>IF(N386="zákl. přenesená",J386,0)</f>
        <v>0</v>
      </c>
      <c r="BH386" s="230">
        <f>IF(N386="sníž. přenesená",J386,0)</f>
        <v>0</v>
      </c>
      <c r="BI386" s="230">
        <f>IF(N386="nulová",J386,0)</f>
        <v>0</v>
      </c>
      <c r="BJ386" s="17" t="s">
        <v>84</v>
      </c>
      <c r="BK386" s="230">
        <f>ROUND(I386*H386,2)</f>
        <v>0</v>
      </c>
      <c r="BL386" s="17" t="s">
        <v>189</v>
      </c>
      <c r="BM386" s="229" t="s">
        <v>654</v>
      </c>
    </row>
    <row r="387" s="13" customFormat="1">
      <c r="A387" s="13"/>
      <c r="B387" s="231"/>
      <c r="C387" s="232"/>
      <c r="D387" s="233" t="s">
        <v>199</v>
      </c>
      <c r="E387" s="234" t="s">
        <v>1</v>
      </c>
      <c r="F387" s="235" t="s">
        <v>655</v>
      </c>
      <c r="G387" s="232"/>
      <c r="H387" s="236">
        <v>282.83199999999999</v>
      </c>
      <c r="I387" s="237"/>
      <c r="J387" s="232"/>
      <c r="K387" s="232"/>
      <c r="L387" s="238"/>
      <c r="M387" s="239"/>
      <c r="N387" s="240"/>
      <c r="O387" s="240"/>
      <c r="P387" s="240"/>
      <c r="Q387" s="240"/>
      <c r="R387" s="240"/>
      <c r="S387" s="240"/>
      <c r="T387" s="24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2" t="s">
        <v>199</v>
      </c>
      <c r="AU387" s="242" t="s">
        <v>86</v>
      </c>
      <c r="AV387" s="13" t="s">
        <v>86</v>
      </c>
      <c r="AW387" s="13" t="s">
        <v>32</v>
      </c>
      <c r="AX387" s="13" t="s">
        <v>84</v>
      </c>
      <c r="AY387" s="242" t="s">
        <v>182</v>
      </c>
    </row>
    <row r="388" s="2" customFormat="1">
      <c r="A388" s="38"/>
      <c r="B388" s="39"/>
      <c r="C388" s="218" t="s">
        <v>656</v>
      </c>
      <c r="D388" s="218" t="s">
        <v>184</v>
      </c>
      <c r="E388" s="219" t="s">
        <v>657</v>
      </c>
      <c r="F388" s="220" t="s">
        <v>658</v>
      </c>
      <c r="G388" s="221" t="s">
        <v>187</v>
      </c>
      <c r="H388" s="222">
        <v>196.06200000000001</v>
      </c>
      <c r="I388" s="223"/>
      <c r="J388" s="224">
        <f>ROUND(I388*H388,2)</f>
        <v>0</v>
      </c>
      <c r="K388" s="220" t="s">
        <v>188</v>
      </c>
      <c r="L388" s="44"/>
      <c r="M388" s="225" t="s">
        <v>1</v>
      </c>
      <c r="N388" s="226" t="s">
        <v>41</v>
      </c>
      <c r="O388" s="91"/>
      <c r="P388" s="227">
        <f>O388*H388</f>
        <v>0</v>
      </c>
      <c r="Q388" s="227">
        <v>0.0043800000000000002</v>
      </c>
      <c r="R388" s="227">
        <f>Q388*H388</f>
        <v>0.85875156000000008</v>
      </c>
      <c r="S388" s="227">
        <v>0</v>
      </c>
      <c r="T388" s="228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29" t="s">
        <v>189</v>
      </c>
      <c r="AT388" s="229" t="s">
        <v>184</v>
      </c>
      <c r="AU388" s="229" t="s">
        <v>86</v>
      </c>
      <c r="AY388" s="17" t="s">
        <v>182</v>
      </c>
      <c r="BE388" s="230">
        <f>IF(N388="základní",J388,0)</f>
        <v>0</v>
      </c>
      <c r="BF388" s="230">
        <f>IF(N388="snížená",J388,0)</f>
        <v>0</v>
      </c>
      <c r="BG388" s="230">
        <f>IF(N388="zákl. přenesená",J388,0)</f>
        <v>0</v>
      </c>
      <c r="BH388" s="230">
        <f>IF(N388="sníž. přenesená",J388,0)</f>
        <v>0</v>
      </c>
      <c r="BI388" s="230">
        <f>IF(N388="nulová",J388,0)</f>
        <v>0</v>
      </c>
      <c r="BJ388" s="17" t="s">
        <v>84</v>
      </c>
      <c r="BK388" s="230">
        <f>ROUND(I388*H388,2)</f>
        <v>0</v>
      </c>
      <c r="BL388" s="17" t="s">
        <v>189</v>
      </c>
      <c r="BM388" s="229" t="s">
        <v>659</v>
      </c>
    </row>
    <row r="389" s="13" customFormat="1">
      <c r="A389" s="13"/>
      <c r="B389" s="231"/>
      <c r="C389" s="232"/>
      <c r="D389" s="233" t="s">
        <v>199</v>
      </c>
      <c r="E389" s="234" t="s">
        <v>1</v>
      </c>
      <c r="F389" s="235" t="s">
        <v>660</v>
      </c>
      <c r="G389" s="232"/>
      <c r="H389" s="236">
        <v>196.06200000000001</v>
      </c>
      <c r="I389" s="237"/>
      <c r="J389" s="232"/>
      <c r="K389" s="232"/>
      <c r="L389" s="238"/>
      <c r="M389" s="239"/>
      <c r="N389" s="240"/>
      <c r="O389" s="240"/>
      <c r="P389" s="240"/>
      <c r="Q389" s="240"/>
      <c r="R389" s="240"/>
      <c r="S389" s="240"/>
      <c r="T389" s="241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2" t="s">
        <v>199</v>
      </c>
      <c r="AU389" s="242" t="s">
        <v>86</v>
      </c>
      <c r="AV389" s="13" t="s">
        <v>86</v>
      </c>
      <c r="AW389" s="13" t="s">
        <v>32</v>
      </c>
      <c r="AX389" s="13" t="s">
        <v>84</v>
      </c>
      <c r="AY389" s="242" t="s">
        <v>182</v>
      </c>
    </row>
    <row r="390" s="2" customFormat="1">
      <c r="A390" s="38"/>
      <c r="B390" s="39"/>
      <c r="C390" s="218" t="s">
        <v>661</v>
      </c>
      <c r="D390" s="218" t="s">
        <v>184</v>
      </c>
      <c r="E390" s="219" t="s">
        <v>662</v>
      </c>
      <c r="F390" s="220" t="s">
        <v>663</v>
      </c>
      <c r="G390" s="221" t="s">
        <v>187</v>
      </c>
      <c r="H390" s="222">
        <v>196.06200000000001</v>
      </c>
      <c r="I390" s="223"/>
      <c r="J390" s="224">
        <f>ROUND(I390*H390,2)</f>
        <v>0</v>
      </c>
      <c r="K390" s="220" t="s">
        <v>188</v>
      </c>
      <c r="L390" s="44"/>
      <c r="M390" s="225" t="s">
        <v>1</v>
      </c>
      <c r="N390" s="226" t="s">
        <v>41</v>
      </c>
      <c r="O390" s="91"/>
      <c r="P390" s="227">
        <f>O390*H390</f>
        <v>0</v>
      </c>
      <c r="Q390" s="227">
        <v>0.00348</v>
      </c>
      <c r="R390" s="227">
        <f>Q390*H390</f>
        <v>0.68229576000000003</v>
      </c>
      <c r="S390" s="227">
        <v>0</v>
      </c>
      <c r="T390" s="228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29" t="s">
        <v>189</v>
      </c>
      <c r="AT390" s="229" t="s">
        <v>184</v>
      </c>
      <c r="AU390" s="229" t="s">
        <v>86</v>
      </c>
      <c r="AY390" s="17" t="s">
        <v>182</v>
      </c>
      <c r="BE390" s="230">
        <f>IF(N390="základní",J390,0)</f>
        <v>0</v>
      </c>
      <c r="BF390" s="230">
        <f>IF(N390="snížená",J390,0)</f>
        <v>0</v>
      </c>
      <c r="BG390" s="230">
        <f>IF(N390="zákl. přenesená",J390,0)</f>
        <v>0</v>
      </c>
      <c r="BH390" s="230">
        <f>IF(N390="sníž. přenesená",J390,0)</f>
        <v>0</v>
      </c>
      <c r="BI390" s="230">
        <f>IF(N390="nulová",J390,0)</f>
        <v>0</v>
      </c>
      <c r="BJ390" s="17" t="s">
        <v>84</v>
      </c>
      <c r="BK390" s="230">
        <f>ROUND(I390*H390,2)</f>
        <v>0</v>
      </c>
      <c r="BL390" s="17" t="s">
        <v>189</v>
      </c>
      <c r="BM390" s="229" t="s">
        <v>664</v>
      </c>
    </row>
    <row r="391" s="2" customFormat="1">
      <c r="A391" s="38"/>
      <c r="B391" s="39"/>
      <c r="C391" s="218" t="s">
        <v>665</v>
      </c>
      <c r="D391" s="218" t="s">
        <v>184</v>
      </c>
      <c r="E391" s="219" t="s">
        <v>666</v>
      </c>
      <c r="F391" s="220" t="s">
        <v>667</v>
      </c>
      <c r="G391" s="221" t="s">
        <v>234</v>
      </c>
      <c r="H391" s="222">
        <v>539.84000000000003</v>
      </c>
      <c r="I391" s="223"/>
      <c r="J391" s="224">
        <f>ROUND(I391*H391,2)</f>
        <v>0</v>
      </c>
      <c r="K391" s="220" t="s">
        <v>188</v>
      </c>
      <c r="L391" s="44"/>
      <c r="M391" s="225" t="s">
        <v>1</v>
      </c>
      <c r="N391" s="226" t="s">
        <v>41</v>
      </c>
      <c r="O391" s="91"/>
      <c r="P391" s="227">
        <f>O391*H391</f>
        <v>0</v>
      </c>
      <c r="Q391" s="227">
        <v>0</v>
      </c>
      <c r="R391" s="227">
        <f>Q391*H391</f>
        <v>0</v>
      </c>
      <c r="S391" s="227">
        <v>0</v>
      </c>
      <c r="T391" s="22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29" t="s">
        <v>189</v>
      </c>
      <c r="AT391" s="229" t="s">
        <v>184</v>
      </c>
      <c r="AU391" s="229" t="s">
        <v>86</v>
      </c>
      <c r="AY391" s="17" t="s">
        <v>182</v>
      </c>
      <c r="BE391" s="230">
        <f>IF(N391="základní",J391,0)</f>
        <v>0</v>
      </c>
      <c r="BF391" s="230">
        <f>IF(N391="snížená",J391,0)</f>
        <v>0</v>
      </c>
      <c r="BG391" s="230">
        <f>IF(N391="zákl. přenesená",J391,0)</f>
        <v>0</v>
      </c>
      <c r="BH391" s="230">
        <f>IF(N391="sníž. přenesená",J391,0)</f>
        <v>0</v>
      </c>
      <c r="BI391" s="230">
        <f>IF(N391="nulová",J391,0)</f>
        <v>0</v>
      </c>
      <c r="BJ391" s="17" t="s">
        <v>84</v>
      </c>
      <c r="BK391" s="230">
        <f>ROUND(I391*H391,2)</f>
        <v>0</v>
      </c>
      <c r="BL391" s="17" t="s">
        <v>189</v>
      </c>
      <c r="BM391" s="229" t="s">
        <v>668</v>
      </c>
    </row>
    <row r="392" s="13" customFormat="1">
      <c r="A392" s="13"/>
      <c r="B392" s="231"/>
      <c r="C392" s="232"/>
      <c r="D392" s="233" t="s">
        <v>199</v>
      </c>
      <c r="E392" s="234" t="s">
        <v>1</v>
      </c>
      <c r="F392" s="235" t="s">
        <v>669</v>
      </c>
      <c r="G392" s="232"/>
      <c r="H392" s="236">
        <v>170.78</v>
      </c>
      <c r="I392" s="237"/>
      <c r="J392" s="232"/>
      <c r="K392" s="232"/>
      <c r="L392" s="238"/>
      <c r="M392" s="239"/>
      <c r="N392" s="240"/>
      <c r="O392" s="240"/>
      <c r="P392" s="240"/>
      <c r="Q392" s="240"/>
      <c r="R392" s="240"/>
      <c r="S392" s="240"/>
      <c r="T392" s="24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2" t="s">
        <v>199</v>
      </c>
      <c r="AU392" s="242" t="s">
        <v>86</v>
      </c>
      <c r="AV392" s="13" t="s">
        <v>86</v>
      </c>
      <c r="AW392" s="13" t="s">
        <v>32</v>
      </c>
      <c r="AX392" s="13" t="s">
        <v>76</v>
      </c>
      <c r="AY392" s="242" t="s">
        <v>182</v>
      </c>
    </row>
    <row r="393" s="13" customFormat="1">
      <c r="A393" s="13"/>
      <c r="B393" s="231"/>
      <c r="C393" s="232"/>
      <c r="D393" s="233" t="s">
        <v>199</v>
      </c>
      <c r="E393" s="234" t="s">
        <v>1</v>
      </c>
      <c r="F393" s="235" t="s">
        <v>670</v>
      </c>
      <c r="G393" s="232"/>
      <c r="H393" s="236">
        <v>62.100000000000001</v>
      </c>
      <c r="I393" s="237"/>
      <c r="J393" s="232"/>
      <c r="K393" s="232"/>
      <c r="L393" s="238"/>
      <c r="M393" s="239"/>
      <c r="N393" s="240"/>
      <c r="O393" s="240"/>
      <c r="P393" s="240"/>
      <c r="Q393" s="240"/>
      <c r="R393" s="240"/>
      <c r="S393" s="240"/>
      <c r="T393" s="24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2" t="s">
        <v>199</v>
      </c>
      <c r="AU393" s="242" t="s">
        <v>86</v>
      </c>
      <c r="AV393" s="13" t="s">
        <v>86</v>
      </c>
      <c r="AW393" s="13" t="s">
        <v>32</v>
      </c>
      <c r="AX393" s="13" t="s">
        <v>76</v>
      </c>
      <c r="AY393" s="242" t="s">
        <v>182</v>
      </c>
    </row>
    <row r="394" s="13" customFormat="1">
      <c r="A394" s="13"/>
      <c r="B394" s="231"/>
      <c r="C394" s="232"/>
      <c r="D394" s="233" t="s">
        <v>199</v>
      </c>
      <c r="E394" s="234" t="s">
        <v>1</v>
      </c>
      <c r="F394" s="235" t="s">
        <v>671</v>
      </c>
      <c r="G394" s="232"/>
      <c r="H394" s="236">
        <v>37.039999999999999</v>
      </c>
      <c r="I394" s="237"/>
      <c r="J394" s="232"/>
      <c r="K394" s="232"/>
      <c r="L394" s="238"/>
      <c r="M394" s="239"/>
      <c r="N394" s="240"/>
      <c r="O394" s="240"/>
      <c r="P394" s="240"/>
      <c r="Q394" s="240"/>
      <c r="R394" s="240"/>
      <c r="S394" s="240"/>
      <c r="T394" s="24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2" t="s">
        <v>199</v>
      </c>
      <c r="AU394" s="242" t="s">
        <v>86</v>
      </c>
      <c r="AV394" s="13" t="s">
        <v>86</v>
      </c>
      <c r="AW394" s="13" t="s">
        <v>32</v>
      </c>
      <c r="AX394" s="13" t="s">
        <v>76</v>
      </c>
      <c r="AY394" s="242" t="s">
        <v>182</v>
      </c>
    </row>
    <row r="395" s="13" customFormat="1">
      <c r="A395" s="13"/>
      <c r="B395" s="231"/>
      <c r="C395" s="232"/>
      <c r="D395" s="233" t="s">
        <v>199</v>
      </c>
      <c r="E395" s="234" t="s">
        <v>1</v>
      </c>
      <c r="F395" s="235" t="s">
        <v>672</v>
      </c>
      <c r="G395" s="232"/>
      <c r="H395" s="236">
        <v>269.92000000000002</v>
      </c>
      <c r="I395" s="237"/>
      <c r="J395" s="232"/>
      <c r="K395" s="232"/>
      <c r="L395" s="238"/>
      <c r="M395" s="239"/>
      <c r="N395" s="240"/>
      <c r="O395" s="240"/>
      <c r="P395" s="240"/>
      <c r="Q395" s="240"/>
      <c r="R395" s="240"/>
      <c r="S395" s="240"/>
      <c r="T395" s="241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2" t="s">
        <v>199</v>
      </c>
      <c r="AU395" s="242" t="s">
        <v>86</v>
      </c>
      <c r="AV395" s="13" t="s">
        <v>86</v>
      </c>
      <c r="AW395" s="13" t="s">
        <v>32</v>
      </c>
      <c r="AX395" s="13" t="s">
        <v>76</v>
      </c>
      <c r="AY395" s="242" t="s">
        <v>182</v>
      </c>
    </row>
    <row r="396" s="14" customFormat="1">
      <c r="A396" s="14"/>
      <c r="B396" s="243"/>
      <c r="C396" s="244"/>
      <c r="D396" s="233" t="s">
        <v>199</v>
      </c>
      <c r="E396" s="245" t="s">
        <v>1</v>
      </c>
      <c r="F396" s="246" t="s">
        <v>246</v>
      </c>
      <c r="G396" s="244"/>
      <c r="H396" s="247">
        <v>539.84000000000003</v>
      </c>
      <c r="I396" s="248"/>
      <c r="J396" s="244"/>
      <c r="K396" s="244"/>
      <c r="L396" s="249"/>
      <c r="M396" s="250"/>
      <c r="N396" s="251"/>
      <c r="O396" s="251"/>
      <c r="P396" s="251"/>
      <c r="Q396" s="251"/>
      <c r="R396" s="251"/>
      <c r="S396" s="251"/>
      <c r="T396" s="252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3" t="s">
        <v>199</v>
      </c>
      <c r="AU396" s="253" t="s">
        <v>86</v>
      </c>
      <c r="AV396" s="14" t="s">
        <v>189</v>
      </c>
      <c r="AW396" s="14" t="s">
        <v>32</v>
      </c>
      <c r="AX396" s="14" t="s">
        <v>84</v>
      </c>
      <c r="AY396" s="253" t="s">
        <v>182</v>
      </c>
    </row>
    <row r="397" s="2" customFormat="1">
      <c r="A397" s="38"/>
      <c r="B397" s="39"/>
      <c r="C397" s="264" t="s">
        <v>673</v>
      </c>
      <c r="D397" s="264" t="s">
        <v>613</v>
      </c>
      <c r="E397" s="265" t="s">
        <v>674</v>
      </c>
      <c r="F397" s="266" t="s">
        <v>675</v>
      </c>
      <c r="G397" s="267" t="s">
        <v>234</v>
      </c>
      <c r="H397" s="268">
        <v>566.83199999999999</v>
      </c>
      <c r="I397" s="269"/>
      <c r="J397" s="270">
        <f>ROUND(I397*H397,2)</f>
        <v>0</v>
      </c>
      <c r="K397" s="266" t="s">
        <v>188</v>
      </c>
      <c r="L397" s="271"/>
      <c r="M397" s="272" t="s">
        <v>1</v>
      </c>
      <c r="N397" s="273" t="s">
        <v>41</v>
      </c>
      <c r="O397" s="91"/>
      <c r="P397" s="227">
        <f>O397*H397</f>
        <v>0</v>
      </c>
      <c r="Q397" s="227">
        <v>4.0000000000000003E-05</v>
      </c>
      <c r="R397" s="227">
        <f>Q397*H397</f>
        <v>0.022673280000000001</v>
      </c>
      <c r="S397" s="227">
        <v>0</v>
      </c>
      <c r="T397" s="228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29" t="s">
        <v>221</v>
      </c>
      <c r="AT397" s="229" t="s">
        <v>613</v>
      </c>
      <c r="AU397" s="229" t="s">
        <v>86</v>
      </c>
      <c r="AY397" s="17" t="s">
        <v>182</v>
      </c>
      <c r="BE397" s="230">
        <f>IF(N397="základní",J397,0)</f>
        <v>0</v>
      </c>
      <c r="BF397" s="230">
        <f>IF(N397="snížená",J397,0)</f>
        <v>0</v>
      </c>
      <c r="BG397" s="230">
        <f>IF(N397="zákl. přenesená",J397,0)</f>
        <v>0</v>
      </c>
      <c r="BH397" s="230">
        <f>IF(N397="sníž. přenesená",J397,0)</f>
        <v>0</v>
      </c>
      <c r="BI397" s="230">
        <f>IF(N397="nulová",J397,0)</f>
        <v>0</v>
      </c>
      <c r="BJ397" s="17" t="s">
        <v>84</v>
      </c>
      <c r="BK397" s="230">
        <f>ROUND(I397*H397,2)</f>
        <v>0</v>
      </c>
      <c r="BL397" s="17" t="s">
        <v>189</v>
      </c>
      <c r="BM397" s="229" t="s">
        <v>676</v>
      </c>
    </row>
    <row r="398" s="13" customFormat="1">
      <c r="A398" s="13"/>
      <c r="B398" s="231"/>
      <c r="C398" s="232"/>
      <c r="D398" s="233" t="s">
        <v>199</v>
      </c>
      <c r="E398" s="232"/>
      <c r="F398" s="235" t="s">
        <v>677</v>
      </c>
      <c r="G398" s="232"/>
      <c r="H398" s="236">
        <v>566.83199999999999</v>
      </c>
      <c r="I398" s="237"/>
      <c r="J398" s="232"/>
      <c r="K398" s="232"/>
      <c r="L398" s="238"/>
      <c r="M398" s="239"/>
      <c r="N398" s="240"/>
      <c r="O398" s="240"/>
      <c r="P398" s="240"/>
      <c r="Q398" s="240"/>
      <c r="R398" s="240"/>
      <c r="S398" s="240"/>
      <c r="T398" s="24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2" t="s">
        <v>199</v>
      </c>
      <c r="AU398" s="242" t="s">
        <v>86</v>
      </c>
      <c r="AV398" s="13" t="s">
        <v>86</v>
      </c>
      <c r="AW398" s="13" t="s">
        <v>4</v>
      </c>
      <c r="AX398" s="13" t="s">
        <v>84</v>
      </c>
      <c r="AY398" s="242" t="s">
        <v>182</v>
      </c>
    </row>
    <row r="399" s="2" customFormat="1">
      <c r="A399" s="38"/>
      <c r="B399" s="39"/>
      <c r="C399" s="218" t="s">
        <v>678</v>
      </c>
      <c r="D399" s="218" t="s">
        <v>184</v>
      </c>
      <c r="E399" s="219" t="s">
        <v>679</v>
      </c>
      <c r="F399" s="220" t="s">
        <v>680</v>
      </c>
      <c r="G399" s="221" t="s">
        <v>187</v>
      </c>
      <c r="H399" s="222">
        <v>89.420000000000002</v>
      </c>
      <c r="I399" s="223"/>
      <c r="J399" s="224">
        <f>ROUND(I399*H399,2)</f>
        <v>0</v>
      </c>
      <c r="K399" s="220" t="s">
        <v>188</v>
      </c>
      <c r="L399" s="44"/>
      <c r="M399" s="225" t="s">
        <v>1</v>
      </c>
      <c r="N399" s="226" t="s">
        <v>41</v>
      </c>
      <c r="O399" s="91"/>
      <c r="P399" s="227">
        <f>O399*H399</f>
        <v>0</v>
      </c>
      <c r="Q399" s="227">
        <v>0.0085199999999999998</v>
      </c>
      <c r="R399" s="227">
        <f>Q399*H399</f>
        <v>0.76185840000000005</v>
      </c>
      <c r="S399" s="227">
        <v>0</v>
      </c>
      <c r="T399" s="228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29" t="s">
        <v>189</v>
      </c>
      <c r="AT399" s="229" t="s">
        <v>184</v>
      </c>
      <c r="AU399" s="229" t="s">
        <v>86</v>
      </c>
      <c r="AY399" s="17" t="s">
        <v>182</v>
      </c>
      <c r="BE399" s="230">
        <f>IF(N399="základní",J399,0)</f>
        <v>0</v>
      </c>
      <c r="BF399" s="230">
        <f>IF(N399="snížená",J399,0)</f>
        <v>0</v>
      </c>
      <c r="BG399" s="230">
        <f>IF(N399="zákl. přenesená",J399,0)</f>
        <v>0</v>
      </c>
      <c r="BH399" s="230">
        <f>IF(N399="sníž. přenesená",J399,0)</f>
        <v>0</v>
      </c>
      <c r="BI399" s="230">
        <f>IF(N399="nulová",J399,0)</f>
        <v>0</v>
      </c>
      <c r="BJ399" s="17" t="s">
        <v>84</v>
      </c>
      <c r="BK399" s="230">
        <f>ROUND(I399*H399,2)</f>
        <v>0</v>
      </c>
      <c r="BL399" s="17" t="s">
        <v>189</v>
      </c>
      <c r="BM399" s="229" t="s">
        <v>681</v>
      </c>
    </row>
    <row r="400" s="13" customFormat="1">
      <c r="A400" s="13"/>
      <c r="B400" s="231"/>
      <c r="C400" s="232"/>
      <c r="D400" s="233" t="s">
        <v>199</v>
      </c>
      <c r="E400" s="234" t="s">
        <v>1</v>
      </c>
      <c r="F400" s="235" t="s">
        <v>682</v>
      </c>
      <c r="G400" s="232"/>
      <c r="H400" s="236">
        <v>89.420000000000002</v>
      </c>
      <c r="I400" s="237"/>
      <c r="J400" s="232"/>
      <c r="K400" s="232"/>
      <c r="L400" s="238"/>
      <c r="M400" s="239"/>
      <c r="N400" s="240"/>
      <c r="O400" s="240"/>
      <c r="P400" s="240"/>
      <c r="Q400" s="240"/>
      <c r="R400" s="240"/>
      <c r="S400" s="240"/>
      <c r="T400" s="24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2" t="s">
        <v>199</v>
      </c>
      <c r="AU400" s="242" t="s">
        <v>86</v>
      </c>
      <c r="AV400" s="13" t="s">
        <v>86</v>
      </c>
      <c r="AW400" s="13" t="s">
        <v>32</v>
      </c>
      <c r="AX400" s="13" t="s">
        <v>84</v>
      </c>
      <c r="AY400" s="242" t="s">
        <v>182</v>
      </c>
    </row>
    <row r="401" s="2" customFormat="1" ht="16.5" customHeight="1">
      <c r="A401" s="38"/>
      <c r="B401" s="39"/>
      <c r="C401" s="264" t="s">
        <v>683</v>
      </c>
      <c r="D401" s="264" t="s">
        <v>613</v>
      </c>
      <c r="E401" s="265" t="s">
        <v>684</v>
      </c>
      <c r="F401" s="266" t="s">
        <v>685</v>
      </c>
      <c r="G401" s="267" t="s">
        <v>187</v>
      </c>
      <c r="H401" s="268">
        <v>91.207999999999998</v>
      </c>
      <c r="I401" s="269"/>
      <c r="J401" s="270">
        <f>ROUND(I401*H401,2)</f>
        <v>0</v>
      </c>
      <c r="K401" s="266" t="s">
        <v>188</v>
      </c>
      <c r="L401" s="271"/>
      <c r="M401" s="272" t="s">
        <v>1</v>
      </c>
      <c r="N401" s="273" t="s">
        <v>41</v>
      </c>
      <c r="O401" s="91"/>
      <c r="P401" s="227">
        <f>O401*H401</f>
        <v>0</v>
      </c>
      <c r="Q401" s="227">
        <v>0.0016999999999999999</v>
      </c>
      <c r="R401" s="227">
        <f>Q401*H401</f>
        <v>0.15505359999999999</v>
      </c>
      <c r="S401" s="227">
        <v>0</v>
      </c>
      <c r="T401" s="228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29" t="s">
        <v>221</v>
      </c>
      <c r="AT401" s="229" t="s">
        <v>613</v>
      </c>
      <c r="AU401" s="229" t="s">
        <v>86</v>
      </c>
      <c r="AY401" s="17" t="s">
        <v>182</v>
      </c>
      <c r="BE401" s="230">
        <f>IF(N401="základní",J401,0)</f>
        <v>0</v>
      </c>
      <c r="BF401" s="230">
        <f>IF(N401="snížená",J401,0)</f>
        <v>0</v>
      </c>
      <c r="BG401" s="230">
        <f>IF(N401="zákl. přenesená",J401,0)</f>
        <v>0</v>
      </c>
      <c r="BH401" s="230">
        <f>IF(N401="sníž. přenesená",J401,0)</f>
        <v>0</v>
      </c>
      <c r="BI401" s="230">
        <f>IF(N401="nulová",J401,0)</f>
        <v>0</v>
      </c>
      <c r="BJ401" s="17" t="s">
        <v>84</v>
      </c>
      <c r="BK401" s="230">
        <f>ROUND(I401*H401,2)</f>
        <v>0</v>
      </c>
      <c r="BL401" s="17" t="s">
        <v>189</v>
      </c>
      <c r="BM401" s="229" t="s">
        <v>686</v>
      </c>
    </row>
    <row r="402" s="13" customFormat="1">
      <c r="A402" s="13"/>
      <c r="B402" s="231"/>
      <c r="C402" s="232"/>
      <c r="D402" s="233" t="s">
        <v>199</v>
      </c>
      <c r="E402" s="232"/>
      <c r="F402" s="235" t="s">
        <v>687</v>
      </c>
      <c r="G402" s="232"/>
      <c r="H402" s="236">
        <v>91.207999999999998</v>
      </c>
      <c r="I402" s="237"/>
      <c r="J402" s="232"/>
      <c r="K402" s="232"/>
      <c r="L402" s="238"/>
      <c r="M402" s="239"/>
      <c r="N402" s="240"/>
      <c r="O402" s="240"/>
      <c r="P402" s="240"/>
      <c r="Q402" s="240"/>
      <c r="R402" s="240"/>
      <c r="S402" s="240"/>
      <c r="T402" s="24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2" t="s">
        <v>199</v>
      </c>
      <c r="AU402" s="242" t="s">
        <v>86</v>
      </c>
      <c r="AV402" s="13" t="s">
        <v>86</v>
      </c>
      <c r="AW402" s="13" t="s">
        <v>4</v>
      </c>
      <c r="AX402" s="13" t="s">
        <v>84</v>
      </c>
      <c r="AY402" s="242" t="s">
        <v>182</v>
      </c>
    </row>
    <row r="403" s="2" customFormat="1">
      <c r="A403" s="38"/>
      <c r="B403" s="39"/>
      <c r="C403" s="218" t="s">
        <v>688</v>
      </c>
      <c r="D403" s="218" t="s">
        <v>184</v>
      </c>
      <c r="E403" s="219" t="s">
        <v>679</v>
      </c>
      <c r="F403" s="220" t="s">
        <v>680</v>
      </c>
      <c r="G403" s="221" t="s">
        <v>187</v>
      </c>
      <c r="H403" s="222">
        <v>13.58</v>
      </c>
      <c r="I403" s="223"/>
      <c r="J403" s="224">
        <f>ROUND(I403*H403,2)</f>
        <v>0</v>
      </c>
      <c r="K403" s="220" t="s">
        <v>188</v>
      </c>
      <c r="L403" s="44"/>
      <c r="M403" s="225" t="s">
        <v>1</v>
      </c>
      <c r="N403" s="226" t="s">
        <v>41</v>
      </c>
      <c r="O403" s="91"/>
      <c r="P403" s="227">
        <f>O403*H403</f>
        <v>0</v>
      </c>
      <c r="Q403" s="227">
        <v>0.0085199999999999998</v>
      </c>
      <c r="R403" s="227">
        <f>Q403*H403</f>
        <v>0.1157016</v>
      </c>
      <c r="S403" s="227">
        <v>0</v>
      </c>
      <c r="T403" s="228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29" t="s">
        <v>189</v>
      </c>
      <c r="AT403" s="229" t="s">
        <v>184</v>
      </c>
      <c r="AU403" s="229" t="s">
        <v>86</v>
      </c>
      <c r="AY403" s="17" t="s">
        <v>182</v>
      </c>
      <c r="BE403" s="230">
        <f>IF(N403="základní",J403,0)</f>
        <v>0</v>
      </c>
      <c r="BF403" s="230">
        <f>IF(N403="snížená",J403,0)</f>
        <v>0</v>
      </c>
      <c r="BG403" s="230">
        <f>IF(N403="zákl. přenesená",J403,0)</f>
        <v>0</v>
      </c>
      <c r="BH403" s="230">
        <f>IF(N403="sníž. přenesená",J403,0)</f>
        <v>0</v>
      </c>
      <c r="BI403" s="230">
        <f>IF(N403="nulová",J403,0)</f>
        <v>0</v>
      </c>
      <c r="BJ403" s="17" t="s">
        <v>84</v>
      </c>
      <c r="BK403" s="230">
        <f>ROUND(I403*H403,2)</f>
        <v>0</v>
      </c>
      <c r="BL403" s="17" t="s">
        <v>189</v>
      </c>
      <c r="BM403" s="229" t="s">
        <v>689</v>
      </c>
    </row>
    <row r="404" s="13" customFormat="1">
      <c r="A404" s="13"/>
      <c r="B404" s="231"/>
      <c r="C404" s="232"/>
      <c r="D404" s="233" t="s">
        <v>199</v>
      </c>
      <c r="E404" s="234" t="s">
        <v>1</v>
      </c>
      <c r="F404" s="235" t="s">
        <v>690</v>
      </c>
      <c r="G404" s="232"/>
      <c r="H404" s="236">
        <v>13.58</v>
      </c>
      <c r="I404" s="237"/>
      <c r="J404" s="232"/>
      <c r="K404" s="232"/>
      <c r="L404" s="238"/>
      <c r="M404" s="239"/>
      <c r="N404" s="240"/>
      <c r="O404" s="240"/>
      <c r="P404" s="240"/>
      <c r="Q404" s="240"/>
      <c r="R404" s="240"/>
      <c r="S404" s="240"/>
      <c r="T404" s="24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2" t="s">
        <v>199</v>
      </c>
      <c r="AU404" s="242" t="s">
        <v>86</v>
      </c>
      <c r="AV404" s="13" t="s">
        <v>86</v>
      </c>
      <c r="AW404" s="13" t="s">
        <v>32</v>
      </c>
      <c r="AX404" s="13" t="s">
        <v>84</v>
      </c>
      <c r="AY404" s="242" t="s">
        <v>182</v>
      </c>
    </row>
    <row r="405" s="2" customFormat="1" ht="16.5" customHeight="1">
      <c r="A405" s="38"/>
      <c r="B405" s="39"/>
      <c r="C405" s="264" t="s">
        <v>691</v>
      </c>
      <c r="D405" s="264" t="s">
        <v>613</v>
      </c>
      <c r="E405" s="265" t="s">
        <v>684</v>
      </c>
      <c r="F405" s="266" t="s">
        <v>685</v>
      </c>
      <c r="G405" s="267" t="s">
        <v>187</v>
      </c>
      <c r="H405" s="268">
        <v>13.852</v>
      </c>
      <c r="I405" s="269"/>
      <c r="J405" s="270">
        <f>ROUND(I405*H405,2)</f>
        <v>0</v>
      </c>
      <c r="K405" s="266" t="s">
        <v>188</v>
      </c>
      <c r="L405" s="271"/>
      <c r="M405" s="272" t="s">
        <v>1</v>
      </c>
      <c r="N405" s="273" t="s">
        <v>41</v>
      </c>
      <c r="O405" s="91"/>
      <c r="P405" s="227">
        <f>O405*H405</f>
        <v>0</v>
      </c>
      <c r="Q405" s="227">
        <v>0.0016999999999999999</v>
      </c>
      <c r="R405" s="227">
        <f>Q405*H405</f>
        <v>0.023548400000000001</v>
      </c>
      <c r="S405" s="227">
        <v>0</v>
      </c>
      <c r="T405" s="228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29" t="s">
        <v>221</v>
      </c>
      <c r="AT405" s="229" t="s">
        <v>613</v>
      </c>
      <c r="AU405" s="229" t="s">
        <v>86</v>
      </c>
      <c r="AY405" s="17" t="s">
        <v>182</v>
      </c>
      <c r="BE405" s="230">
        <f>IF(N405="základní",J405,0)</f>
        <v>0</v>
      </c>
      <c r="BF405" s="230">
        <f>IF(N405="snížená",J405,0)</f>
        <v>0</v>
      </c>
      <c r="BG405" s="230">
        <f>IF(N405="zákl. přenesená",J405,0)</f>
        <v>0</v>
      </c>
      <c r="BH405" s="230">
        <f>IF(N405="sníž. přenesená",J405,0)</f>
        <v>0</v>
      </c>
      <c r="BI405" s="230">
        <f>IF(N405="nulová",J405,0)</f>
        <v>0</v>
      </c>
      <c r="BJ405" s="17" t="s">
        <v>84</v>
      </c>
      <c r="BK405" s="230">
        <f>ROUND(I405*H405,2)</f>
        <v>0</v>
      </c>
      <c r="BL405" s="17" t="s">
        <v>189</v>
      </c>
      <c r="BM405" s="229" t="s">
        <v>692</v>
      </c>
    </row>
    <row r="406" s="13" customFormat="1">
      <c r="A406" s="13"/>
      <c r="B406" s="231"/>
      <c r="C406" s="232"/>
      <c r="D406" s="233" t="s">
        <v>199</v>
      </c>
      <c r="E406" s="232"/>
      <c r="F406" s="235" t="s">
        <v>693</v>
      </c>
      <c r="G406" s="232"/>
      <c r="H406" s="236">
        <v>13.852</v>
      </c>
      <c r="I406" s="237"/>
      <c r="J406" s="232"/>
      <c r="K406" s="232"/>
      <c r="L406" s="238"/>
      <c r="M406" s="239"/>
      <c r="N406" s="240"/>
      <c r="O406" s="240"/>
      <c r="P406" s="240"/>
      <c r="Q406" s="240"/>
      <c r="R406" s="240"/>
      <c r="S406" s="240"/>
      <c r="T406" s="24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2" t="s">
        <v>199</v>
      </c>
      <c r="AU406" s="242" t="s">
        <v>86</v>
      </c>
      <c r="AV406" s="13" t="s">
        <v>86</v>
      </c>
      <c r="AW406" s="13" t="s">
        <v>4</v>
      </c>
      <c r="AX406" s="13" t="s">
        <v>84</v>
      </c>
      <c r="AY406" s="242" t="s">
        <v>182</v>
      </c>
    </row>
    <row r="407" s="2" customFormat="1">
      <c r="A407" s="38"/>
      <c r="B407" s="39"/>
      <c r="C407" s="218" t="s">
        <v>694</v>
      </c>
      <c r="D407" s="218" t="s">
        <v>184</v>
      </c>
      <c r="E407" s="219" t="s">
        <v>679</v>
      </c>
      <c r="F407" s="220" t="s">
        <v>680</v>
      </c>
      <c r="G407" s="221" t="s">
        <v>187</v>
      </c>
      <c r="H407" s="222">
        <v>33.25</v>
      </c>
      <c r="I407" s="223"/>
      <c r="J407" s="224">
        <f>ROUND(I407*H407,2)</f>
        <v>0</v>
      </c>
      <c r="K407" s="220" t="s">
        <v>188</v>
      </c>
      <c r="L407" s="44"/>
      <c r="M407" s="225" t="s">
        <v>1</v>
      </c>
      <c r="N407" s="226" t="s">
        <v>41</v>
      </c>
      <c r="O407" s="91"/>
      <c r="P407" s="227">
        <f>O407*H407</f>
        <v>0</v>
      </c>
      <c r="Q407" s="227">
        <v>0.0085199999999999998</v>
      </c>
      <c r="R407" s="227">
        <f>Q407*H407</f>
        <v>0.28328999999999999</v>
      </c>
      <c r="S407" s="227">
        <v>0</v>
      </c>
      <c r="T407" s="228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29" t="s">
        <v>189</v>
      </c>
      <c r="AT407" s="229" t="s">
        <v>184</v>
      </c>
      <c r="AU407" s="229" t="s">
        <v>86</v>
      </c>
      <c r="AY407" s="17" t="s">
        <v>182</v>
      </c>
      <c r="BE407" s="230">
        <f>IF(N407="základní",J407,0)</f>
        <v>0</v>
      </c>
      <c r="BF407" s="230">
        <f>IF(N407="snížená",J407,0)</f>
        <v>0</v>
      </c>
      <c r="BG407" s="230">
        <f>IF(N407="zákl. přenesená",J407,0)</f>
        <v>0</v>
      </c>
      <c r="BH407" s="230">
        <f>IF(N407="sníž. přenesená",J407,0)</f>
        <v>0</v>
      </c>
      <c r="BI407" s="230">
        <f>IF(N407="nulová",J407,0)</f>
        <v>0</v>
      </c>
      <c r="BJ407" s="17" t="s">
        <v>84</v>
      </c>
      <c r="BK407" s="230">
        <f>ROUND(I407*H407,2)</f>
        <v>0</v>
      </c>
      <c r="BL407" s="17" t="s">
        <v>189</v>
      </c>
      <c r="BM407" s="229" t="s">
        <v>695</v>
      </c>
    </row>
    <row r="408" s="13" customFormat="1">
      <c r="A408" s="13"/>
      <c r="B408" s="231"/>
      <c r="C408" s="232"/>
      <c r="D408" s="233" t="s">
        <v>199</v>
      </c>
      <c r="E408" s="234" t="s">
        <v>1</v>
      </c>
      <c r="F408" s="235" t="s">
        <v>696</v>
      </c>
      <c r="G408" s="232"/>
      <c r="H408" s="236">
        <v>33.25</v>
      </c>
      <c r="I408" s="237"/>
      <c r="J408" s="232"/>
      <c r="K408" s="232"/>
      <c r="L408" s="238"/>
      <c r="M408" s="239"/>
      <c r="N408" s="240"/>
      <c r="O408" s="240"/>
      <c r="P408" s="240"/>
      <c r="Q408" s="240"/>
      <c r="R408" s="240"/>
      <c r="S408" s="240"/>
      <c r="T408" s="241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2" t="s">
        <v>199</v>
      </c>
      <c r="AU408" s="242" t="s">
        <v>86</v>
      </c>
      <c r="AV408" s="13" t="s">
        <v>86</v>
      </c>
      <c r="AW408" s="13" t="s">
        <v>32</v>
      </c>
      <c r="AX408" s="13" t="s">
        <v>84</v>
      </c>
      <c r="AY408" s="242" t="s">
        <v>182</v>
      </c>
    </row>
    <row r="409" s="2" customFormat="1" ht="16.5" customHeight="1">
      <c r="A409" s="38"/>
      <c r="B409" s="39"/>
      <c r="C409" s="264" t="s">
        <v>697</v>
      </c>
      <c r="D409" s="264" t="s">
        <v>613</v>
      </c>
      <c r="E409" s="265" t="s">
        <v>684</v>
      </c>
      <c r="F409" s="266" t="s">
        <v>685</v>
      </c>
      <c r="G409" s="267" t="s">
        <v>187</v>
      </c>
      <c r="H409" s="268">
        <v>33.914999999999999</v>
      </c>
      <c r="I409" s="269"/>
      <c r="J409" s="270">
        <f>ROUND(I409*H409,2)</f>
        <v>0</v>
      </c>
      <c r="K409" s="266" t="s">
        <v>188</v>
      </c>
      <c r="L409" s="271"/>
      <c r="M409" s="272" t="s">
        <v>1</v>
      </c>
      <c r="N409" s="273" t="s">
        <v>41</v>
      </c>
      <c r="O409" s="91"/>
      <c r="P409" s="227">
        <f>O409*H409</f>
        <v>0</v>
      </c>
      <c r="Q409" s="227">
        <v>0.0016999999999999999</v>
      </c>
      <c r="R409" s="227">
        <f>Q409*H409</f>
        <v>0.057655499999999998</v>
      </c>
      <c r="S409" s="227">
        <v>0</v>
      </c>
      <c r="T409" s="22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29" t="s">
        <v>221</v>
      </c>
      <c r="AT409" s="229" t="s">
        <v>613</v>
      </c>
      <c r="AU409" s="229" t="s">
        <v>86</v>
      </c>
      <c r="AY409" s="17" t="s">
        <v>182</v>
      </c>
      <c r="BE409" s="230">
        <f>IF(N409="základní",J409,0)</f>
        <v>0</v>
      </c>
      <c r="BF409" s="230">
        <f>IF(N409="snížená",J409,0)</f>
        <v>0</v>
      </c>
      <c r="BG409" s="230">
        <f>IF(N409="zákl. přenesená",J409,0)</f>
        <v>0</v>
      </c>
      <c r="BH409" s="230">
        <f>IF(N409="sníž. přenesená",J409,0)</f>
        <v>0</v>
      </c>
      <c r="BI409" s="230">
        <f>IF(N409="nulová",J409,0)</f>
        <v>0</v>
      </c>
      <c r="BJ409" s="17" t="s">
        <v>84</v>
      </c>
      <c r="BK409" s="230">
        <f>ROUND(I409*H409,2)</f>
        <v>0</v>
      </c>
      <c r="BL409" s="17" t="s">
        <v>189</v>
      </c>
      <c r="BM409" s="229" t="s">
        <v>698</v>
      </c>
    </row>
    <row r="410" s="13" customFormat="1">
      <c r="A410" s="13"/>
      <c r="B410" s="231"/>
      <c r="C410" s="232"/>
      <c r="D410" s="233" t="s">
        <v>199</v>
      </c>
      <c r="E410" s="232"/>
      <c r="F410" s="235" t="s">
        <v>699</v>
      </c>
      <c r="G410" s="232"/>
      <c r="H410" s="236">
        <v>33.914999999999999</v>
      </c>
      <c r="I410" s="237"/>
      <c r="J410" s="232"/>
      <c r="K410" s="232"/>
      <c r="L410" s="238"/>
      <c r="M410" s="239"/>
      <c r="N410" s="240"/>
      <c r="O410" s="240"/>
      <c r="P410" s="240"/>
      <c r="Q410" s="240"/>
      <c r="R410" s="240"/>
      <c r="S410" s="240"/>
      <c r="T410" s="241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2" t="s">
        <v>199</v>
      </c>
      <c r="AU410" s="242" t="s">
        <v>86</v>
      </c>
      <c r="AV410" s="13" t="s">
        <v>86</v>
      </c>
      <c r="AW410" s="13" t="s">
        <v>4</v>
      </c>
      <c r="AX410" s="13" t="s">
        <v>84</v>
      </c>
      <c r="AY410" s="242" t="s">
        <v>182</v>
      </c>
    </row>
    <row r="411" s="2" customFormat="1">
      <c r="A411" s="38"/>
      <c r="B411" s="39"/>
      <c r="C411" s="218" t="s">
        <v>700</v>
      </c>
      <c r="D411" s="218" t="s">
        <v>184</v>
      </c>
      <c r="E411" s="219" t="s">
        <v>701</v>
      </c>
      <c r="F411" s="220" t="s">
        <v>702</v>
      </c>
      <c r="G411" s="221" t="s">
        <v>187</v>
      </c>
      <c r="H411" s="222">
        <v>391.13</v>
      </c>
      <c r="I411" s="223"/>
      <c r="J411" s="224">
        <f>ROUND(I411*H411,2)</f>
        <v>0</v>
      </c>
      <c r="K411" s="220" t="s">
        <v>188</v>
      </c>
      <c r="L411" s="44"/>
      <c r="M411" s="225" t="s">
        <v>1</v>
      </c>
      <c r="N411" s="226" t="s">
        <v>41</v>
      </c>
      <c r="O411" s="91"/>
      <c r="P411" s="227">
        <f>O411*H411</f>
        <v>0</v>
      </c>
      <c r="Q411" s="227">
        <v>0.0086</v>
      </c>
      <c r="R411" s="227">
        <f>Q411*H411</f>
        <v>3.363718</v>
      </c>
      <c r="S411" s="227">
        <v>0</v>
      </c>
      <c r="T411" s="228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29" t="s">
        <v>189</v>
      </c>
      <c r="AT411" s="229" t="s">
        <v>184</v>
      </c>
      <c r="AU411" s="229" t="s">
        <v>86</v>
      </c>
      <c r="AY411" s="17" t="s">
        <v>182</v>
      </c>
      <c r="BE411" s="230">
        <f>IF(N411="základní",J411,0)</f>
        <v>0</v>
      </c>
      <c r="BF411" s="230">
        <f>IF(N411="snížená",J411,0)</f>
        <v>0</v>
      </c>
      <c r="BG411" s="230">
        <f>IF(N411="zákl. přenesená",J411,0)</f>
        <v>0</v>
      </c>
      <c r="BH411" s="230">
        <f>IF(N411="sníž. přenesená",J411,0)</f>
        <v>0</v>
      </c>
      <c r="BI411" s="230">
        <f>IF(N411="nulová",J411,0)</f>
        <v>0</v>
      </c>
      <c r="BJ411" s="17" t="s">
        <v>84</v>
      </c>
      <c r="BK411" s="230">
        <f>ROUND(I411*H411,2)</f>
        <v>0</v>
      </c>
      <c r="BL411" s="17" t="s">
        <v>189</v>
      </c>
      <c r="BM411" s="229" t="s">
        <v>703</v>
      </c>
    </row>
    <row r="412" s="15" customFormat="1">
      <c r="A412" s="15"/>
      <c r="B412" s="254"/>
      <c r="C412" s="255"/>
      <c r="D412" s="233" t="s">
        <v>199</v>
      </c>
      <c r="E412" s="256" t="s">
        <v>1</v>
      </c>
      <c r="F412" s="257" t="s">
        <v>704</v>
      </c>
      <c r="G412" s="255"/>
      <c r="H412" s="256" t="s">
        <v>1</v>
      </c>
      <c r="I412" s="258"/>
      <c r="J412" s="255"/>
      <c r="K412" s="255"/>
      <c r="L412" s="259"/>
      <c r="M412" s="260"/>
      <c r="N412" s="261"/>
      <c r="O412" s="261"/>
      <c r="P412" s="261"/>
      <c r="Q412" s="261"/>
      <c r="R412" s="261"/>
      <c r="S412" s="261"/>
      <c r="T412" s="262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3" t="s">
        <v>199</v>
      </c>
      <c r="AU412" s="263" t="s">
        <v>86</v>
      </c>
      <c r="AV412" s="15" t="s">
        <v>84</v>
      </c>
      <c r="AW412" s="15" t="s">
        <v>32</v>
      </c>
      <c r="AX412" s="15" t="s">
        <v>76</v>
      </c>
      <c r="AY412" s="263" t="s">
        <v>182</v>
      </c>
    </row>
    <row r="413" s="13" customFormat="1">
      <c r="A413" s="13"/>
      <c r="B413" s="231"/>
      <c r="C413" s="232"/>
      <c r="D413" s="233" t="s">
        <v>199</v>
      </c>
      <c r="E413" s="234" t="s">
        <v>1</v>
      </c>
      <c r="F413" s="235" t="s">
        <v>705</v>
      </c>
      <c r="G413" s="232"/>
      <c r="H413" s="236">
        <v>23.329999999999998</v>
      </c>
      <c r="I413" s="237"/>
      <c r="J413" s="232"/>
      <c r="K413" s="232"/>
      <c r="L413" s="238"/>
      <c r="M413" s="239"/>
      <c r="N413" s="240"/>
      <c r="O413" s="240"/>
      <c r="P413" s="240"/>
      <c r="Q413" s="240"/>
      <c r="R413" s="240"/>
      <c r="S413" s="240"/>
      <c r="T413" s="241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2" t="s">
        <v>199</v>
      </c>
      <c r="AU413" s="242" t="s">
        <v>86</v>
      </c>
      <c r="AV413" s="13" t="s">
        <v>86</v>
      </c>
      <c r="AW413" s="13" t="s">
        <v>32</v>
      </c>
      <c r="AX413" s="13" t="s">
        <v>76</v>
      </c>
      <c r="AY413" s="242" t="s">
        <v>182</v>
      </c>
    </row>
    <row r="414" s="13" customFormat="1">
      <c r="A414" s="13"/>
      <c r="B414" s="231"/>
      <c r="C414" s="232"/>
      <c r="D414" s="233" t="s">
        <v>199</v>
      </c>
      <c r="E414" s="234" t="s">
        <v>1</v>
      </c>
      <c r="F414" s="235" t="s">
        <v>706</v>
      </c>
      <c r="G414" s="232"/>
      <c r="H414" s="236">
        <v>121.84</v>
      </c>
      <c r="I414" s="237"/>
      <c r="J414" s="232"/>
      <c r="K414" s="232"/>
      <c r="L414" s="238"/>
      <c r="M414" s="239"/>
      <c r="N414" s="240"/>
      <c r="O414" s="240"/>
      <c r="P414" s="240"/>
      <c r="Q414" s="240"/>
      <c r="R414" s="240"/>
      <c r="S414" s="240"/>
      <c r="T414" s="24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2" t="s">
        <v>199</v>
      </c>
      <c r="AU414" s="242" t="s">
        <v>86</v>
      </c>
      <c r="AV414" s="13" t="s">
        <v>86</v>
      </c>
      <c r="AW414" s="13" t="s">
        <v>32</v>
      </c>
      <c r="AX414" s="13" t="s">
        <v>76</v>
      </c>
      <c r="AY414" s="242" t="s">
        <v>182</v>
      </c>
    </row>
    <row r="415" s="13" customFormat="1">
      <c r="A415" s="13"/>
      <c r="B415" s="231"/>
      <c r="C415" s="232"/>
      <c r="D415" s="233" t="s">
        <v>199</v>
      </c>
      <c r="E415" s="234" t="s">
        <v>1</v>
      </c>
      <c r="F415" s="235" t="s">
        <v>707</v>
      </c>
      <c r="G415" s="232"/>
      <c r="H415" s="236">
        <v>217.24000000000001</v>
      </c>
      <c r="I415" s="237"/>
      <c r="J415" s="232"/>
      <c r="K415" s="232"/>
      <c r="L415" s="238"/>
      <c r="M415" s="239"/>
      <c r="N415" s="240"/>
      <c r="O415" s="240"/>
      <c r="P415" s="240"/>
      <c r="Q415" s="240"/>
      <c r="R415" s="240"/>
      <c r="S415" s="240"/>
      <c r="T415" s="24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2" t="s">
        <v>199</v>
      </c>
      <c r="AU415" s="242" t="s">
        <v>86</v>
      </c>
      <c r="AV415" s="13" t="s">
        <v>86</v>
      </c>
      <c r="AW415" s="13" t="s">
        <v>32</v>
      </c>
      <c r="AX415" s="13" t="s">
        <v>76</v>
      </c>
      <c r="AY415" s="242" t="s">
        <v>182</v>
      </c>
    </row>
    <row r="416" s="13" customFormat="1">
      <c r="A416" s="13"/>
      <c r="B416" s="231"/>
      <c r="C416" s="232"/>
      <c r="D416" s="233" t="s">
        <v>199</v>
      </c>
      <c r="E416" s="234" t="s">
        <v>1</v>
      </c>
      <c r="F416" s="235" t="s">
        <v>708</v>
      </c>
      <c r="G416" s="232"/>
      <c r="H416" s="236">
        <v>28.719999999999999</v>
      </c>
      <c r="I416" s="237"/>
      <c r="J416" s="232"/>
      <c r="K416" s="232"/>
      <c r="L416" s="238"/>
      <c r="M416" s="239"/>
      <c r="N416" s="240"/>
      <c r="O416" s="240"/>
      <c r="P416" s="240"/>
      <c r="Q416" s="240"/>
      <c r="R416" s="240"/>
      <c r="S416" s="240"/>
      <c r="T416" s="24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2" t="s">
        <v>199</v>
      </c>
      <c r="AU416" s="242" t="s">
        <v>86</v>
      </c>
      <c r="AV416" s="13" t="s">
        <v>86</v>
      </c>
      <c r="AW416" s="13" t="s">
        <v>32</v>
      </c>
      <c r="AX416" s="13" t="s">
        <v>76</v>
      </c>
      <c r="AY416" s="242" t="s">
        <v>182</v>
      </c>
    </row>
    <row r="417" s="14" customFormat="1">
      <c r="A417" s="14"/>
      <c r="B417" s="243"/>
      <c r="C417" s="244"/>
      <c r="D417" s="233" t="s">
        <v>199</v>
      </c>
      <c r="E417" s="245" t="s">
        <v>1</v>
      </c>
      <c r="F417" s="246" t="s">
        <v>246</v>
      </c>
      <c r="G417" s="244"/>
      <c r="H417" s="247">
        <v>391.13</v>
      </c>
      <c r="I417" s="248"/>
      <c r="J417" s="244"/>
      <c r="K417" s="244"/>
      <c r="L417" s="249"/>
      <c r="M417" s="250"/>
      <c r="N417" s="251"/>
      <c r="O417" s="251"/>
      <c r="P417" s="251"/>
      <c r="Q417" s="251"/>
      <c r="R417" s="251"/>
      <c r="S417" s="251"/>
      <c r="T417" s="252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3" t="s">
        <v>199</v>
      </c>
      <c r="AU417" s="253" t="s">
        <v>86</v>
      </c>
      <c r="AV417" s="14" t="s">
        <v>189</v>
      </c>
      <c r="AW417" s="14" t="s">
        <v>32</v>
      </c>
      <c r="AX417" s="14" t="s">
        <v>84</v>
      </c>
      <c r="AY417" s="253" t="s">
        <v>182</v>
      </c>
    </row>
    <row r="418" s="2" customFormat="1" ht="16.5" customHeight="1">
      <c r="A418" s="38"/>
      <c r="B418" s="39"/>
      <c r="C418" s="264" t="s">
        <v>709</v>
      </c>
      <c r="D418" s="264" t="s">
        <v>613</v>
      </c>
      <c r="E418" s="265" t="s">
        <v>710</v>
      </c>
      <c r="F418" s="266" t="s">
        <v>711</v>
      </c>
      <c r="G418" s="267" t="s">
        <v>187</v>
      </c>
      <c r="H418" s="268">
        <v>398.95299999999997</v>
      </c>
      <c r="I418" s="269"/>
      <c r="J418" s="270">
        <f>ROUND(I418*H418,2)</f>
        <v>0</v>
      </c>
      <c r="K418" s="266" t="s">
        <v>188</v>
      </c>
      <c r="L418" s="271"/>
      <c r="M418" s="272" t="s">
        <v>1</v>
      </c>
      <c r="N418" s="273" t="s">
        <v>41</v>
      </c>
      <c r="O418" s="91"/>
      <c r="P418" s="227">
        <f>O418*H418</f>
        <v>0</v>
      </c>
      <c r="Q418" s="227">
        <v>0.0023800000000000002</v>
      </c>
      <c r="R418" s="227">
        <f>Q418*H418</f>
        <v>0.94950814000000006</v>
      </c>
      <c r="S418" s="227">
        <v>0</v>
      </c>
      <c r="T418" s="228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29" t="s">
        <v>221</v>
      </c>
      <c r="AT418" s="229" t="s">
        <v>613</v>
      </c>
      <c r="AU418" s="229" t="s">
        <v>86</v>
      </c>
      <c r="AY418" s="17" t="s">
        <v>182</v>
      </c>
      <c r="BE418" s="230">
        <f>IF(N418="základní",J418,0)</f>
        <v>0</v>
      </c>
      <c r="BF418" s="230">
        <f>IF(N418="snížená",J418,0)</f>
        <v>0</v>
      </c>
      <c r="BG418" s="230">
        <f>IF(N418="zákl. přenesená",J418,0)</f>
        <v>0</v>
      </c>
      <c r="BH418" s="230">
        <f>IF(N418="sníž. přenesená",J418,0)</f>
        <v>0</v>
      </c>
      <c r="BI418" s="230">
        <f>IF(N418="nulová",J418,0)</f>
        <v>0</v>
      </c>
      <c r="BJ418" s="17" t="s">
        <v>84</v>
      </c>
      <c r="BK418" s="230">
        <f>ROUND(I418*H418,2)</f>
        <v>0</v>
      </c>
      <c r="BL418" s="17" t="s">
        <v>189</v>
      </c>
      <c r="BM418" s="229" t="s">
        <v>712</v>
      </c>
    </row>
    <row r="419" s="13" customFormat="1">
      <c r="A419" s="13"/>
      <c r="B419" s="231"/>
      <c r="C419" s="232"/>
      <c r="D419" s="233" t="s">
        <v>199</v>
      </c>
      <c r="E419" s="232"/>
      <c r="F419" s="235" t="s">
        <v>713</v>
      </c>
      <c r="G419" s="232"/>
      <c r="H419" s="236">
        <v>398.95299999999997</v>
      </c>
      <c r="I419" s="237"/>
      <c r="J419" s="232"/>
      <c r="K419" s="232"/>
      <c r="L419" s="238"/>
      <c r="M419" s="239"/>
      <c r="N419" s="240"/>
      <c r="O419" s="240"/>
      <c r="P419" s="240"/>
      <c r="Q419" s="240"/>
      <c r="R419" s="240"/>
      <c r="S419" s="240"/>
      <c r="T419" s="24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2" t="s">
        <v>199</v>
      </c>
      <c r="AU419" s="242" t="s">
        <v>86</v>
      </c>
      <c r="AV419" s="13" t="s">
        <v>86</v>
      </c>
      <c r="AW419" s="13" t="s">
        <v>4</v>
      </c>
      <c r="AX419" s="13" t="s">
        <v>84</v>
      </c>
      <c r="AY419" s="242" t="s">
        <v>182</v>
      </c>
    </row>
    <row r="420" s="2" customFormat="1">
      <c r="A420" s="38"/>
      <c r="B420" s="39"/>
      <c r="C420" s="218" t="s">
        <v>714</v>
      </c>
      <c r="D420" s="218" t="s">
        <v>184</v>
      </c>
      <c r="E420" s="219" t="s">
        <v>701</v>
      </c>
      <c r="F420" s="220" t="s">
        <v>702</v>
      </c>
      <c r="G420" s="221" t="s">
        <v>187</v>
      </c>
      <c r="H420" s="222">
        <v>6.9000000000000004</v>
      </c>
      <c r="I420" s="223"/>
      <c r="J420" s="224">
        <f>ROUND(I420*H420,2)</f>
        <v>0</v>
      </c>
      <c r="K420" s="220" t="s">
        <v>188</v>
      </c>
      <c r="L420" s="44"/>
      <c r="M420" s="225" t="s">
        <v>1</v>
      </c>
      <c r="N420" s="226" t="s">
        <v>41</v>
      </c>
      <c r="O420" s="91"/>
      <c r="P420" s="227">
        <f>O420*H420</f>
        <v>0</v>
      </c>
      <c r="Q420" s="227">
        <v>0.0086</v>
      </c>
      <c r="R420" s="227">
        <f>Q420*H420</f>
        <v>0.059340000000000004</v>
      </c>
      <c r="S420" s="227">
        <v>0</v>
      </c>
      <c r="T420" s="228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29" t="s">
        <v>189</v>
      </c>
      <c r="AT420" s="229" t="s">
        <v>184</v>
      </c>
      <c r="AU420" s="229" t="s">
        <v>86</v>
      </c>
      <c r="AY420" s="17" t="s">
        <v>182</v>
      </c>
      <c r="BE420" s="230">
        <f>IF(N420="základní",J420,0)</f>
        <v>0</v>
      </c>
      <c r="BF420" s="230">
        <f>IF(N420="snížená",J420,0)</f>
        <v>0</v>
      </c>
      <c r="BG420" s="230">
        <f>IF(N420="zákl. přenesená",J420,0)</f>
        <v>0</v>
      </c>
      <c r="BH420" s="230">
        <f>IF(N420="sníž. přenesená",J420,0)</f>
        <v>0</v>
      </c>
      <c r="BI420" s="230">
        <f>IF(N420="nulová",J420,0)</f>
        <v>0</v>
      </c>
      <c r="BJ420" s="17" t="s">
        <v>84</v>
      </c>
      <c r="BK420" s="230">
        <f>ROUND(I420*H420,2)</f>
        <v>0</v>
      </c>
      <c r="BL420" s="17" t="s">
        <v>189</v>
      </c>
      <c r="BM420" s="229" t="s">
        <v>715</v>
      </c>
    </row>
    <row r="421" s="13" customFormat="1">
      <c r="A421" s="13"/>
      <c r="B421" s="231"/>
      <c r="C421" s="232"/>
      <c r="D421" s="233" t="s">
        <v>199</v>
      </c>
      <c r="E421" s="234" t="s">
        <v>1</v>
      </c>
      <c r="F421" s="235" t="s">
        <v>716</v>
      </c>
      <c r="G421" s="232"/>
      <c r="H421" s="236">
        <v>6.9000000000000004</v>
      </c>
      <c r="I421" s="237"/>
      <c r="J421" s="232"/>
      <c r="K421" s="232"/>
      <c r="L421" s="238"/>
      <c r="M421" s="239"/>
      <c r="N421" s="240"/>
      <c r="O421" s="240"/>
      <c r="P421" s="240"/>
      <c r="Q421" s="240"/>
      <c r="R421" s="240"/>
      <c r="S421" s="240"/>
      <c r="T421" s="241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2" t="s">
        <v>199</v>
      </c>
      <c r="AU421" s="242" t="s">
        <v>86</v>
      </c>
      <c r="AV421" s="13" t="s">
        <v>86</v>
      </c>
      <c r="AW421" s="13" t="s">
        <v>32</v>
      </c>
      <c r="AX421" s="13" t="s">
        <v>84</v>
      </c>
      <c r="AY421" s="242" t="s">
        <v>182</v>
      </c>
    </row>
    <row r="422" s="2" customFormat="1">
      <c r="A422" s="38"/>
      <c r="B422" s="39"/>
      <c r="C422" s="264" t="s">
        <v>717</v>
      </c>
      <c r="D422" s="264" t="s">
        <v>613</v>
      </c>
      <c r="E422" s="265" t="s">
        <v>718</v>
      </c>
      <c r="F422" s="266" t="s">
        <v>719</v>
      </c>
      <c r="G422" s="267" t="s">
        <v>187</v>
      </c>
      <c r="H422" s="268">
        <v>7.0380000000000003</v>
      </c>
      <c r="I422" s="269"/>
      <c r="J422" s="270">
        <f>ROUND(I422*H422,2)</f>
        <v>0</v>
      </c>
      <c r="K422" s="266" t="s">
        <v>188</v>
      </c>
      <c r="L422" s="271"/>
      <c r="M422" s="272" t="s">
        <v>1</v>
      </c>
      <c r="N422" s="273" t="s">
        <v>41</v>
      </c>
      <c r="O422" s="91"/>
      <c r="P422" s="227">
        <f>O422*H422</f>
        <v>0</v>
      </c>
      <c r="Q422" s="227">
        <v>0.0041000000000000003</v>
      </c>
      <c r="R422" s="227">
        <f>Q422*H422</f>
        <v>0.028855800000000004</v>
      </c>
      <c r="S422" s="227">
        <v>0</v>
      </c>
      <c r="T422" s="228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29" t="s">
        <v>221</v>
      </c>
      <c r="AT422" s="229" t="s">
        <v>613</v>
      </c>
      <c r="AU422" s="229" t="s">
        <v>86</v>
      </c>
      <c r="AY422" s="17" t="s">
        <v>182</v>
      </c>
      <c r="BE422" s="230">
        <f>IF(N422="základní",J422,0)</f>
        <v>0</v>
      </c>
      <c r="BF422" s="230">
        <f>IF(N422="snížená",J422,0)</f>
        <v>0</v>
      </c>
      <c r="BG422" s="230">
        <f>IF(N422="zákl. přenesená",J422,0)</f>
        <v>0</v>
      </c>
      <c r="BH422" s="230">
        <f>IF(N422="sníž. přenesená",J422,0)</f>
        <v>0</v>
      </c>
      <c r="BI422" s="230">
        <f>IF(N422="nulová",J422,0)</f>
        <v>0</v>
      </c>
      <c r="BJ422" s="17" t="s">
        <v>84</v>
      </c>
      <c r="BK422" s="230">
        <f>ROUND(I422*H422,2)</f>
        <v>0</v>
      </c>
      <c r="BL422" s="17" t="s">
        <v>189</v>
      </c>
      <c r="BM422" s="229" t="s">
        <v>720</v>
      </c>
    </row>
    <row r="423" s="13" customFormat="1">
      <c r="A423" s="13"/>
      <c r="B423" s="231"/>
      <c r="C423" s="232"/>
      <c r="D423" s="233" t="s">
        <v>199</v>
      </c>
      <c r="E423" s="232"/>
      <c r="F423" s="235" t="s">
        <v>721</v>
      </c>
      <c r="G423" s="232"/>
      <c r="H423" s="236">
        <v>7.0380000000000003</v>
      </c>
      <c r="I423" s="237"/>
      <c r="J423" s="232"/>
      <c r="K423" s="232"/>
      <c r="L423" s="238"/>
      <c r="M423" s="239"/>
      <c r="N423" s="240"/>
      <c r="O423" s="240"/>
      <c r="P423" s="240"/>
      <c r="Q423" s="240"/>
      <c r="R423" s="240"/>
      <c r="S423" s="240"/>
      <c r="T423" s="241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2" t="s">
        <v>199</v>
      </c>
      <c r="AU423" s="242" t="s">
        <v>86</v>
      </c>
      <c r="AV423" s="13" t="s">
        <v>86</v>
      </c>
      <c r="AW423" s="13" t="s">
        <v>4</v>
      </c>
      <c r="AX423" s="13" t="s">
        <v>84</v>
      </c>
      <c r="AY423" s="242" t="s">
        <v>182</v>
      </c>
    </row>
    <row r="424" s="2" customFormat="1">
      <c r="A424" s="38"/>
      <c r="B424" s="39"/>
      <c r="C424" s="218" t="s">
        <v>722</v>
      </c>
      <c r="D424" s="218" t="s">
        <v>184</v>
      </c>
      <c r="E424" s="219" t="s">
        <v>701</v>
      </c>
      <c r="F424" s="220" t="s">
        <v>702</v>
      </c>
      <c r="G424" s="221" t="s">
        <v>187</v>
      </c>
      <c r="H424" s="222">
        <v>3.6899999999999999</v>
      </c>
      <c r="I424" s="223"/>
      <c r="J424" s="224">
        <f>ROUND(I424*H424,2)</f>
        <v>0</v>
      </c>
      <c r="K424" s="220" t="s">
        <v>188</v>
      </c>
      <c r="L424" s="44"/>
      <c r="M424" s="225" t="s">
        <v>1</v>
      </c>
      <c r="N424" s="226" t="s">
        <v>41</v>
      </c>
      <c r="O424" s="91"/>
      <c r="P424" s="227">
        <f>O424*H424</f>
        <v>0</v>
      </c>
      <c r="Q424" s="227">
        <v>0.0086</v>
      </c>
      <c r="R424" s="227">
        <f>Q424*H424</f>
        <v>0.031733999999999998</v>
      </c>
      <c r="S424" s="227">
        <v>0</v>
      </c>
      <c r="T424" s="228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29" t="s">
        <v>189</v>
      </c>
      <c r="AT424" s="229" t="s">
        <v>184</v>
      </c>
      <c r="AU424" s="229" t="s">
        <v>86</v>
      </c>
      <c r="AY424" s="17" t="s">
        <v>182</v>
      </c>
      <c r="BE424" s="230">
        <f>IF(N424="základní",J424,0)</f>
        <v>0</v>
      </c>
      <c r="BF424" s="230">
        <f>IF(N424="snížená",J424,0)</f>
        <v>0</v>
      </c>
      <c r="BG424" s="230">
        <f>IF(N424="zákl. přenesená",J424,0)</f>
        <v>0</v>
      </c>
      <c r="BH424" s="230">
        <f>IF(N424="sníž. přenesená",J424,0)</f>
        <v>0</v>
      </c>
      <c r="BI424" s="230">
        <f>IF(N424="nulová",J424,0)</f>
        <v>0</v>
      </c>
      <c r="BJ424" s="17" t="s">
        <v>84</v>
      </c>
      <c r="BK424" s="230">
        <f>ROUND(I424*H424,2)</f>
        <v>0</v>
      </c>
      <c r="BL424" s="17" t="s">
        <v>189</v>
      </c>
      <c r="BM424" s="229" t="s">
        <v>723</v>
      </c>
    </row>
    <row r="425" s="13" customFormat="1">
      <c r="A425" s="13"/>
      <c r="B425" s="231"/>
      <c r="C425" s="232"/>
      <c r="D425" s="233" t="s">
        <v>199</v>
      </c>
      <c r="E425" s="234" t="s">
        <v>1</v>
      </c>
      <c r="F425" s="235" t="s">
        <v>724</v>
      </c>
      <c r="G425" s="232"/>
      <c r="H425" s="236">
        <v>3.6899999999999999</v>
      </c>
      <c r="I425" s="237"/>
      <c r="J425" s="232"/>
      <c r="K425" s="232"/>
      <c r="L425" s="238"/>
      <c r="M425" s="239"/>
      <c r="N425" s="240"/>
      <c r="O425" s="240"/>
      <c r="P425" s="240"/>
      <c r="Q425" s="240"/>
      <c r="R425" s="240"/>
      <c r="S425" s="240"/>
      <c r="T425" s="241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2" t="s">
        <v>199</v>
      </c>
      <c r="AU425" s="242" t="s">
        <v>86</v>
      </c>
      <c r="AV425" s="13" t="s">
        <v>86</v>
      </c>
      <c r="AW425" s="13" t="s">
        <v>32</v>
      </c>
      <c r="AX425" s="13" t="s">
        <v>84</v>
      </c>
      <c r="AY425" s="242" t="s">
        <v>182</v>
      </c>
    </row>
    <row r="426" s="2" customFormat="1" ht="16.5" customHeight="1">
      <c r="A426" s="38"/>
      <c r="B426" s="39"/>
      <c r="C426" s="264" t="s">
        <v>725</v>
      </c>
      <c r="D426" s="264" t="s">
        <v>613</v>
      </c>
      <c r="E426" s="265" t="s">
        <v>710</v>
      </c>
      <c r="F426" s="266" t="s">
        <v>711</v>
      </c>
      <c r="G426" s="267" t="s">
        <v>187</v>
      </c>
      <c r="H426" s="268">
        <v>3.7639999999999998</v>
      </c>
      <c r="I426" s="269"/>
      <c r="J426" s="270">
        <f>ROUND(I426*H426,2)</f>
        <v>0</v>
      </c>
      <c r="K426" s="266" t="s">
        <v>188</v>
      </c>
      <c r="L426" s="271"/>
      <c r="M426" s="272" t="s">
        <v>1</v>
      </c>
      <c r="N426" s="273" t="s">
        <v>41</v>
      </c>
      <c r="O426" s="91"/>
      <c r="P426" s="227">
        <f>O426*H426</f>
        <v>0</v>
      </c>
      <c r="Q426" s="227">
        <v>0.0023800000000000002</v>
      </c>
      <c r="R426" s="227">
        <f>Q426*H426</f>
        <v>0.0089583200000000005</v>
      </c>
      <c r="S426" s="227">
        <v>0</v>
      </c>
      <c r="T426" s="228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29" t="s">
        <v>221</v>
      </c>
      <c r="AT426" s="229" t="s">
        <v>613</v>
      </c>
      <c r="AU426" s="229" t="s">
        <v>86</v>
      </c>
      <c r="AY426" s="17" t="s">
        <v>182</v>
      </c>
      <c r="BE426" s="230">
        <f>IF(N426="základní",J426,0)</f>
        <v>0</v>
      </c>
      <c r="BF426" s="230">
        <f>IF(N426="snížená",J426,0)</f>
        <v>0</v>
      </c>
      <c r="BG426" s="230">
        <f>IF(N426="zákl. přenesená",J426,0)</f>
        <v>0</v>
      </c>
      <c r="BH426" s="230">
        <f>IF(N426="sníž. přenesená",J426,0)</f>
        <v>0</v>
      </c>
      <c r="BI426" s="230">
        <f>IF(N426="nulová",J426,0)</f>
        <v>0</v>
      </c>
      <c r="BJ426" s="17" t="s">
        <v>84</v>
      </c>
      <c r="BK426" s="230">
        <f>ROUND(I426*H426,2)</f>
        <v>0</v>
      </c>
      <c r="BL426" s="17" t="s">
        <v>189</v>
      </c>
      <c r="BM426" s="229" t="s">
        <v>726</v>
      </c>
    </row>
    <row r="427" s="13" customFormat="1">
      <c r="A427" s="13"/>
      <c r="B427" s="231"/>
      <c r="C427" s="232"/>
      <c r="D427" s="233" t="s">
        <v>199</v>
      </c>
      <c r="E427" s="232"/>
      <c r="F427" s="235" t="s">
        <v>727</v>
      </c>
      <c r="G427" s="232"/>
      <c r="H427" s="236">
        <v>3.7639999999999998</v>
      </c>
      <c r="I427" s="237"/>
      <c r="J427" s="232"/>
      <c r="K427" s="232"/>
      <c r="L427" s="238"/>
      <c r="M427" s="239"/>
      <c r="N427" s="240"/>
      <c r="O427" s="240"/>
      <c r="P427" s="240"/>
      <c r="Q427" s="240"/>
      <c r="R427" s="240"/>
      <c r="S427" s="240"/>
      <c r="T427" s="24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2" t="s">
        <v>199</v>
      </c>
      <c r="AU427" s="242" t="s">
        <v>86</v>
      </c>
      <c r="AV427" s="13" t="s">
        <v>86</v>
      </c>
      <c r="AW427" s="13" t="s">
        <v>4</v>
      </c>
      <c r="AX427" s="13" t="s">
        <v>84</v>
      </c>
      <c r="AY427" s="242" t="s">
        <v>182</v>
      </c>
    </row>
    <row r="428" s="2" customFormat="1">
      <c r="A428" s="38"/>
      <c r="B428" s="39"/>
      <c r="C428" s="218" t="s">
        <v>728</v>
      </c>
      <c r="D428" s="218" t="s">
        <v>184</v>
      </c>
      <c r="E428" s="219" t="s">
        <v>701</v>
      </c>
      <c r="F428" s="220" t="s">
        <v>702</v>
      </c>
      <c r="G428" s="221" t="s">
        <v>187</v>
      </c>
      <c r="H428" s="222">
        <v>89.420000000000002</v>
      </c>
      <c r="I428" s="223"/>
      <c r="J428" s="224">
        <f>ROUND(I428*H428,2)</f>
        <v>0</v>
      </c>
      <c r="K428" s="220" t="s">
        <v>188</v>
      </c>
      <c r="L428" s="44"/>
      <c r="M428" s="225" t="s">
        <v>1</v>
      </c>
      <c r="N428" s="226" t="s">
        <v>41</v>
      </c>
      <c r="O428" s="91"/>
      <c r="P428" s="227">
        <f>O428*H428</f>
        <v>0</v>
      </c>
      <c r="Q428" s="227">
        <v>0.0086</v>
      </c>
      <c r="R428" s="227">
        <f>Q428*H428</f>
        <v>0.76901200000000003</v>
      </c>
      <c r="S428" s="227">
        <v>0</v>
      </c>
      <c r="T428" s="228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29" t="s">
        <v>189</v>
      </c>
      <c r="AT428" s="229" t="s">
        <v>184</v>
      </c>
      <c r="AU428" s="229" t="s">
        <v>86</v>
      </c>
      <c r="AY428" s="17" t="s">
        <v>182</v>
      </c>
      <c r="BE428" s="230">
        <f>IF(N428="základní",J428,0)</f>
        <v>0</v>
      </c>
      <c r="BF428" s="230">
        <f>IF(N428="snížená",J428,0)</f>
        <v>0</v>
      </c>
      <c r="BG428" s="230">
        <f>IF(N428="zákl. přenesená",J428,0)</f>
        <v>0</v>
      </c>
      <c r="BH428" s="230">
        <f>IF(N428="sníž. přenesená",J428,0)</f>
        <v>0</v>
      </c>
      <c r="BI428" s="230">
        <f>IF(N428="nulová",J428,0)</f>
        <v>0</v>
      </c>
      <c r="BJ428" s="17" t="s">
        <v>84</v>
      </c>
      <c r="BK428" s="230">
        <f>ROUND(I428*H428,2)</f>
        <v>0</v>
      </c>
      <c r="BL428" s="17" t="s">
        <v>189</v>
      </c>
      <c r="BM428" s="229" t="s">
        <v>729</v>
      </c>
    </row>
    <row r="429" s="13" customFormat="1">
      <c r="A429" s="13"/>
      <c r="B429" s="231"/>
      <c r="C429" s="232"/>
      <c r="D429" s="233" t="s">
        <v>199</v>
      </c>
      <c r="E429" s="234" t="s">
        <v>1</v>
      </c>
      <c r="F429" s="235" t="s">
        <v>338</v>
      </c>
      <c r="G429" s="232"/>
      <c r="H429" s="236">
        <v>89.420000000000002</v>
      </c>
      <c r="I429" s="237"/>
      <c r="J429" s="232"/>
      <c r="K429" s="232"/>
      <c r="L429" s="238"/>
      <c r="M429" s="239"/>
      <c r="N429" s="240"/>
      <c r="O429" s="240"/>
      <c r="P429" s="240"/>
      <c r="Q429" s="240"/>
      <c r="R429" s="240"/>
      <c r="S429" s="240"/>
      <c r="T429" s="241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2" t="s">
        <v>199</v>
      </c>
      <c r="AU429" s="242" t="s">
        <v>86</v>
      </c>
      <c r="AV429" s="13" t="s">
        <v>86</v>
      </c>
      <c r="AW429" s="13" t="s">
        <v>32</v>
      </c>
      <c r="AX429" s="13" t="s">
        <v>84</v>
      </c>
      <c r="AY429" s="242" t="s">
        <v>182</v>
      </c>
    </row>
    <row r="430" s="2" customFormat="1" ht="16.5" customHeight="1">
      <c r="A430" s="38"/>
      <c r="B430" s="39"/>
      <c r="C430" s="264" t="s">
        <v>730</v>
      </c>
      <c r="D430" s="264" t="s">
        <v>613</v>
      </c>
      <c r="E430" s="265" t="s">
        <v>710</v>
      </c>
      <c r="F430" s="266" t="s">
        <v>711</v>
      </c>
      <c r="G430" s="267" t="s">
        <v>187</v>
      </c>
      <c r="H430" s="268">
        <v>91.207999999999998</v>
      </c>
      <c r="I430" s="269"/>
      <c r="J430" s="270">
        <f>ROUND(I430*H430,2)</f>
        <v>0</v>
      </c>
      <c r="K430" s="266" t="s">
        <v>188</v>
      </c>
      <c r="L430" s="271"/>
      <c r="M430" s="272" t="s">
        <v>1</v>
      </c>
      <c r="N430" s="273" t="s">
        <v>41</v>
      </c>
      <c r="O430" s="91"/>
      <c r="P430" s="227">
        <f>O430*H430</f>
        <v>0</v>
      </c>
      <c r="Q430" s="227">
        <v>0.0023800000000000002</v>
      </c>
      <c r="R430" s="227">
        <f>Q430*H430</f>
        <v>0.21707504000000003</v>
      </c>
      <c r="S430" s="227">
        <v>0</v>
      </c>
      <c r="T430" s="228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29" t="s">
        <v>221</v>
      </c>
      <c r="AT430" s="229" t="s">
        <v>613</v>
      </c>
      <c r="AU430" s="229" t="s">
        <v>86</v>
      </c>
      <c r="AY430" s="17" t="s">
        <v>182</v>
      </c>
      <c r="BE430" s="230">
        <f>IF(N430="základní",J430,0)</f>
        <v>0</v>
      </c>
      <c r="BF430" s="230">
        <f>IF(N430="snížená",J430,0)</f>
        <v>0</v>
      </c>
      <c r="BG430" s="230">
        <f>IF(N430="zákl. přenesená",J430,0)</f>
        <v>0</v>
      </c>
      <c r="BH430" s="230">
        <f>IF(N430="sníž. přenesená",J430,0)</f>
        <v>0</v>
      </c>
      <c r="BI430" s="230">
        <f>IF(N430="nulová",J430,0)</f>
        <v>0</v>
      </c>
      <c r="BJ430" s="17" t="s">
        <v>84</v>
      </c>
      <c r="BK430" s="230">
        <f>ROUND(I430*H430,2)</f>
        <v>0</v>
      </c>
      <c r="BL430" s="17" t="s">
        <v>189</v>
      </c>
      <c r="BM430" s="229" t="s">
        <v>731</v>
      </c>
    </row>
    <row r="431" s="13" customFormat="1">
      <c r="A431" s="13"/>
      <c r="B431" s="231"/>
      <c r="C431" s="232"/>
      <c r="D431" s="233" t="s">
        <v>199</v>
      </c>
      <c r="E431" s="232"/>
      <c r="F431" s="235" t="s">
        <v>687</v>
      </c>
      <c r="G431" s="232"/>
      <c r="H431" s="236">
        <v>91.207999999999998</v>
      </c>
      <c r="I431" s="237"/>
      <c r="J431" s="232"/>
      <c r="K431" s="232"/>
      <c r="L431" s="238"/>
      <c r="M431" s="239"/>
      <c r="N431" s="240"/>
      <c r="O431" s="240"/>
      <c r="P431" s="240"/>
      <c r="Q431" s="240"/>
      <c r="R431" s="240"/>
      <c r="S431" s="240"/>
      <c r="T431" s="241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2" t="s">
        <v>199</v>
      </c>
      <c r="AU431" s="242" t="s">
        <v>86</v>
      </c>
      <c r="AV431" s="13" t="s">
        <v>86</v>
      </c>
      <c r="AW431" s="13" t="s">
        <v>4</v>
      </c>
      <c r="AX431" s="13" t="s">
        <v>84</v>
      </c>
      <c r="AY431" s="242" t="s">
        <v>182</v>
      </c>
    </row>
    <row r="432" s="2" customFormat="1">
      <c r="A432" s="38"/>
      <c r="B432" s="39"/>
      <c r="C432" s="218" t="s">
        <v>732</v>
      </c>
      <c r="D432" s="218" t="s">
        <v>184</v>
      </c>
      <c r="E432" s="219" t="s">
        <v>701</v>
      </c>
      <c r="F432" s="220" t="s">
        <v>702</v>
      </c>
      <c r="G432" s="221" t="s">
        <v>187</v>
      </c>
      <c r="H432" s="222">
        <v>33.25</v>
      </c>
      <c r="I432" s="223"/>
      <c r="J432" s="224">
        <f>ROUND(I432*H432,2)</f>
        <v>0</v>
      </c>
      <c r="K432" s="220" t="s">
        <v>188</v>
      </c>
      <c r="L432" s="44"/>
      <c r="M432" s="225" t="s">
        <v>1</v>
      </c>
      <c r="N432" s="226" t="s">
        <v>41</v>
      </c>
      <c r="O432" s="91"/>
      <c r="P432" s="227">
        <f>O432*H432</f>
        <v>0</v>
      </c>
      <c r="Q432" s="227">
        <v>0.0086</v>
      </c>
      <c r="R432" s="227">
        <f>Q432*H432</f>
        <v>0.28594999999999998</v>
      </c>
      <c r="S432" s="227">
        <v>0</v>
      </c>
      <c r="T432" s="228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29" t="s">
        <v>189</v>
      </c>
      <c r="AT432" s="229" t="s">
        <v>184</v>
      </c>
      <c r="AU432" s="229" t="s">
        <v>86</v>
      </c>
      <c r="AY432" s="17" t="s">
        <v>182</v>
      </c>
      <c r="BE432" s="230">
        <f>IF(N432="základní",J432,0)</f>
        <v>0</v>
      </c>
      <c r="BF432" s="230">
        <f>IF(N432="snížená",J432,0)</f>
        <v>0</v>
      </c>
      <c r="BG432" s="230">
        <f>IF(N432="zákl. přenesená",J432,0)</f>
        <v>0</v>
      </c>
      <c r="BH432" s="230">
        <f>IF(N432="sníž. přenesená",J432,0)</f>
        <v>0</v>
      </c>
      <c r="BI432" s="230">
        <f>IF(N432="nulová",J432,0)</f>
        <v>0</v>
      </c>
      <c r="BJ432" s="17" t="s">
        <v>84</v>
      </c>
      <c r="BK432" s="230">
        <f>ROUND(I432*H432,2)</f>
        <v>0</v>
      </c>
      <c r="BL432" s="17" t="s">
        <v>189</v>
      </c>
      <c r="BM432" s="229" t="s">
        <v>733</v>
      </c>
    </row>
    <row r="433" s="13" customFormat="1">
      <c r="A433" s="13"/>
      <c r="B433" s="231"/>
      <c r="C433" s="232"/>
      <c r="D433" s="233" t="s">
        <v>199</v>
      </c>
      <c r="E433" s="234" t="s">
        <v>1</v>
      </c>
      <c r="F433" s="235" t="s">
        <v>734</v>
      </c>
      <c r="G433" s="232"/>
      <c r="H433" s="236">
        <v>33.25</v>
      </c>
      <c r="I433" s="237"/>
      <c r="J433" s="232"/>
      <c r="K433" s="232"/>
      <c r="L433" s="238"/>
      <c r="M433" s="239"/>
      <c r="N433" s="240"/>
      <c r="O433" s="240"/>
      <c r="P433" s="240"/>
      <c r="Q433" s="240"/>
      <c r="R433" s="240"/>
      <c r="S433" s="240"/>
      <c r="T433" s="24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2" t="s">
        <v>199</v>
      </c>
      <c r="AU433" s="242" t="s">
        <v>86</v>
      </c>
      <c r="AV433" s="13" t="s">
        <v>86</v>
      </c>
      <c r="AW433" s="13" t="s">
        <v>32</v>
      </c>
      <c r="AX433" s="13" t="s">
        <v>84</v>
      </c>
      <c r="AY433" s="242" t="s">
        <v>182</v>
      </c>
    </row>
    <row r="434" s="2" customFormat="1" ht="16.5" customHeight="1">
      <c r="A434" s="38"/>
      <c r="B434" s="39"/>
      <c r="C434" s="264" t="s">
        <v>735</v>
      </c>
      <c r="D434" s="264" t="s">
        <v>613</v>
      </c>
      <c r="E434" s="265" t="s">
        <v>710</v>
      </c>
      <c r="F434" s="266" t="s">
        <v>711</v>
      </c>
      <c r="G434" s="267" t="s">
        <v>187</v>
      </c>
      <c r="H434" s="268">
        <v>33.914999999999999</v>
      </c>
      <c r="I434" s="269"/>
      <c r="J434" s="270">
        <f>ROUND(I434*H434,2)</f>
        <v>0</v>
      </c>
      <c r="K434" s="266" t="s">
        <v>188</v>
      </c>
      <c r="L434" s="271"/>
      <c r="M434" s="272" t="s">
        <v>1</v>
      </c>
      <c r="N434" s="273" t="s">
        <v>41</v>
      </c>
      <c r="O434" s="91"/>
      <c r="P434" s="227">
        <f>O434*H434</f>
        <v>0</v>
      </c>
      <c r="Q434" s="227">
        <v>0.0023800000000000002</v>
      </c>
      <c r="R434" s="227">
        <f>Q434*H434</f>
        <v>0.080717700000000003</v>
      </c>
      <c r="S434" s="227">
        <v>0</v>
      </c>
      <c r="T434" s="228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29" t="s">
        <v>221</v>
      </c>
      <c r="AT434" s="229" t="s">
        <v>613</v>
      </c>
      <c r="AU434" s="229" t="s">
        <v>86</v>
      </c>
      <c r="AY434" s="17" t="s">
        <v>182</v>
      </c>
      <c r="BE434" s="230">
        <f>IF(N434="základní",J434,0)</f>
        <v>0</v>
      </c>
      <c r="BF434" s="230">
        <f>IF(N434="snížená",J434,0)</f>
        <v>0</v>
      </c>
      <c r="BG434" s="230">
        <f>IF(N434="zákl. přenesená",J434,0)</f>
        <v>0</v>
      </c>
      <c r="BH434" s="230">
        <f>IF(N434="sníž. přenesená",J434,0)</f>
        <v>0</v>
      </c>
      <c r="BI434" s="230">
        <f>IF(N434="nulová",J434,0)</f>
        <v>0</v>
      </c>
      <c r="BJ434" s="17" t="s">
        <v>84</v>
      </c>
      <c r="BK434" s="230">
        <f>ROUND(I434*H434,2)</f>
        <v>0</v>
      </c>
      <c r="BL434" s="17" t="s">
        <v>189</v>
      </c>
      <c r="BM434" s="229" t="s">
        <v>736</v>
      </c>
    </row>
    <row r="435" s="13" customFormat="1">
      <c r="A435" s="13"/>
      <c r="B435" s="231"/>
      <c r="C435" s="232"/>
      <c r="D435" s="233" t="s">
        <v>199</v>
      </c>
      <c r="E435" s="232"/>
      <c r="F435" s="235" t="s">
        <v>699</v>
      </c>
      <c r="G435" s="232"/>
      <c r="H435" s="236">
        <v>33.914999999999999</v>
      </c>
      <c r="I435" s="237"/>
      <c r="J435" s="232"/>
      <c r="K435" s="232"/>
      <c r="L435" s="238"/>
      <c r="M435" s="239"/>
      <c r="N435" s="240"/>
      <c r="O435" s="240"/>
      <c r="P435" s="240"/>
      <c r="Q435" s="240"/>
      <c r="R435" s="240"/>
      <c r="S435" s="240"/>
      <c r="T435" s="241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2" t="s">
        <v>199</v>
      </c>
      <c r="AU435" s="242" t="s">
        <v>86</v>
      </c>
      <c r="AV435" s="13" t="s">
        <v>86</v>
      </c>
      <c r="AW435" s="13" t="s">
        <v>4</v>
      </c>
      <c r="AX435" s="13" t="s">
        <v>84</v>
      </c>
      <c r="AY435" s="242" t="s">
        <v>182</v>
      </c>
    </row>
    <row r="436" s="2" customFormat="1">
      <c r="A436" s="38"/>
      <c r="B436" s="39"/>
      <c r="C436" s="218" t="s">
        <v>737</v>
      </c>
      <c r="D436" s="218" t="s">
        <v>184</v>
      </c>
      <c r="E436" s="219" t="s">
        <v>738</v>
      </c>
      <c r="F436" s="220" t="s">
        <v>739</v>
      </c>
      <c r="G436" s="221" t="s">
        <v>187</v>
      </c>
      <c r="H436" s="222">
        <v>830.39999999999998</v>
      </c>
      <c r="I436" s="223"/>
      <c r="J436" s="224">
        <f>ROUND(I436*H436,2)</f>
        <v>0</v>
      </c>
      <c r="K436" s="220" t="s">
        <v>188</v>
      </c>
      <c r="L436" s="44"/>
      <c r="M436" s="225" t="s">
        <v>1</v>
      </c>
      <c r="N436" s="226" t="s">
        <v>41</v>
      </c>
      <c r="O436" s="91"/>
      <c r="P436" s="227">
        <f>O436*H436</f>
        <v>0</v>
      </c>
      <c r="Q436" s="227">
        <v>0.0086800000000000002</v>
      </c>
      <c r="R436" s="227">
        <f>Q436*H436</f>
        <v>7.2078720000000001</v>
      </c>
      <c r="S436" s="227">
        <v>0</v>
      </c>
      <c r="T436" s="228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29" t="s">
        <v>189</v>
      </c>
      <c r="AT436" s="229" t="s">
        <v>184</v>
      </c>
      <c r="AU436" s="229" t="s">
        <v>86</v>
      </c>
      <c r="AY436" s="17" t="s">
        <v>182</v>
      </c>
      <c r="BE436" s="230">
        <f>IF(N436="základní",J436,0)</f>
        <v>0</v>
      </c>
      <c r="BF436" s="230">
        <f>IF(N436="snížená",J436,0)</f>
        <v>0</v>
      </c>
      <c r="BG436" s="230">
        <f>IF(N436="zákl. přenesená",J436,0)</f>
        <v>0</v>
      </c>
      <c r="BH436" s="230">
        <f>IF(N436="sníž. přenesená",J436,0)</f>
        <v>0</v>
      </c>
      <c r="BI436" s="230">
        <f>IF(N436="nulová",J436,0)</f>
        <v>0</v>
      </c>
      <c r="BJ436" s="17" t="s">
        <v>84</v>
      </c>
      <c r="BK436" s="230">
        <f>ROUND(I436*H436,2)</f>
        <v>0</v>
      </c>
      <c r="BL436" s="17" t="s">
        <v>189</v>
      </c>
      <c r="BM436" s="229" t="s">
        <v>740</v>
      </c>
    </row>
    <row r="437" s="13" customFormat="1">
      <c r="A437" s="13"/>
      <c r="B437" s="231"/>
      <c r="C437" s="232"/>
      <c r="D437" s="233" t="s">
        <v>199</v>
      </c>
      <c r="E437" s="234" t="s">
        <v>1</v>
      </c>
      <c r="F437" s="235" t="s">
        <v>741</v>
      </c>
      <c r="G437" s="232"/>
      <c r="H437" s="236">
        <v>759.53999999999996</v>
      </c>
      <c r="I437" s="237"/>
      <c r="J437" s="232"/>
      <c r="K437" s="232"/>
      <c r="L437" s="238"/>
      <c r="M437" s="239"/>
      <c r="N437" s="240"/>
      <c r="O437" s="240"/>
      <c r="P437" s="240"/>
      <c r="Q437" s="240"/>
      <c r="R437" s="240"/>
      <c r="S437" s="240"/>
      <c r="T437" s="241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2" t="s">
        <v>199</v>
      </c>
      <c r="AU437" s="242" t="s">
        <v>86</v>
      </c>
      <c r="AV437" s="13" t="s">
        <v>86</v>
      </c>
      <c r="AW437" s="13" t="s">
        <v>32</v>
      </c>
      <c r="AX437" s="13" t="s">
        <v>76</v>
      </c>
      <c r="AY437" s="242" t="s">
        <v>182</v>
      </c>
    </row>
    <row r="438" s="13" customFormat="1">
      <c r="A438" s="13"/>
      <c r="B438" s="231"/>
      <c r="C438" s="232"/>
      <c r="D438" s="233" t="s">
        <v>199</v>
      </c>
      <c r="E438" s="234" t="s">
        <v>1</v>
      </c>
      <c r="F438" s="235" t="s">
        <v>742</v>
      </c>
      <c r="G438" s="232"/>
      <c r="H438" s="236">
        <v>70.859999999999999</v>
      </c>
      <c r="I438" s="237"/>
      <c r="J438" s="232"/>
      <c r="K438" s="232"/>
      <c r="L438" s="238"/>
      <c r="M438" s="239"/>
      <c r="N438" s="240"/>
      <c r="O438" s="240"/>
      <c r="P438" s="240"/>
      <c r="Q438" s="240"/>
      <c r="R438" s="240"/>
      <c r="S438" s="240"/>
      <c r="T438" s="241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2" t="s">
        <v>199</v>
      </c>
      <c r="AU438" s="242" t="s">
        <v>86</v>
      </c>
      <c r="AV438" s="13" t="s">
        <v>86</v>
      </c>
      <c r="AW438" s="13" t="s">
        <v>32</v>
      </c>
      <c r="AX438" s="13" t="s">
        <v>76</v>
      </c>
      <c r="AY438" s="242" t="s">
        <v>182</v>
      </c>
    </row>
    <row r="439" s="14" customFormat="1">
      <c r="A439" s="14"/>
      <c r="B439" s="243"/>
      <c r="C439" s="244"/>
      <c r="D439" s="233" t="s">
        <v>199</v>
      </c>
      <c r="E439" s="245" t="s">
        <v>1</v>
      </c>
      <c r="F439" s="246" t="s">
        <v>246</v>
      </c>
      <c r="G439" s="244"/>
      <c r="H439" s="247">
        <v>830.39999999999998</v>
      </c>
      <c r="I439" s="248"/>
      <c r="J439" s="244"/>
      <c r="K439" s="244"/>
      <c r="L439" s="249"/>
      <c r="M439" s="250"/>
      <c r="N439" s="251"/>
      <c r="O439" s="251"/>
      <c r="P439" s="251"/>
      <c r="Q439" s="251"/>
      <c r="R439" s="251"/>
      <c r="S439" s="251"/>
      <c r="T439" s="252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3" t="s">
        <v>199</v>
      </c>
      <c r="AU439" s="253" t="s">
        <v>86</v>
      </c>
      <c r="AV439" s="14" t="s">
        <v>189</v>
      </c>
      <c r="AW439" s="14" t="s">
        <v>32</v>
      </c>
      <c r="AX439" s="14" t="s">
        <v>84</v>
      </c>
      <c r="AY439" s="253" t="s">
        <v>182</v>
      </c>
    </row>
    <row r="440" s="2" customFormat="1" ht="16.5" customHeight="1">
      <c r="A440" s="38"/>
      <c r="B440" s="39"/>
      <c r="C440" s="264" t="s">
        <v>743</v>
      </c>
      <c r="D440" s="264" t="s">
        <v>613</v>
      </c>
      <c r="E440" s="265" t="s">
        <v>744</v>
      </c>
      <c r="F440" s="266" t="s">
        <v>745</v>
      </c>
      <c r="G440" s="267" t="s">
        <v>187</v>
      </c>
      <c r="H440" s="268">
        <v>847.00800000000004</v>
      </c>
      <c r="I440" s="269"/>
      <c r="J440" s="270">
        <f>ROUND(I440*H440,2)</f>
        <v>0</v>
      </c>
      <c r="K440" s="266" t="s">
        <v>188</v>
      </c>
      <c r="L440" s="271"/>
      <c r="M440" s="272" t="s">
        <v>1</v>
      </c>
      <c r="N440" s="273" t="s">
        <v>41</v>
      </c>
      <c r="O440" s="91"/>
      <c r="P440" s="227">
        <f>O440*H440</f>
        <v>0</v>
      </c>
      <c r="Q440" s="227">
        <v>0.0030599999999999998</v>
      </c>
      <c r="R440" s="227">
        <f>Q440*H440</f>
        <v>2.5918444799999998</v>
      </c>
      <c r="S440" s="227">
        <v>0</v>
      </c>
      <c r="T440" s="228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29" t="s">
        <v>221</v>
      </c>
      <c r="AT440" s="229" t="s">
        <v>613</v>
      </c>
      <c r="AU440" s="229" t="s">
        <v>86</v>
      </c>
      <c r="AY440" s="17" t="s">
        <v>182</v>
      </c>
      <c r="BE440" s="230">
        <f>IF(N440="základní",J440,0)</f>
        <v>0</v>
      </c>
      <c r="BF440" s="230">
        <f>IF(N440="snížená",J440,0)</f>
        <v>0</v>
      </c>
      <c r="BG440" s="230">
        <f>IF(N440="zákl. přenesená",J440,0)</f>
        <v>0</v>
      </c>
      <c r="BH440" s="230">
        <f>IF(N440="sníž. přenesená",J440,0)</f>
        <v>0</v>
      </c>
      <c r="BI440" s="230">
        <f>IF(N440="nulová",J440,0)</f>
        <v>0</v>
      </c>
      <c r="BJ440" s="17" t="s">
        <v>84</v>
      </c>
      <c r="BK440" s="230">
        <f>ROUND(I440*H440,2)</f>
        <v>0</v>
      </c>
      <c r="BL440" s="17" t="s">
        <v>189</v>
      </c>
      <c r="BM440" s="229" t="s">
        <v>746</v>
      </c>
    </row>
    <row r="441" s="13" customFormat="1">
      <c r="A441" s="13"/>
      <c r="B441" s="231"/>
      <c r="C441" s="232"/>
      <c r="D441" s="233" t="s">
        <v>199</v>
      </c>
      <c r="E441" s="232"/>
      <c r="F441" s="235" t="s">
        <v>747</v>
      </c>
      <c r="G441" s="232"/>
      <c r="H441" s="236">
        <v>847.00800000000004</v>
      </c>
      <c r="I441" s="237"/>
      <c r="J441" s="232"/>
      <c r="K441" s="232"/>
      <c r="L441" s="238"/>
      <c r="M441" s="239"/>
      <c r="N441" s="240"/>
      <c r="O441" s="240"/>
      <c r="P441" s="240"/>
      <c r="Q441" s="240"/>
      <c r="R441" s="240"/>
      <c r="S441" s="240"/>
      <c r="T441" s="24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2" t="s">
        <v>199</v>
      </c>
      <c r="AU441" s="242" t="s">
        <v>86</v>
      </c>
      <c r="AV441" s="13" t="s">
        <v>86</v>
      </c>
      <c r="AW441" s="13" t="s">
        <v>4</v>
      </c>
      <c r="AX441" s="13" t="s">
        <v>84</v>
      </c>
      <c r="AY441" s="242" t="s">
        <v>182</v>
      </c>
    </row>
    <row r="442" s="2" customFormat="1">
      <c r="A442" s="38"/>
      <c r="B442" s="39"/>
      <c r="C442" s="218" t="s">
        <v>748</v>
      </c>
      <c r="D442" s="218" t="s">
        <v>184</v>
      </c>
      <c r="E442" s="219" t="s">
        <v>738</v>
      </c>
      <c r="F442" s="220" t="s">
        <v>739</v>
      </c>
      <c r="G442" s="221" t="s">
        <v>187</v>
      </c>
      <c r="H442" s="222">
        <v>118.42</v>
      </c>
      <c r="I442" s="223"/>
      <c r="J442" s="224">
        <f>ROUND(I442*H442,2)</f>
        <v>0</v>
      </c>
      <c r="K442" s="220" t="s">
        <v>188</v>
      </c>
      <c r="L442" s="44"/>
      <c r="M442" s="225" t="s">
        <v>1</v>
      </c>
      <c r="N442" s="226" t="s">
        <v>41</v>
      </c>
      <c r="O442" s="91"/>
      <c r="P442" s="227">
        <f>O442*H442</f>
        <v>0</v>
      </c>
      <c r="Q442" s="227">
        <v>0.0086800000000000002</v>
      </c>
      <c r="R442" s="227">
        <f>Q442*H442</f>
        <v>1.0278856000000001</v>
      </c>
      <c r="S442" s="227">
        <v>0</v>
      </c>
      <c r="T442" s="228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29" t="s">
        <v>189</v>
      </c>
      <c r="AT442" s="229" t="s">
        <v>184</v>
      </c>
      <c r="AU442" s="229" t="s">
        <v>86</v>
      </c>
      <c r="AY442" s="17" t="s">
        <v>182</v>
      </c>
      <c r="BE442" s="230">
        <f>IF(N442="základní",J442,0)</f>
        <v>0</v>
      </c>
      <c r="BF442" s="230">
        <f>IF(N442="snížená",J442,0)</f>
        <v>0</v>
      </c>
      <c r="BG442" s="230">
        <f>IF(N442="zákl. přenesená",J442,0)</f>
        <v>0</v>
      </c>
      <c r="BH442" s="230">
        <f>IF(N442="sníž. přenesená",J442,0)</f>
        <v>0</v>
      </c>
      <c r="BI442" s="230">
        <f>IF(N442="nulová",J442,0)</f>
        <v>0</v>
      </c>
      <c r="BJ442" s="17" t="s">
        <v>84</v>
      </c>
      <c r="BK442" s="230">
        <f>ROUND(I442*H442,2)</f>
        <v>0</v>
      </c>
      <c r="BL442" s="17" t="s">
        <v>189</v>
      </c>
      <c r="BM442" s="229" t="s">
        <v>749</v>
      </c>
    </row>
    <row r="443" s="13" customFormat="1">
      <c r="A443" s="13"/>
      <c r="B443" s="231"/>
      <c r="C443" s="232"/>
      <c r="D443" s="233" t="s">
        <v>199</v>
      </c>
      <c r="E443" s="234" t="s">
        <v>1</v>
      </c>
      <c r="F443" s="235" t="s">
        <v>750</v>
      </c>
      <c r="G443" s="232"/>
      <c r="H443" s="236">
        <v>118.42</v>
      </c>
      <c r="I443" s="237"/>
      <c r="J443" s="232"/>
      <c r="K443" s="232"/>
      <c r="L443" s="238"/>
      <c r="M443" s="239"/>
      <c r="N443" s="240"/>
      <c r="O443" s="240"/>
      <c r="P443" s="240"/>
      <c r="Q443" s="240"/>
      <c r="R443" s="240"/>
      <c r="S443" s="240"/>
      <c r="T443" s="24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2" t="s">
        <v>199</v>
      </c>
      <c r="AU443" s="242" t="s">
        <v>86</v>
      </c>
      <c r="AV443" s="13" t="s">
        <v>86</v>
      </c>
      <c r="AW443" s="13" t="s">
        <v>32</v>
      </c>
      <c r="AX443" s="13" t="s">
        <v>84</v>
      </c>
      <c r="AY443" s="242" t="s">
        <v>182</v>
      </c>
    </row>
    <row r="444" s="2" customFormat="1">
      <c r="A444" s="38"/>
      <c r="B444" s="39"/>
      <c r="C444" s="264" t="s">
        <v>751</v>
      </c>
      <c r="D444" s="264" t="s">
        <v>613</v>
      </c>
      <c r="E444" s="265" t="s">
        <v>752</v>
      </c>
      <c r="F444" s="266" t="s">
        <v>753</v>
      </c>
      <c r="G444" s="267" t="s">
        <v>187</v>
      </c>
      <c r="H444" s="268">
        <v>120.788</v>
      </c>
      <c r="I444" s="269"/>
      <c r="J444" s="270">
        <f>ROUND(I444*H444,2)</f>
        <v>0</v>
      </c>
      <c r="K444" s="266" t="s">
        <v>188</v>
      </c>
      <c r="L444" s="271"/>
      <c r="M444" s="272" t="s">
        <v>1</v>
      </c>
      <c r="N444" s="273" t="s">
        <v>41</v>
      </c>
      <c r="O444" s="91"/>
      <c r="P444" s="227">
        <f>O444*H444</f>
        <v>0</v>
      </c>
      <c r="Q444" s="227">
        <v>0.0054000000000000003</v>
      </c>
      <c r="R444" s="227">
        <f>Q444*H444</f>
        <v>0.65225520000000003</v>
      </c>
      <c r="S444" s="227">
        <v>0</v>
      </c>
      <c r="T444" s="228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29" t="s">
        <v>221</v>
      </c>
      <c r="AT444" s="229" t="s">
        <v>613</v>
      </c>
      <c r="AU444" s="229" t="s">
        <v>86</v>
      </c>
      <c r="AY444" s="17" t="s">
        <v>182</v>
      </c>
      <c r="BE444" s="230">
        <f>IF(N444="základní",J444,0)</f>
        <v>0</v>
      </c>
      <c r="BF444" s="230">
        <f>IF(N444="snížená",J444,0)</f>
        <v>0</v>
      </c>
      <c r="BG444" s="230">
        <f>IF(N444="zákl. přenesená",J444,0)</f>
        <v>0</v>
      </c>
      <c r="BH444" s="230">
        <f>IF(N444="sníž. přenesená",J444,0)</f>
        <v>0</v>
      </c>
      <c r="BI444" s="230">
        <f>IF(N444="nulová",J444,0)</f>
        <v>0</v>
      </c>
      <c r="BJ444" s="17" t="s">
        <v>84</v>
      </c>
      <c r="BK444" s="230">
        <f>ROUND(I444*H444,2)</f>
        <v>0</v>
      </c>
      <c r="BL444" s="17" t="s">
        <v>189</v>
      </c>
      <c r="BM444" s="229" t="s">
        <v>754</v>
      </c>
    </row>
    <row r="445" s="13" customFormat="1">
      <c r="A445" s="13"/>
      <c r="B445" s="231"/>
      <c r="C445" s="232"/>
      <c r="D445" s="233" t="s">
        <v>199</v>
      </c>
      <c r="E445" s="232"/>
      <c r="F445" s="235" t="s">
        <v>755</v>
      </c>
      <c r="G445" s="232"/>
      <c r="H445" s="236">
        <v>120.788</v>
      </c>
      <c r="I445" s="237"/>
      <c r="J445" s="232"/>
      <c r="K445" s="232"/>
      <c r="L445" s="238"/>
      <c r="M445" s="239"/>
      <c r="N445" s="240"/>
      <c r="O445" s="240"/>
      <c r="P445" s="240"/>
      <c r="Q445" s="240"/>
      <c r="R445" s="240"/>
      <c r="S445" s="240"/>
      <c r="T445" s="24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2" t="s">
        <v>199</v>
      </c>
      <c r="AU445" s="242" t="s">
        <v>86</v>
      </c>
      <c r="AV445" s="13" t="s">
        <v>86</v>
      </c>
      <c r="AW445" s="13" t="s">
        <v>4</v>
      </c>
      <c r="AX445" s="13" t="s">
        <v>84</v>
      </c>
      <c r="AY445" s="242" t="s">
        <v>182</v>
      </c>
    </row>
    <row r="446" s="2" customFormat="1">
      <c r="A446" s="38"/>
      <c r="B446" s="39"/>
      <c r="C446" s="218" t="s">
        <v>756</v>
      </c>
      <c r="D446" s="218" t="s">
        <v>184</v>
      </c>
      <c r="E446" s="219" t="s">
        <v>738</v>
      </c>
      <c r="F446" s="220" t="s">
        <v>739</v>
      </c>
      <c r="G446" s="221" t="s">
        <v>187</v>
      </c>
      <c r="H446" s="222">
        <v>46.170000000000002</v>
      </c>
      <c r="I446" s="223"/>
      <c r="J446" s="224">
        <f>ROUND(I446*H446,2)</f>
        <v>0</v>
      </c>
      <c r="K446" s="220" t="s">
        <v>188</v>
      </c>
      <c r="L446" s="44"/>
      <c r="M446" s="225" t="s">
        <v>1</v>
      </c>
      <c r="N446" s="226" t="s">
        <v>41</v>
      </c>
      <c r="O446" s="91"/>
      <c r="P446" s="227">
        <f>O446*H446</f>
        <v>0</v>
      </c>
      <c r="Q446" s="227">
        <v>0.0086800000000000002</v>
      </c>
      <c r="R446" s="227">
        <f>Q446*H446</f>
        <v>0.40075560000000005</v>
      </c>
      <c r="S446" s="227">
        <v>0</v>
      </c>
      <c r="T446" s="228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29" t="s">
        <v>189</v>
      </c>
      <c r="AT446" s="229" t="s">
        <v>184</v>
      </c>
      <c r="AU446" s="229" t="s">
        <v>86</v>
      </c>
      <c r="AY446" s="17" t="s">
        <v>182</v>
      </c>
      <c r="BE446" s="230">
        <f>IF(N446="základní",J446,0)</f>
        <v>0</v>
      </c>
      <c r="BF446" s="230">
        <f>IF(N446="snížená",J446,0)</f>
        <v>0</v>
      </c>
      <c r="BG446" s="230">
        <f>IF(N446="zákl. přenesená",J446,0)</f>
        <v>0</v>
      </c>
      <c r="BH446" s="230">
        <f>IF(N446="sníž. přenesená",J446,0)</f>
        <v>0</v>
      </c>
      <c r="BI446" s="230">
        <f>IF(N446="nulová",J446,0)</f>
        <v>0</v>
      </c>
      <c r="BJ446" s="17" t="s">
        <v>84</v>
      </c>
      <c r="BK446" s="230">
        <f>ROUND(I446*H446,2)</f>
        <v>0</v>
      </c>
      <c r="BL446" s="17" t="s">
        <v>189</v>
      </c>
      <c r="BM446" s="229" t="s">
        <v>757</v>
      </c>
    </row>
    <row r="447" s="13" customFormat="1">
      <c r="A447" s="13"/>
      <c r="B447" s="231"/>
      <c r="C447" s="232"/>
      <c r="D447" s="233" t="s">
        <v>199</v>
      </c>
      <c r="E447" s="234" t="s">
        <v>1</v>
      </c>
      <c r="F447" s="235" t="s">
        <v>758</v>
      </c>
      <c r="G447" s="232"/>
      <c r="H447" s="236">
        <v>46.170000000000002</v>
      </c>
      <c r="I447" s="237"/>
      <c r="J447" s="232"/>
      <c r="K447" s="232"/>
      <c r="L447" s="238"/>
      <c r="M447" s="239"/>
      <c r="N447" s="240"/>
      <c r="O447" s="240"/>
      <c r="P447" s="240"/>
      <c r="Q447" s="240"/>
      <c r="R447" s="240"/>
      <c r="S447" s="240"/>
      <c r="T447" s="24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2" t="s">
        <v>199</v>
      </c>
      <c r="AU447" s="242" t="s">
        <v>86</v>
      </c>
      <c r="AV447" s="13" t="s">
        <v>86</v>
      </c>
      <c r="AW447" s="13" t="s">
        <v>32</v>
      </c>
      <c r="AX447" s="13" t="s">
        <v>84</v>
      </c>
      <c r="AY447" s="242" t="s">
        <v>182</v>
      </c>
    </row>
    <row r="448" s="2" customFormat="1" ht="16.5" customHeight="1">
      <c r="A448" s="38"/>
      <c r="B448" s="39"/>
      <c r="C448" s="264" t="s">
        <v>759</v>
      </c>
      <c r="D448" s="264" t="s">
        <v>613</v>
      </c>
      <c r="E448" s="265" t="s">
        <v>744</v>
      </c>
      <c r="F448" s="266" t="s">
        <v>745</v>
      </c>
      <c r="G448" s="267" t="s">
        <v>187</v>
      </c>
      <c r="H448" s="268">
        <v>47.093000000000004</v>
      </c>
      <c r="I448" s="269"/>
      <c r="J448" s="270">
        <f>ROUND(I448*H448,2)</f>
        <v>0</v>
      </c>
      <c r="K448" s="266" t="s">
        <v>188</v>
      </c>
      <c r="L448" s="271"/>
      <c r="M448" s="272" t="s">
        <v>1</v>
      </c>
      <c r="N448" s="273" t="s">
        <v>41</v>
      </c>
      <c r="O448" s="91"/>
      <c r="P448" s="227">
        <f>O448*H448</f>
        <v>0</v>
      </c>
      <c r="Q448" s="227">
        <v>0.0030599999999999998</v>
      </c>
      <c r="R448" s="227">
        <f>Q448*H448</f>
        <v>0.14410458000000001</v>
      </c>
      <c r="S448" s="227">
        <v>0</v>
      </c>
      <c r="T448" s="228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29" t="s">
        <v>221</v>
      </c>
      <c r="AT448" s="229" t="s">
        <v>613</v>
      </c>
      <c r="AU448" s="229" t="s">
        <v>86</v>
      </c>
      <c r="AY448" s="17" t="s">
        <v>182</v>
      </c>
      <c r="BE448" s="230">
        <f>IF(N448="základní",J448,0)</f>
        <v>0</v>
      </c>
      <c r="BF448" s="230">
        <f>IF(N448="snížená",J448,0)</f>
        <v>0</v>
      </c>
      <c r="BG448" s="230">
        <f>IF(N448="zákl. přenesená",J448,0)</f>
        <v>0</v>
      </c>
      <c r="BH448" s="230">
        <f>IF(N448="sníž. přenesená",J448,0)</f>
        <v>0</v>
      </c>
      <c r="BI448" s="230">
        <f>IF(N448="nulová",J448,0)</f>
        <v>0</v>
      </c>
      <c r="BJ448" s="17" t="s">
        <v>84</v>
      </c>
      <c r="BK448" s="230">
        <f>ROUND(I448*H448,2)</f>
        <v>0</v>
      </c>
      <c r="BL448" s="17" t="s">
        <v>189</v>
      </c>
      <c r="BM448" s="229" t="s">
        <v>760</v>
      </c>
    </row>
    <row r="449" s="13" customFormat="1">
      <c r="A449" s="13"/>
      <c r="B449" s="231"/>
      <c r="C449" s="232"/>
      <c r="D449" s="233" t="s">
        <v>199</v>
      </c>
      <c r="E449" s="232"/>
      <c r="F449" s="235" t="s">
        <v>761</v>
      </c>
      <c r="G449" s="232"/>
      <c r="H449" s="236">
        <v>47.093000000000004</v>
      </c>
      <c r="I449" s="237"/>
      <c r="J449" s="232"/>
      <c r="K449" s="232"/>
      <c r="L449" s="238"/>
      <c r="M449" s="239"/>
      <c r="N449" s="240"/>
      <c r="O449" s="240"/>
      <c r="P449" s="240"/>
      <c r="Q449" s="240"/>
      <c r="R449" s="240"/>
      <c r="S449" s="240"/>
      <c r="T449" s="24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2" t="s">
        <v>199</v>
      </c>
      <c r="AU449" s="242" t="s">
        <v>86</v>
      </c>
      <c r="AV449" s="13" t="s">
        <v>86</v>
      </c>
      <c r="AW449" s="13" t="s">
        <v>4</v>
      </c>
      <c r="AX449" s="13" t="s">
        <v>84</v>
      </c>
      <c r="AY449" s="242" t="s">
        <v>182</v>
      </c>
    </row>
    <row r="450" s="2" customFormat="1">
      <c r="A450" s="38"/>
      <c r="B450" s="39"/>
      <c r="C450" s="218" t="s">
        <v>762</v>
      </c>
      <c r="D450" s="218" t="s">
        <v>184</v>
      </c>
      <c r="E450" s="219" t="s">
        <v>738</v>
      </c>
      <c r="F450" s="220" t="s">
        <v>739</v>
      </c>
      <c r="G450" s="221" t="s">
        <v>187</v>
      </c>
      <c r="H450" s="222">
        <v>13.58</v>
      </c>
      <c r="I450" s="223"/>
      <c r="J450" s="224">
        <f>ROUND(I450*H450,2)</f>
        <v>0</v>
      </c>
      <c r="K450" s="220" t="s">
        <v>188</v>
      </c>
      <c r="L450" s="44"/>
      <c r="M450" s="225" t="s">
        <v>1</v>
      </c>
      <c r="N450" s="226" t="s">
        <v>41</v>
      </c>
      <c r="O450" s="91"/>
      <c r="P450" s="227">
        <f>O450*H450</f>
        <v>0</v>
      </c>
      <c r="Q450" s="227">
        <v>0.0086800000000000002</v>
      </c>
      <c r="R450" s="227">
        <f>Q450*H450</f>
        <v>0.1178744</v>
      </c>
      <c r="S450" s="227">
        <v>0</v>
      </c>
      <c r="T450" s="228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29" t="s">
        <v>189</v>
      </c>
      <c r="AT450" s="229" t="s">
        <v>184</v>
      </c>
      <c r="AU450" s="229" t="s">
        <v>86</v>
      </c>
      <c r="AY450" s="17" t="s">
        <v>182</v>
      </c>
      <c r="BE450" s="230">
        <f>IF(N450="základní",J450,0)</f>
        <v>0</v>
      </c>
      <c r="BF450" s="230">
        <f>IF(N450="snížená",J450,0)</f>
        <v>0</v>
      </c>
      <c r="BG450" s="230">
        <f>IF(N450="zákl. přenesená",J450,0)</f>
        <v>0</v>
      </c>
      <c r="BH450" s="230">
        <f>IF(N450="sníž. přenesená",J450,0)</f>
        <v>0</v>
      </c>
      <c r="BI450" s="230">
        <f>IF(N450="nulová",J450,0)</f>
        <v>0</v>
      </c>
      <c r="BJ450" s="17" t="s">
        <v>84</v>
      </c>
      <c r="BK450" s="230">
        <f>ROUND(I450*H450,2)</f>
        <v>0</v>
      </c>
      <c r="BL450" s="17" t="s">
        <v>189</v>
      </c>
      <c r="BM450" s="229" t="s">
        <v>763</v>
      </c>
    </row>
    <row r="451" s="13" customFormat="1">
      <c r="A451" s="13"/>
      <c r="B451" s="231"/>
      <c r="C451" s="232"/>
      <c r="D451" s="233" t="s">
        <v>199</v>
      </c>
      <c r="E451" s="234" t="s">
        <v>1</v>
      </c>
      <c r="F451" s="235" t="s">
        <v>690</v>
      </c>
      <c r="G451" s="232"/>
      <c r="H451" s="236">
        <v>13.58</v>
      </c>
      <c r="I451" s="237"/>
      <c r="J451" s="232"/>
      <c r="K451" s="232"/>
      <c r="L451" s="238"/>
      <c r="M451" s="239"/>
      <c r="N451" s="240"/>
      <c r="O451" s="240"/>
      <c r="P451" s="240"/>
      <c r="Q451" s="240"/>
      <c r="R451" s="240"/>
      <c r="S451" s="240"/>
      <c r="T451" s="241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2" t="s">
        <v>199</v>
      </c>
      <c r="AU451" s="242" t="s">
        <v>86</v>
      </c>
      <c r="AV451" s="13" t="s">
        <v>86</v>
      </c>
      <c r="AW451" s="13" t="s">
        <v>32</v>
      </c>
      <c r="AX451" s="13" t="s">
        <v>84</v>
      </c>
      <c r="AY451" s="242" t="s">
        <v>182</v>
      </c>
    </row>
    <row r="452" s="2" customFormat="1" ht="16.5" customHeight="1">
      <c r="A452" s="38"/>
      <c r="B452" s="39"/>
      <c r="C452" s="264" t="s">
        <v>764</v>
      </c>
      <c r="D452" s="264" t="s">
        <v>613</v>
      </c>
      <c r="E452" s="265" t="s">
        <v>744</v>
      </c>
      <c r="F452" s="266" t="s">
        <v>745</v>
      </c>
      <c r="G452" s="267" t="s">
        <v>187</v>
      </c>
      <c r="H452" s="268">
        <v>13.852</v>
      </c>
      <c r="I452" s="269"/>
      <c r="J452" s="270">
        <f>ROUND(I452*H452,2)</f>
        <v>0</v>
      </c>
      <c r="K452" s="266" t="s">
        <v>188</v>
      </c>
      <c r="L452" s="271"/>
      <c r="M452" s="272" t="s">
        <v>1</v>
      </c>
      <c r="N452" s="273" t="s">
        <v>41</v>
      </c>
      <c r="O452" s="91"/>
      <c r="P452" s="227">
        <f>O452*H452</f>
        <v>0</v>
      </c>
      <c r="Q452" s="227">
        <v>0.0030599999999999998</v>
      </c>
      <c r="R452" s="227">
        <f>Q452*H452</f>
        <v>0.04238712</v>
      </c>
      <c r="S452" s="227">
        <v>0</v>
      </c>
      <c r="T452" s="228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29" t="s">
        <v>221</v>
      </c>
      <c r="AT452" s="229" t="s">
        <v>613</v>
      </c>
      <c r="AU452" s="229" t="s">
        <v>86</v>
      </c>
      <c r="AY452" s="17" t="s">
        <v>182</v>
      </c>
      <c r="BE452" s="230">
        <f>IF(N452="základní",J452,0)</f>
        <v>0</v>
      </c>
      <c r="BF452" s="230">
        <f>IF(N452="snížená",J452,0)</f>
        <v>0</v>
      </c>
      <c r="BG452" s="230">
        <f>IF(N452="zákl. přenesená",J452,0)</f>
        <v>0</v>
      </c>
      <c r="BH452" s="230">
        <f>IF(N452="sníž. přenesená",J452,0)</f>
        <v>0</v>
      </c>
      <c r="BI452" s="230">
        <f>IF(N452="nulová",J452,0)</f>
        <v>0</v>
      </c>
      <c r="BJ452" s="17" t="s">
        <v>84</v>
      </c>
      <c r="BK452" s="230">
        <f>ROUND(I452*H452,2)</f>
        <v>0</v>
      </c>
      <c r="BL452" s="17" t="s">
        <v>189</v>
      </c>
      <c r="BM452" s="229" t="s">
        <v>765</v>
      </c>
    </row>
    <row r="453" s="13" customFormat="1">
      <c r="A453" s="13"/>
      <c r="B453" s="231"/>
      <c r="C453" s="232"/>
      <c r="D453" s="233" t="s">
        <v>199</v>
      </c>
      <c r="E453" s="232"/>
      <c r="F453" s="235" t="s">
        <v>693</v>
      </c>
      <c r="G453" s="232"/>
      <c r="H453" s="236">
        <v>13.852</v>
      </c>
      <c r="I453" s="237"/>
      <c r="J453" s="232"/>
      <c r="K453" s="232"/>
      <c r="L453" s="238"/>
      <c r="M453" s="239"/>
      <c r="N453" s="240"/>
      <c r="O453" s="240"/>
      <c r="P453" s="240"/>
      <c r="Q453" s="240"/>
      <c r="R453" s="240"/>
      <c r="S453" s="240"/>
      <c r="T453" s="241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2" t="s">
        <v>199</v>
      </c>
      <c r="AU453" s="242" t="s">
        <v>86</v>
      </c>
      <c r="AV453" s="13" t="s">
        <v>86</v>
      </c>
      <c r="AW453" s="13" t="s">
        <v>4</v>
      </c>
      <c r="AX453" s="13" t="s">
        <v>84</v>
      </c>
      <c r="AY453" s="242" t="s">
        <v>182</v>
      </c>
    </row>
    <row r="454" s="2" customFormat="1">
      <c r="A454" s="38"/>
      <c r="B454" s="39"/>
      <c r="C454" s="218" t="s">
        <v>766</v>
      </c>
      <c r="D454" s="218" t="s">
        <v>184</v>
      </c>
      <c r="E454" s="219" t="s">
        <v>738</v>
      </c>
      <c r="F454" s="220" t="s">
        <v>739</v>
      </c>
      <c r="G454" s="221" t="s">
        <v>187</v>
      </c>
      <c r="H454" s="222">
        <v>17.98</v>
      </c>
      <c r="I454" s="223"/>
      <c r="J454" s="224">
        <f>ROUND(I454*H454,2)</f>
        <v>0</v>
      </c>
      <c r="K454" s="220" t="s">
        <v>188</v>
      </c>
      <c r="L454" s="44"/>
      <c r="M454" s="225" t="s">
        <v>1</v>
      </c>
      <c r="N454" s="226" t="s">
        <v>41</v>
      </c>
      <c r="O454" s="91"/>
      <c r="P454" s="227">
        <f>O454*H454</f>
        <v>0</v>
      </c>
      <c r="Q454" s="227">
        <v>0.0086800000000000002</v>
      </c>
      <c r="R454" s="227">
        <f>Q454*H454</f>
        <v>0.15606639999999999</v>
      </c>
      <c r="S454" s="227">
        <v>0</v>
      </c>
      <c r="T454" s="228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29" t="s">
        <v>189</v>
      </c>
      <c r="AT454" s="229" t="s">
        <v>184</v>
      </c>
      <c r="AU454" s="229" t="s">
        <v>86</v>
      </c>
      <c r="AY454" s="17" t="s">
        <v>182</v>
      </c>
      <c r="BE454" s="230">
        <f>IF(N454="základní",J454,0)</f>
        <v>0</v>
      </c>
      <c r="BF454" s="230">
        <f>IF(N454="snížená",J454,0)</f>
        <v>0</v>
      </c>
      <c r="BG454" s="230">
        <f>IF(N454="zákl. přenesená",J454,0)</f>
        <v>0</v>
      </c>
      <c r="BH454" s="230">
        <f>IF(N454="sníž. přenesená",J454,0)</f>
        <v>0</v>
      </c>
      <c r="BI454" s="230">
        <f>IF(N454="nulová",J454,0)</f>
        <v>0</v>
      </c>
      <c r="BJ454" s="17" t="s">
        <v>84</v>
      </c>
      <c r="BK454" s="230">
        <f>ROUND(I454*H454,2)</f>
        <v>0</v>
      </c>
      <c r="BL454" s="17" t="s">
        <v>189</v>
      </c>
      <c r="BM454" s="229" t="s">
        <v>767</v>
      </c>
    </row>
    <row r="455" s="13" customFormat="1">
      <c r="A455" s="13"/>
      <c r="B455" s="231"/>
      <c r="C455" s="232"/>
      <c r="D455" s="233" t="s">
        <v>199</v>
      </c>
      <c r="E455" s="234" t="s">
        <v>1</v>
      </c>
      <c r="F455" s="235" t="s">
        <v>768</v>
      </c>
      <c r="G455" s="232"/>
      <c r="H455" s="236">
        <v>17.98</v>
      </c>
      <c r="I455" s="237"/>
      <c r="J455" s="232"/>
      <c r="K455" s="232"/>
      <c r="L455" s="238"/>
      <c r="M455" s="239"/>
      <c r="N455" s="240"/>
      <c r="O455" s="240"/>
      <c r="P455" s="240"/>
      <c r="Q455" s="240"/>
      <c r="R455" s="240"/>
      <c r="S455" s="240"/>
      <c r="T455" s="24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2" t="s">
        <v>199</v>
      </c>
      <c r="AU455" s="242" t="s">
        <v>86</v>
      </c>
      <c r="AV455" s="13" t="s">
        <v>86</v>
      </c>
      <c r="AW455" s="13" t="s">
        <v>32</v>
      </c>
      <c r="AX455" s="13" t="s">
        <v>84</v>
      </c>
      <c r="AY455" s="242" t="s">
        <v>182</v>
      </c>
    </row>
    <row r="456" s="2" customFormat="1" ht="16.5" customHeight="1">
      <c r="A456" s="38"/>
      <c r="B456" s="39"/>
      <c r="C456" s="264" t="s">
        <v>769</v>
      </c>
      <c r="D456" s="264" t="s">
        <v>613</v>
      </c>
      <c r="E456" s="265" t="s">
        <v>744</v>
      </c>
      <c r="F456" s="266" t="s">
        <v>745</v>
      </c>
      <c r="G456" s="267" t="s">
        <v>187</v>
      </c>
      <c r="H456" s="268">
        <v>18.34</v>
      </c>
      <c r="I456" s="269"/>
      <c r="J456" s="270">
        <f>ROUND(I456*H456,2)</f>
        <v>0</v>
      </c>
      <c r="K456" s="266" t="s">
        <v>188</v>
      </c>
      <c r="L456" s="271"/>
      <c r="M456" s="272" t="s">
        <v>1</v>
      </c>
      <c r="N456" s="273" t="s">
        <v>41</v>
      </c>
      <c r="O456" s="91"/>
      <c r="P456" s="227">
        <f>O456*H456</f>
        <v>0</v>
      </c>
      <c r="Q456" s="227">
        <v>0.0030599999999999998</v>
      </c>
      <c r="R456" s="227">
        <f>Q456*H456</f>
        <v>0.056120399999999994</v>
      </c>
      <c r="S456" s="227">
        <v>0</v>
      </c>
      <c r="T456" s="228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29" t="s">
        <v>221</v>
      </c>
      <c r="AT456" s="229" t="s">
        <v>613</v>
      </c>
      <c r="AU456" s="229" t="s">
        <v>86</v>
      </c>
      <c r="AY456" s="17" t="s">
        <v>182</v>
      </c>
      <c r="BE456" s="230">
        <f>IF(N456="základní",J456,0)</f>
        <v>0</v>
      </c>
      <c r="BF456" s="230">
        <f>IF(N456="snížená",J456,0)</f>
        <v>0</v>
      </c>
      <c r="BG456" s="230">
        <f>IF(N456="zákl. přenesená",J456,0)</f>
        <v>0</v>
      </c>
      <c r="BH456" s="230">
        <f>IF(N456="sníž. přenesená",J456,0)</f>
        <v>0</v>
      </c>
      <c r="BI456" s="230">
        <f>IF(N456="nulová",J456,0)</f>
        <v>0</v>
      </c>
      <c r="BJ456" s="17" t="s">
        <v>84</v>
      </c>
      <c r="BK456" s="230">
        <f>ROUND(I456*H456,2)</f>
        <v>0</v>
      </c>
      <c r="BL456" s="17" t="s">
        <v>189</v>
      </c>
      <c r="BM456" s="229" t="s">
        <v>770</v>
      </c>
    </row>
    <row r="457" s="13" customFormat="1">
      <c r="A457" s="13"/>
      <c r="B457" s="231"/>
      <c r="C457" s="232"/>
      <c r="D457" s="233" t="s">
        <v>199</v>
      </c>
      <c r="E457" s="232"/>
      <c r="F457" s="235" t="s">
        <v>771</v>
      </c>
      <c r="G457" s="232"/>
      <c r="H457" s="236">
        <v>18.34</v>
      </c>
      <c r="I457" s="237"/>
      <c r="J457" s="232"/>
      <c r="K457" s="232"/>
      <c r="L457" s="238"/>
      <c r="M457" s="239"/>
      <c r="N457" s="240"/>
      <c r="O457" s="240"/>
      <c r="P457" s="240"/>
      <c r="Q457" s="240"/>
      <c r="R457" s="240"/>
      <c r="S457" s="240"/>
      <c r="T457" s="241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2" t="s">
        <v>199</v>
      </c>
      <c r="AU457" s="242" t="s">
        <v>86</v>
      </c>
      <c r="AV457" s="13" t="s">
        <v>86</v>
      </c>
      <c r="AW457" s="13" t="s">
        <v>4</v>
      </c>
      <c r="AX457" s="13" t="s">
        <v>84</v>
      </c>
      <c r="AY457" s="242" t="s">
        <v>182</v>
      </c>
    </row>
    <row r="458" s="2" customFormat="1">
      <c r="A458" s="38"/>
      <c r="B458" s="39"/>
      <c r="C458" s="218" t="s">
        <v>772</v>
      </c>
      <c r="D458" s="218" t="s">
        <v>184</v>
      </c>
      <c r="E458" s="219" t="s">
        <v>773</v>
      </c>
      <c r="F458" s="220" t="s">
        <v>774</v>
      </c>
      <c r="G458" s="221" t="s">
        <v>187</v>
      </c>
      <c r="H458" s="222">
        <v>56.240000000000002</v>
      </c>
      <c r="I458" s="223"/>
      <c r="J458" s="224">
        <f>ROUND(I458*H458,2)</f>
        <v>0</v>
      </c>
      <c r="K458" s="220" t="s">
        <v>188</v>
      </c>
      <c r="L458" s="44"/>
      <c r="M458" s="225" t="s">
        <v>1</v>
      </c>
      <c r="N458" s="226" t="s">
        <v>41</v>
      </c>
      <c r="O458" s="91"/>
      <c r="P458" s="227">
        <f>O458*H458</f>
        <v>0</v>
      </c>
      <c r="Q458" s="227">
        <v>0.0086199999999999992</v>
      </c>
      <c r="R458" s="227">
        <f>Q458*H458</f>
        <v>0.48478879999999996</v>
      </c>
      <c r="S458" s="227">
        <v>0</v>
      </c>
      <c r="T458" s="228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29" t="s">
        <v>189</v>
      </c>
      <c r="AT458" s="229" t="s">
        <v>184</v>
      </c>
      <c r="AU458" s="229" t="s">
        <v>86</v>
      </c>
      <c r="AY458" s="17" t="s">
        <v>182</v>
      </c>
      <c r="BE458" s="230">
        <f>IF(N458="základní",J458,0)</f>
        <v>0</v>
      </c>
      <c r="BF458" s="230">
        <f>IF(N458="snížená",J458,0)</f>
        <v>0</v>
      </c>
      <c r="BG458" s="230">
        <f>IF(N458="zákl. přenesená",J458,0)</f>
        <v>0</v>
      </c>
      <c r="BH458" s="230">
        <f>IF(N458="sníž. přenesená",J458,0)</f>
        <v>0</v>
      </c>
      <c r="BI458" s="230">
        <f>IF(N458="nulová",J458,0)</f>
        <v>0</v>
      </c>
      <c r="BJ458" s="17" t="s">
        <v>84</v>
      </c>
      <c r="BK458" s="230">
        <f>ROUND(I458*H458,2)</f>
        <v>0</v>
      </c>
      <c r="BL458" s="17" t="s">
        <v>189</v>
      </c>
      <c r="BM458" s="229" t="s">
        <v>775</v>
      </c>
    </row>
    <row r="459" s="13" customFormat="1">
      <c r="A459" s="13"/>
      <c r="B459" s="231"/>
      <c r="C459" s="232"/>
      <c r="D459" s="233" t="s">
        <v>199</v>
      </c>
      <c r="E459" s="234" t="s">
        <v>1</v>
      </c>
      <c r="F459" s="235" t="s">
        <v>776</v>
      </c>
      <c r="G459" s="232"/>
      <c r="H459" s="236">
        <v>56.240000000000002</v>
      </c>
      <c r="I459" s="237"/>
      <c r="J459" s="232"/>
      <c r="K459" s="232"/>
      <c r="L459" s="238"/>
      <c r="M459" s="239"/>
      <c r="N459" s="240"/>
      <c r="O459" s="240"/>
      <c r="P459" s="240"/>
      <c r="Q459" s="240"/>
      <c r="R459" s="240"/>
      <c r="S459" s="240"/>
      <c r="T459" s="241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2" t="s">
        <v>199</v>
      </c>
      <c r="AU459" s="242" t="s">
        <v>86</v>
      </c>
      <c r="AV459" s="13" t="s">
        <v>86</v>
      </c>
      <c r="AW459" s="13" t="s">
        <v>32</v>
      </c>
      <c r="AX459" s="13" t="s">
        <v>84</v>
      </c>
      <c r="AY459" s="242" t="s">
        <v>182</v>
      </c>
    </row>
    <row r="460" s="2" customFormat="1">
      <c r="A460" s="38"/>
      <c r="B460" s="39"/>
      <c r="C460" s="264" t="s">
        <v>777</v>
      </c>
      <c r="D460" s="264" t="s">
        <v>613</v>
      </c>
      <c r="E460" s="265" t="s">
        <v>778</v>
      </c>
      <c r="F460" s="266" t="s">
        <v>779</v>
      </c>
      <c r="G460" s="267" t="s">
        <v>187</v>
      </c>
      <c r="H460" s="268">
        <v>57.365000000000002</v>
      </c>
      <c r="I460" s="269"/>
      <c r="J460" s="270">
        <f>ROUND(I460*H460,2)</f>
        <v>0</v>
      </c>
      <c r="K460" s="266" t="s">
        <v>188</v>
      </c>
      <c r="L460" s="271"/>
      <c r="M460" s="272" t="s">
        <v>1</v>
      </c>
      <c r="N460" s="273" t="s">
        <v>41</v>
      </c>
      <c r="O460" s="91"/>
      <c r="P460" s="227">
        <f>O460*H460</f>
        <v>0</v>
      </c>
      <c r="Q460" s="227">
        <v>0.0066</v>
      </c>
      <c r="R460" s="227">
        <f>Q460*H460</f>
        <v>0.37860900000000003</v>
      </c>
      <c r="S460" s="227">
        <v>0</v>
      </c>
      <c r="T460" s="228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29" t="s">
        <v>221</v>
      </c>
      <c r="AT460" s="229" t="s">
        <v>613</v>
      </c>
      <c r="AU460" s="229" t="s">
        <v>86</v>
      </c>
      <c r="AY460" s="17" t="s">
        <v>182</v>
      </c>
      <c r="BE460" s="230">
        <f>IF(N460="základní",J460,0)</f>
        <v>0</v>
      </c>
      <c r="BF460" s="230">
        <f>IF(N460="snížená",J460,0)</f>
        <v>0</v>
      </c>
      <c r="BG460" s="230">
        <f>IF(N460="zákl. přenesená",J460,0)</f>
        <v>0</v>
      </c>
      <c r="BH460" s="230">
        <f>IF(N460="sníž. přenesená",J460,0)</f>
        <v>0</v>
      </c>
      <c r="BI460" s="230">
        <f>IF(N460="nulová",J460,0)</f>
        <v>0</v>
      </c>
      <c r="BJ460" s="17" t="s">
        <v>84</v>
      </c>
      <c r="BK460" s="230">
        <f>ROUND(I460*H460,2)</f>
        <v>0</v>
      </c>
      <c r="BL460" s="17" t="s">
        <v>189</v>
      </c>
      <c r="BM460" s="229" t="s">
        <v>780</v>
      </c>
    </row>
    <row r="461" s="13" customFormat="1">
      <c r="A461" s="13"/>
      <c r="B461" s="231"/>
      <c r="C461" s="232"/>
      <c r="D461" s="233" t="s">
        <v>199</v>
      </c>
      <c r="E461" s="232"/>
      <c r="F461" s="235" t="s">
        <v>781</v>
      </c>
      <c r="G461" s="232"/>
      <c r="H461" s="236">
        <v>57.365000000000002</v>
      </c>
      <c r="I461" s="237"/>
      <c r="J461" s="232"/>
      <c r="K461" s="232"/>
      <c r="L461" s="238"/>
      <c r="M461" s="239"/>
      <c r="N461" s="240"/>
      <c r="O461" s="240"/>
      <c r="P461" s="240"/>
      <c r="Q461" s="240"/>
      <c r="R461" s="240"/>
      <c r="S461" s="240"/>
      <c r="T461" s="241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2" t="s">
        <v>199</v>
      </c>
      <c r="AU461" s="242" t="s">
        <v>86</v>
      </c>
      <c r="AV461" s="13" t="s">
        <v>86</v>
      </c>
      <c r="AW461" s="13" t="s">
        <v>4</v>
      </c>
      <c r="AX461" s="13" t="s">
        <v>84</v>
      </c>
      <c r="AY461" s="242" t="s">
        <v>182</v>
      </c>
    </row>
    <row r="462" s="2" customFormat="1">
      <c r="A462" s="38"/>
      <c r="B462" s="39"/>
      <c r="C462" s="218" t="s">
        <v>782</v>
      </c>
      <c r="D462" s="218" t="s">
        <v>184</v>
      </c>
      <c r="E462" s="219" t="s">
        <v>783</v>
      </c>
      <c r="F462" s="220" t="s">
        <v>784</v>
      </c>
      <c r="G462" s="221" t="s">
        <v>234</v>
      </c>
      <c r="H462" s="222">
        <v>466.37</v>
      </c>
      <c r="I462" s="223"/>
      <c r="J462" s="224">
        <f>ROUND(I462*H462,2)</f>
        <v>0</v>
      </c>
      <c r="K462" s="220" t="s">
        <v>188</v>
      </c>
      <c r="L462" s="44"/>
      <c r="M462" s="225" t="s">
        <v>1</v>
      </c>
      <c r="N462" s="226" t="s">
        <v>41</v>
      </c>
      <c r="O462" s="91"/>
      <c r="P462" s="227">
        <f>O462*H462</f>
        <v>0</v>
      </c>
      <c r="Q462" s="227">
        <v>3.0000000000000001E-05</v>
      </c>
      <c r="R462" s="227">
        <f>Q462*H462</f>
        <v>0.013991100000000001</v>
      </c>
      <c r="S462" s="227">
        <v>0</v>
      </c>
      <c r="T462" s="228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29" t="s">
        <v>189</v>
      </c>
      <c r="AT462" s="229" t="s">
        <v>184</v>
      </c>
      <c r="AU462" s="229" t="s">
        <v>86</v>
      </c>
      <c r="AY462" s="17" t="s">
        <v>182</v>
      </c>
      <c r="BE462" s="230">
        <f>IF(N462="základní",J462,0)</f>
        <v>0</v>
      </c>
      <c r="BF462" s="230">
        <f>IF(N462="snížená",J462,0)</f>
        <v>0</v>
      </c>
      <c r="BG462" s="230">
        <f>IF(N462="zákl. přenesená",J462,0)</f>
        <v>0</v>
      </c>
      <c r="BH462" s="230">
        <f>IF(N462="sníž. přenesená",J462,0)</f>
        <v>0</v>
      </c>
      <c r="BI462" s="230">
        <f>IF(N462="nulová",J462,0)</f>
        <v>0</v>
      </c>
      <c r="BJ462" s="17" t="s">
        <v>84</v>
      </c>
      <c r="BK462" s="230">
        <f>ROUND(I462*H462,2)</f>
        <v>0</v>
      </c>
      <c r="BL462" s="17" t="s">
        <v>189</v>
      </c>
      <c r="BM462" s="229" t="s">
        <v>785</v>
      </c>
    </row>
    <row r="463" s="2" customFormat="1">
      <c r="A463" s="38"/>
      <c r="B463" s="39"/>
      <c r="C463" s="264" t="s">
        <v>786</v>
      </c>
      <c r="D463" s="264" t="s">
        <v>613</v>
      </c>
      <c r="E463" s="265" t="s">
        <v>787</v>
      </c>
      <c r="F463" s="266" t="s">
        <v>788</v>
      </c>
      <c r="G463" s="267" t="s">
        <v>234</v>
      </c>
      <c r="H463" s="268">
        <v>489.68900000000002</v>
      </c>
      <c r="I463" s="269"/>
      <c r="J463" s="270">
        <f>ROUND(I463*H463,2)</f>
        <v>0</v>
      </c>
      <c r="K463" s="266" t="s">
        <v>188</v>
      </c>
      <c r="L463" s="271"/>
      <c r="M463" s="272" t="s">
        <v>1</v>
      </c>
      <c r="N463" s="273" t="s">
        <v>41</v>
      </c>
      <c r="O463" s="91"/>
      <c r="P463" s="227">
        <f>O463*H463</f>
        <v>0</v>
      </c>
      <c r="Q463" s="227">
        <v>0.00076000000000000004</v>
      </c>
      <c r="R463" s="227">
        <f>Q463*H463</f>
        <v>0.37216364000000002</v>
      </c>
      <c r="S463" s="227">
        <v>0</v>
      </c>
      <c r="T463" s="228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29" t="s">
        <v>221</v>
      </c>
      <c r="AT463" s="229" t="s">
        <v>613</v>
      </c>
      <c r="AU463" s="229" t="s">
        <v>86</v>
      </c>
      <c r="AY463" s="17" t="s">
        <v>182</v>
      </c>
      <c r="BE463" s="230">
        <f>IF(N463="základní",J463,0)</f>
        <v>0</v>
      </c>
      <c r="BF463" s="230">
        <f>IF(N463="snížená",J463,0)</f>
        <v>0</v>
      </c>
      <c r="BG463" s="230">
        <f>IF(N463="zákl. přenesená",J463,0)</f>
        <v>0</v>
      </c>
      <c r="BH463" s="230">
        <f>IF(N463="sníž. přenesená",J463,0)</f>
        <v>0</v>
      </c>
      <c r="BI463" s="230">
        <f>IF(N463="nulová",J463,0)</f>
        <v>0</v>
      </c>
      <c r="BJ463" s="17" t="s">
        <v>84</v>
      </c>
      <c r="BK463" s="230">
        <f>ROUND(I463*H463,2)</f>
        <v>0</v>
      </c>
      <c r="BL463" s="17" t="s">
        <v>189</v>
      </c>
      <c r="BM463" s="229" t="s">
        <v>789</v>
      </c>
    </row>
    <row r="464" s="13" customFormat="1">
      <c r="A464" s="13"/>
      <c r="B464" s="231"/>
      <c r="C464" s="232"/>
      <c r="D464" s="233" t="s">
        <v>199</v>
      </c>
      <c r="E464" s="232"/>
      <c r="F464" s="235" t="s">
        <v>790</v>
      </c>
      <c r="G464" s="232"/>
      <c r="H464" s="236">
        <v>489.68900000000002</v>
      </c>
      <c r="I464" s="237"/>
      <c r="J464" s="232"/>
      <c r="K464" s="232"/>
      <c r="L464" s="238"/>
      <c r="M464" s="239"/>
      <c r="N464" s="240"/>
      <c r="O464" s="240"/>
      <c r="P464" s="240"/>
      <c r="Q464" s="240"/>
      <c r="R464" s="240"/>
      <c r="S464" s="240"/>
      <c r="T464" s="241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2" t="s">
        <v>199</v>
      </c>
      <c r="AU464" s="242" t="s">
        <v>86</v>
      </c>
      <c r="AV464" s="13" t="s">
        <v>86</v>
      </c>
      <c r="AW464" s="13" t="s">
        <v>4</v>
      </c>
      <c r="AX464" s="13" t="s">
        <v>84</v>
      </c>
      <c r="AY464" s="242" t="s">
        <v>182</v>
      </c>
    </row>
    <row r="465" s="2" customFormat="1" ht="16.5" customHeight="1">
      <c r="A465" s="38"/>
      <c r="B465" s="39"/>
      <c r="C465" s="218" t="s">
        <v>791</v>
      </c>
      <c r="D465" s="218" t="s">
        <v>184</v>
      </c>
      <c r="E465" s="219" t="s">
        <v>792</v>
      </c>
      <c r="F465" s="220" t="s">
        <v>793</v>
      </c>
      <c r="G465" s="221" t="s">
        <v>234</v>
      </c>
      <c r="H465" s="222">
        <v>355.92000000000002</v>
      </c>
      <c r="I465" s="223"/>
      <c r="J465" s="224">
        <f>ROUND(I465*H465,2)</f>
        <v>0</v>
      </c>
      <c r="K465" s="220" t="s">
        <v>188</v>
      </c>
      <c r="L465" s="44"/>
      <c r="M465" s="225" t="s">
        <v>1</v>
      </c>
      <c r="N465" s="226" t="s">
        <v>41</v>
      </c>
      <c r="O465" s="91"/>
      <c r="P465" s="227">
        <f>O465*H465</f>
        <v>0</v>
      </c>
      <c r="Q465" s="227">
        <v>0</v>
      </c>
      <c r="R465" s="227">
        <f>Q465*H465</f>
        <v>0</v>
      </c>
      <c r="S465" s="227">
        <v>0</v>
      </c>
      <c r="T465" s="228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29" t="s">
        <v>189</v>
      </c>
      <c r="AT465" s="229" t="s">
        <v>184</v>
      </c>
      <c r="AU465" s="229" t="s">
        <v>86</v>
      </c>
      <c r="AY465" s="17" t="s">
        <v>182</v>
      </c>
      <c r="BE465" s="230">
        <f>IF(N465="základní",J465,0)</f>
        <v>0</v>
      </c>
      <c r="BF465" s="230">
        <f>IF(N465="snížená",J465,0)</f>
        <v>0</v>
      </c>
      <c r="BG465" s="230">
        <f>IF(N465="zákl. přenesená",J465,0)</f>
        <v>0</v>
      </c>
      <c r="BH465" s="230">
        <f>IF(N465="sníž. přenesená",J465,0)</f>
        <v>0</v>
      </c>
      <c r="BI465" s="230">
        <f>IF(N465="nulová",J465,0)</f>
        <v>0</v>
      </c>
      <c r="BJ465" s="17" t="s">
        <v>84</v>
      </c>
      <c r="BK465" s="230">
        <f>ROUND(I465*H465,2)</f>
        <v>0</v>
      </c>
      <c r="BL465" s="17" t="s">
        <v>189</v>
      </c>
      <c r="BM465" s="229" t="s">
        <v>794</v>
      </c>
    </row>
    <row r="466" s="13" customFormat="1">
      <c r="A466" s="13"/>
      <c r="B466" s="231"/>
      <c r="C466" s="232"/>
      <c r="D466" s="233" t="s">
        <v>199</v>
      </c>
      <c r="E466" s="234" t="s">
        <v>1</v>
      </c>
      <c r="F466" s="235" t="s">
        <v>795</v>
      </c>
      <c r="G466" s="232"/>
      <c r="H466" s="236">
        <v>355.92000000000002</v>
      </c>
      <c r="I466" s="237"/>
      <c r="J466" s="232"/>
      <c r="K466" s="232"/>
      <c r="L466" s="238"/>
      <c r="M466" s="239"/>
      <c r="N466" s="240"/>
      <c r="O466" s="240"/>
      <c r="P466" s="240"/>
      <c r="Q466" s="240"/>
      <c r="R466" s="240"/>
      <c r="S466" s="240"/>
      <c r="T466" s="24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2" t="s">
        <v>199</v>
      </c>
      <c r="AU466" s="242" t="s">
        <v>86</v>
      </c>
      <c r="AV466" s="13" t="s">
        <v>86</v>
      </c>
      <c r="AW466" s="13" t="s">
        <v>32</v>
      </c>
      <c r="AX466" s="13" t="s">
        <v>84</v>
      </c>
      <c r="AY466" s="242" t="s">
        <v>182</v>
      </c>
    </row>
    <row r="467" s="2" customFormat="1">
      <c r="A467" s="38"/>
      <c r="B467" s="39"/>
      <c r="C467" s="264" t="s">
        <v>796</v>
      </c>
      <c r="D467" s="264" t="s">
        <v>613</v>
      </c>
      <c r="E467" s="265" t="s">
        <v>797</v>
      </c>
      <c r="F467" s="266" t="s">
        <v>798</v>
      </c>
      <c r="G467" s="267" t="s">
        <v>234</v>
      </c>
      <c r="H467" s="268">
        <v>373.71600000000001</v>
      </c>
      <c r="I467" s="269"/>
      <c r="J467" s="270">
        <f>ROUND(I467*H467,2)</f>
        <v>0</v>
      </c>
      <c r="K467" s="266" t="s">
        <v>188</v>
      </c>
      <c r="L467" s="271"/>
      <c r="M467" s="272" t="s">
        <v>1</v>
      </c>
      <c r="N467" s="273" t="s">
        <v>41</v>
      </c>
      <c r="O467" s="91"/>
      <c r="P467" s="227">
        <f>O467*H467</f>
        <v>0</v>
      </c>
      <c r="Q467" s="227">
        <v>0.00011</v>
      </c>
      <c r="R467" s="227">
        <f>Q467*H467</f>
        <v>0.041108760000000001</v>
      </c>
      <c r="S467" s="227">
        <v>0</v>
      </c>
      <c r="T467" s="228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29" t="s">
        <v>221</v>
      </c>
      <c r="AT467" s="229" t="s">
        <v>613</v>
      </c>
      <c r="AU467" s="229" t="s">
        <v>86</v>
      </c>
      <c r="AY467" s="17" t="s">
        <v>182</v>
      </c>
      <c r="BE467" s="230">
        <f>IF(N467="základní",J467,0)</f>
        <v>0</v>
      </c>
      <c r="BF467" s="230">
        <f>IF(N467="snížená",J467,0)</f>
        <v>0</v>
      </c>
      <c r="BG467" s="230">
        <f>IF(N467="zákl. přenesená",J467,0)</f>
        <v>0</v>
      </c>
      <c r="BH467" s="230">
        <f>IF(N467="sníž. přenesená",J467,0)</f>
        <v>0</v>
      </c>
      <c r="BI467" s="230">
        <f>IF(N467="nulová",J467,0)</f>
        <v>0</v>
      </c>
      <c r="BJ467" s="17" t="s">
        <v>84</v>
      </c>
      <c r="BK467" s="230">
        <f>ROUND(I467*H467,2)</f>
        <v>0</v>
      </c>
      <c r="BL467" s="17" t="s">
        <v>189</v>
      </c>
      <c r="BM467" s="229" t="s">
        <v>799</v>
      </c>
    </row>
    <row r="468" s="13" customFormat="1">
      <c r="A468" s="13"/>
      <c r="B468" s="231"/>
      <c r="C468" s="232"/>
      <c r="D468" s="233" t="s">
        <v>199</v>
      </c>
      <c r="E468" s="232"/>
      <c r="F468" s="235" t="s">
        <v>800</v>
      </c>
      <c r="G468" s="232"/>
      <c r="H468" s="236">
        <v>373.71600000000001</v>
      </c>
      <c r="I468" s="237"/>
      <c r="J468" s="232"/>
      <c r="K468" s="232"/>
      <c r="L468" s="238"/>
      <c r="M468" s="239"/>
      <c r="N468" s="240"/>
      <c r="O468" s="240"/>
      <c r="P468" s="240"/>
      <c r="Q468" s="240"/>
      <c r="R468" s="240"/>
      <c r="S468" s="240"/>
      <c r="T468" s="241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2" t="s">
        <v>199</v>
      </c>
      <c r="AU468" s="242" t="s">
        <v>86</v>
      </c>
      <c r="AV468" s="13" t="s">
        <v>86</v>
      </c>
      <c r="AW468" s="13" t="s">
        <v>4</v>
      </c>
      <c r="AX468" s="13" t="s">
        <v>84</v>
      </c>
      <c r="AY468" s="242" t="s">
        <v>182</v>
      </c>
    </row>
    <row r="469" s="2" customFormat="1">
      <c r="A469" s="38"/>
      <c r="B469" s="39"/>
      <c r="C469" s="218" t="s">
        <v>801</v>
      </c>
      <c r="D469" s="218" t="s">
        <v>184</v>
      </c>
      <c r="E469" s="219" t="s">
        <v>802</v>
      </c>
      <c r="F469" s="220" t="s">
        <v>803</v>
      </c>
      <c r="G469" s="221" t="s">
        <v>187</v>
      </c>
      <c r="H469" s="222">
        <v>234.94999999999999</v>
      </c>
      <c r="I469" s="223"/>
      <c r="J469" s="224">
        <f>ROUND(I469*H469,2)</f>
        <v>0</v>
      </c>
      <c r="K469" s="220" t="s">
        <v>188</v>
      </c>
      <c r="L469" s="44"/>
      <c r="M469" s="225" t="s">
        <v>1</v>
      </c>
      <c r="N469" s="226" t="s">
        <v>41</v>
      </c>
      <c r="O469" s="91"/>
      <c r="P469" s="227">
        <f>O469*H469</f>
        <v>0</v>
      </c>
      <c r="Q469" s="227">
        <v>0.0315</v>
      </c>
      <c r="R469" s="227">
        <f>Q469*H469</f>
        <v>7.400925</v>
      </c>
      <c r="S469" s="227">
        <v>0</v>
      </c>
      <c r="T469" s="228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29" t="s">
        <v>189</v>
      </c>
      <c r="AT469" s="229" t="s">
        <v>184</v>
      </c>
      <c r="AU469" s="229" t="s">
        <v>86</v>
      </c>
      <c r="AY469" s="17" t="s">
        <v>182</v>
      </c>
      <c r="BE469" s="230">
        <f>IF(N469="základní",J469,0)</f>
        <v>0</v>
      </c>
      <c r="BF469" s="230">
        <f>IF(N469="snížená",J469,0)</f>
        <v>0</v>
      </c>
      <c r="BG469" s="230">
        <f>IF(N469="zákl. přenesená",J469,0)</f>
        <v>0</v>
      </c>
      <c r="BH469" s="230">
        <f>IF(N469="sníž. přenesená",J469,0)</f>
        <v>0</v>
      </c>
      <c r="BI469" s="230">
        <f>IF(N469="nulová",J469,0)</f>
        <v>0</v>
      </c>
      <c r="BJ469" s="17" t="s">
        <v>84</v>
      </c>
      <c r="BK469" s="230">
        <f>ROUND(I469*H469,2)</f>
        <v>0</v>
      </c>
      <c r="BL469" s="17" t="s">
        <v>189</v>
      </c>
      <c r="BM469" s="229" t="s">
        <v>804</v>
      </c>
    </row>
    <row r="470" s="13" customFormat="1">
      <c r="A470" s="13"/>
      <c r="B470" s="231"/>
      <c r="C470" s="232"/>
      <c r="D470" s="233" t="s">
        <v>199</v>
      </c>
      <c r="E470" s="234" t="s">
        <v>1</v>
      </c>
      <c r="F470" s="235" t="s">
        <v>805</v>
      </c>
      <c r="G470" s="232"/>
      <c r="H470" s="236">
        <v>229.44999999999999</v>
      </c>
      <c r="I470" s="237"/>
      <c r="J470" s="232"/>
      <c r="K470" s="232"/>
      <c r="L470" s="238"/>
      <c r="M470" s="239"/>
      <c r="N470" s="240"/>
      <c r="O470" s="240"/>
      <c r="P470" s="240"/>
      <c r="Q470" s="240"/>
      <c r="R470" s="240"/>
      <c r="S470" s="240"/>
      <c r="T470" s="24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2" t="s">
        <v>199</v>
      </c>
      <c r="AU470" s="242" t="s">
        <v>86</v>
      </c>
      <c r="AV470" s="13" t="s">
        <v>86</v>
      </c>
      <c r="AW470" s="13" t="s">
        <v>32</v>
      </c>
      <c r="AX470" s="13" t="s">
        <v>76</v>
      </c>
      <c r="AY470" s="242" t="s">
        <v>182</v>
      </c>
    </row>
    <row r="471" s="13" customFormat="1">
      <c r="A471" s="13"/>
      <c r="B471" s="231"/>
      <c r="C471" s="232"/>
      <c r="D471" s="233" t="s">
        <v>199</v>
      </c>
      <c r="E471" s="234" t="s">
        <v>1</v>
      </c>
      <c r="F471" s="235" t="s">
        <v>294</v>
      </c>
      <c r="G471" s="232"/>
      <c r="H471" s="236">
        <v>5.5</v>
      </c>
      <c r="I471" s="237"/>
      <c r="J471" s="232"/>
      <c r="K471" s="232"/>
      <c r="L471" s="238"/>
      <c r="M471" s="239"/>
      <c r="N471" s="240"/>
      <c r="O471" s="240"/>
      <c r="P471" s="240"/>
      <c r="Q471" s="240"/>
      <c r="R471" s="240"/>
      <c r="S471" s="240"/>
      <c r="T471" s="241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2" t="s">
        <v>199</v>
      </c>
      <c r="AU471" s="242" t="s">
        <v>86</v>
      </c>
      <c r="AV471" s="13" t="s">
        <v>86</v>
      </c>
      <c r="AW471" s="13" t="s">
        <v>32</v>
      </c>
      <c r="AX471" s="13" t="s">
        <v>76</v>
      </c>
      <c r="AY471" s="242" t="s">
        <v>182</v>
      </c>
    </row>
    <row r="472" s="14" customFormat="1">
      <c r="A472" s="14"/>
      <c r="B472" s="243"/>
      <c r="C472" s="244"/>
      <c r="D472" s="233" t="s">
        <v>199</v>
      </c>
      <c r="E472" s="245" t="s">
        <v>1</v>
      </c>
      <c r="F472" s="246" t="s">
        <v>246</v>
      </c>
      <c r="G472" s="244"/>
      <c r="H472" s="247">
        <v>234.94999999999999</v>
      </c>
      <c r="I472" s="248"/>
      <c r="J472" s="244"/>
      <c r="K472" s="244"/>
      <c r="L472" s="249"/>
      <c r="M472" s="250"/>
      <c r="N472" s="251"/>
      <c r="O472" s="251"/>
      <c r="P472" s="251"/>
      <c r="Q472" s="251"/>
      <c r="R472" s="251"/>
      <c r="S472" s="251"/>
      <c r="T472" s="252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3" t="s">
        <v>199</v>
      </c>
      <c r="AU472" s="253" t="s">
        <v>86</v>
      </c>
      <c r="AV472" s="14" t="s">
        <v>189</v>
      </c>
      <c r="AW472" s="14" t="s">
        <v>32</v>
      </c>
      <c r="AX472" s="14" t="s">
        <v>84</v>
      </c>
      <c r="AY472" s="253" t="s">
        <v>182</v>
      </c>
    </row>
    <row r="473" s="2" customFormat="1">
      <c r="A473" s="38"/>
      <c r="B473" s="39"/>
      <c r="C473" s="218" t="s">
        <v>806</v>
      </c>
      <c r="D473" s="218" t="s">
        <v>184</v>
      </c>
      <c r="E473" s="219" t="s">
        <v>807</v>
      </c>
      <c r="F473" s="220" t="s">
        <v>808</v>
      </c>
      <c r="G473" s="221" t="s">
        <v>187</v>
      </c>
      <c r="H473" s="222">
        <v>10.59</v>
      </c>
      <c r="I473" s="223"/>
      <c r="J473" s="224">
        <f>ROUND(I473*H473,2)</f>
        <v>0</v>
      </c>
      <c r="K473" s="220" t="s">
        <v>188</v>
      </c>
      <c r="L473" s="44"/>
      <c r="M473" s="225" t="s">
        <v>1</v>
      </c>
      <c r="N473" s="226" t="s">
        <v>41</v>
      </c>
      <c r="O473" s="91"/>
      <c r="P473" s="227">
        <f>O473*H473</f>
        <v>0</v>
      </c>
      <c r="Q473" s="227">
        <v>0.00628</v>
      </c>
      <c r="R473" s="227">
        <f>Q473*H473</f>
        <v>0.0665052</v>
      </c>
      <c r="S473" s="227">
        <v>0</v>
      </c>
      <c r="T473" s="228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29" t="s">
        <v>189</v>
      </c>
      <c r="AT473" s="229" t="s">
        <v>184</v>
      </c>
      <c r="AU473" s="229" t="s">
        <v>86</v>
      </c>
      <c r="AY473" s="17" t="s">
        <v>182</v>
      </c>
      <c r="BE473" s="230">
        <f>IF(N473="základní",J473,0)</f>
        <v>0</v>
      </c>
      <c r="BF473" s="230">
        <f>IF(N473="snížená",J473,0)</f>
        <v>0</v>
      </c>
      <c r="BG473" s="230">
        <f>IF(N473="zákl. přenesená",J473,0)</f>
        <v>0</v>
      </c>
      <c r="BH473" s="230">
        <f>IF(N473="sníž. přenesená",J473,0)</f>
        <v>0</v>
      </c>
      <c r="BI473" s="230">
        <f>IF(N473="nulová",J473,0)</f>
        <v>0</v>
      </c>
      <c r="BJ473" s="17" t="s">
        <v>84</v>
      </c>
      <c r="BK473" s="230">
        <f>ROUND(I473*H473,2)</f>
        <v>0</v>
      </c>
      <c r="BL473" s="17" t="s">
        <v>189</v>
      </c>
      <c r="BM473" s="229" t="s">
        <v>809</v>
      </c>
    </row>
    <row r="474" s="13" customFormat="1">
      <c r="A474" s="13"/>
      <c r="B474" s="231"/>
      <c r="C474" s="232"/>
      <c r="D474" s="233" t="s">
        <v>199</v>
      </c>
      <c r="E474" s="234" t="s">
        <v>1</v>
      </c>
      <c r="F474" s="235" t="s">
        <v>810</v>
      </c>
      <c r="G474" s="232"/>
      <c r="H474" s="236">
        <v>6.9000000000000004</v>
      </c>
      <c r="I474" s="237"/>
      <c r="J474" s="232"/>
      <c r="K474" s="232"/>
      <c r="L474" s="238"/>
      <c r="M474" s="239"/>
      <c r="N474" s="240"/>
      <c r="O474" s="240"/>
      <c r="P474" s="240"/>
      <c r="Q474" s="240"/>
      <c r="R474" s="240"/>
      <c r="S474" s="240"/>
      <c r="T474" s="24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2" t="s">
        <v>199</v>
      </c>
      <c r="AU474" s="242" t="s">
        <v>86</v>
      </c>
      <c r="AV474" s="13" t="s">
        <v>86</v>
      </c>
      <c r="AW474" s="13" t="s">
        <v>32</v>
      </c>
      <c r="AX474" s="13" t="s">
        <v>76</v>
      </c>
      <c r="AY474" s="242" t="s">
        <v>182</v>
      </c>
    </row>
    <row r="475" s="13" customFormat="1">
      <c r="A475" s="13"/>
      <c r="B475" s="231"/>
      <c r="C475" s="232"/>
      <c r="D475" s="233" t="s">
        <v>199</v>
      </c>
      <c r="E475" s="234" t="s">
        <v>1</v>
      </c>
      <c r="F475" s="235" t="s">
        <v>811</v>
      </c>
      <c r="G475" s="232"/>
      <c r="H475" s="236">
        <v>3.6899999999999999</v>
      </c>
      <c r="I475" s="237"/>
      <c r="J475" s="232"/>
      <c r="K475" s="232"/>
      <c r="L475" s="238"/>
      <c r="M475" s="239"/>
      <c r="N475" s="240"/>
      <c r="O475" s="240"/>
      <c r="P475" s="240"/>
      <c r="Q475" s="240"/>
      <c r="R475" s="240"/>
      <c r="S475" s="240"/>
      <c r="T475" s="241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2" t="s">
        <v>199</v>
      </c>
      <c r="AU475" s="242" t="s">
        <v>86</v>
      </c>
      <c r="AV475" s="13" t="s">
        <v>86</v>
      </c>
      <c r="AW475" s="13" t="s">
        <v>32</v>
      </c>
      <c r="AX475" s="13" t="s">
        <v>76</v>
      </c>
      <c r="AY475" s="242" t="s">
        <v>182</v>
      </c>
    </row>
    <row r="476" s="14" customFormat="1">
      <c r="A476" s="14"/>
      <c r="B476" s="243"/>
      <c r="C476" s="244"/>
      <c r="D476" s="233" t="s">
        <v>199</v>
      </c>
      <c r="E476" s="245" t="s">
        <v>1</v>
      </c>
      <c r="F476" s="246" t="s">
        <v>246</v>
      </c>
      <c r="G476" s="244"/>
      <c r="H476" s="247">
        <v>10.59</v>
      </c>
      <c r="I476" s="248"/>
      <c r="J476" s="244"/>
      <c r="K476" s="244"/>
      <c r="L476" s="249"/>
      <c r="M476" s="250"/>
      <c r="N476" s="251"/>
      <c r="O476" s="251"/>
      <c r="P476" s="251"/>
      <c r="Q476" s="251"/>
      <c r="R476" s="251"/>
      <c r="S476" s="251"/>
      <c r="T476" s="252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3" t="s">
        <v>199</v>
      </c>
      <c r="AU476" s="253" t="s">
        <v>86</v>
      </c>
      <c r="AV476" s="14" t="s">
        <v>189</v>
      </c>
      <c r="AW476" s="14" t="s">
        <v>32</v>
      </c>
      <c r="AX476" s="14" t="s">
        <v>84</v>
      </c>
      <c r="AY476" s="253" t="s">
        <v>182</v>
      </c>
    </row>
    <row r="477" s="2" customFormat="1">
      <c r="A477" s="38"/>
      <c r="B477" s="39"/>
      <c r="C477" s="218" t="s">
        <v>812</v>
      </c>
      <c r="D477" s="218" t="s">
        <v>184</v>
      </c>
      <c r="E477" s="219" t="s">
        <v>813</v>
      </c>
      <c r="F477" s="220" t="s">
        <v>814</v>
      </c>
      <c r="G477" s="221" t="s">
        <v>187</v>
      </c>
      <c r="H477" s="222">
        <v>1956.3199999999999</v>
      </c>
      <c r="I477" s="223"/>
      <c r="J477" s="224">
        <f>ROUND(I477*H477,2)</f>
        <v>0</v>
      </c>
      <c r="K477" s="220" t="s">
        <v>188</v>
      </c>
      <c r="L477" s="44"/>
      <c r="M477" s="225" t="s">
        <v>1</v>
      </c>
      <c r="N477" s="226" t="s">
        <v>41</v>
      </c>
      <c r="O477" s="91"/>
      <c r="P477" s="227">
        <f>O477*H477</f>
        <v>0</v>
      </c>
      <c r="Q477" s="227">
        <v>0.00348</v>
      </c>
      <c r="R477" s="227">
        <f>Q477*H477</f>
        <v>6.8079935999999996</v>
      </c>
      <c r="S477" s="227">
        <v>0</v>
      </c>
      <c r="T477" s="228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29" t="s">
        <v>189</v>
      </c>
      <c r="AT477" s="229" t="s">
        <v>184</v>
      </c>
      <c r="AU477" s="229" t="s">
        <v>86</v>
      </c>
      <c r="AY477" s="17" t="s">
        <v>182</v>
      </c>
      <c r="BE477" s="230">
        <f>IF(N477="základní",J477,0)</f>
        <v>0</v>
      </c>
      <c r="BF477" s="230">
        <f>IF(N477="snížená",J477,0)</f>
        <v>0</v>
      </c>
      <c r="BG477" s="230">
        <f>IF(N477="zákl. přenesená",J477,0)</f>
        <v>0</v>
      </c>
      <c r="BH477" s="230">
        <f>IF(N477="sníž. přenesená",J477,0)</f>
        <v>0</v>
      </c>
      <c r="BI477" s="230">
        <f>IF(N477="nulová",J477,0)</f>
        <v>0</v>
      </c>
      <c r="BJ477" s="17" t="s">
        <v>84</v>
      </c>
      <c r="BK477" s="230">
        <f>ROUND(I477*H477,2)</f>
        <v>0</v>
      </c>
      <c r="BL477" s="17" t="s">
        <v>189</v>
      </c>
      <c r="BM477" s="229" t="s">
        <v>815</v>
      </c>
    </row>
    <row r="478" s="13" customFormat="1">
      <c r="A478" s="13"/>
      <c r="B478" s="231"/>
      <c r="C478" s="232"/>
      <c r="D478" s="233" t="s">
        <v>199</v>
      </c>
      <c r="E478" s="234" t="s">
        <v>1</v>
      </c>
      <c r="F478" s="235" t="s">
        <v>741</v>
      </c>
      <c r="G478" s="232"/>
      <c r="H478" s="236">
        <v>759.53999999999996</v>
      </c>
      <c r="I478" s="237"/>
      <c r="J478" s="232"/>
      <c r="K478" s="232"/>
      <c r="L478" s="238"/>
      <c r="M478" s="239"/>
      <c r="N478" s="240"/>
      <c r="O478" s="240"/>
      <c r="P478" s="240"/>
      <c r="Q478" s="240"/>
      <c r="R478" s="240"/>
      <c r="S478" s="240"/>
      <c r="T478" s="241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2" t="s">
        <v>199</v>
      </c>
      <c r="AU478" s="242" t="s">
        <v>86</v>
      </c>
      <c r="AV478" s="13" t="s">
        <v>86</v>
      </c>
      <c r="AW478" s="13" t="s">
        <v>32</v>
      </c>
      <c r="AX478" s="13" t="s">
        <v>76</v>
      </c>
      <c r="AY478" s="242" t="s">
        <v>182</v>
      </c>
    </row>
    <row r="479" s="13" customFormat="1">
      <c r="A479" s="13"/>
      <c r="B479" s="231"/>
      <c r="C479" s="232"/>
      <c r="D479" s="233" t="s">
        <v>199</v>
      </c>
      <c r="E479" s="234" t="s">
        <v>1</v>
      </c>
      <c r="F479" s="235" t="s">
        <v>816</v>
      </c>
      <c r="G479" s="232"/>
      <c r="H479" s="236">
        <v>391.13</v>
      </c>
      <c r="I479" s="237"/>
      <c r="J479" s="232"/>
      <c r="K479" s="232"/>
      <c r="L479" s="238"/>
      <c r="M479" s="239"/>
      <c r="N479" s="240"/>
      <c r="O479" s="240"/>
      <c r="P479" s="240"/>
      <c r="Q479" s="240"/>
      <c r="R479" s="240"/>
      <c r="S479" s="240"/>
      <c r="T479" s="241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2" t="s">
        <v>199</v>
      </c>
      <c r="AU479" s="242" t="s">
        <v>86</v>
      </c>
      <c r="AV479" s="13" t="s">
        <v>86</v>
      </c>
      <c r="AW479" s="13" t="s">
        <v>32</v>
      </c>
      <c r="AX479" s="13" t="s">
        <v>76</v>
      </c>
      <c r="AY479" s="242" t="s">
        <v>182</v>
      </c>
    </row>
    <row r="480" s="13" customFormat="1">
      <c r="A480" s="13"/>
      <c r="B480" s="231"/>
      <c r="C480" s="232"/>
      <c r="D480" s="233" t="s">
        <v>199</v>
      </c>
      <c r="E480" s="234" t="s">
        <v>1</v>
      </c>
      <c r="F480" s="235" t="s">
        <v>817</v>
      </c>
      <c r="G480" s="232"/>
      <c r="H480" s="236">
        <v>70.859999999999999</v>
      </c>
      <c r="I480" s="237"/>
      <c r="J480" s="232"/>
      <c r="K480" s="232"/>
      <c r="L480" s="238"/>
      <c r="M480" s="239"/>
      <c r="N480" s="240"/>
      <c r="O480" s="240"/>
      <c r="P480" s="240"/>
      <c r="Q480" s="240"/>
      <c r="R480" s="240"/>
      <c r="S480" s="240"/>
      <c r="T480" s="24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2" t="s">
        <v>199</v>
      </c>
      <c r="AU480" s="242" t="s">
        <v>86</v>
      </c>
      <c r="AV480" s="13" t="s">
        <v>86</v>
      </c>
      <c r="AW480" s="13" t="s">
        <v>32</v>
      </c>
      <c r="AX480" s="13" t="s">
        <v>76</v>
      </c>
      <c r="AY480" s="242" t="s">
        <v>182</v>
      </c>
    </row>
    <row r="481" s="13" customFormat="1">
      <c r="A481" s="13"/>
      <c r="B481" s="231"/>
      <c r="C481" s="232"/>
      <c r="D481" s="233" t="s">
        <v>199</v>
      </c>
      <c r="E481" s="234" t="s">
        <v>1</v>
      </c>
      <c r="F481" s="235" t="s">
        <v>818</v>
      </c>
      <c r="G481" s="232"/>
      <c r="H481" s="236">
        <v>118.42</v>
      </c>
      <c r="I481" s="237"/>
      <c r="J481" s="232"/>
      <c r="K481" s="232"/>
      <c r="L481" s="238"/>
      <c r="M481" s="239"/>
      <c r="N481" s="240"/>
      <c r="O481" s="240"/>
      <c r="P481" s="240"/>
      <c r="Q481" s="240"/>
      <c r="R481" s="240"/>
      <c r="S481" s="240"/>
      <c r="T481" s="24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2" t="s">
        <v>199</v>
      </c>
      <c r="AU481" s="242" t="s">
        <v>86</v>
      </c>
      <c r="AV481" s="13" t="s">
        <v>86</v>
      </c>
      <c r="AW481" s="13" t="s">
        <v>32</v>
      </c>
      <c r="AX481" s="13" t="s">
        <v>76</v>
      </c>
      <c r="AY481" s="242" t="s">
        <v>182</v>
      </c>
    </row>
    <row r="482" s="13" customFormat="1">
      <c r="A482" s="13"/>
      <c r="B482" s="231"/>
      <c r="C482" s="232"/>
      <c r="D482" s="233" t="s">
        <v>199</v>
      </c>
      <c r="E482" s="234" t="s">
        <v>1</v>
      </c>
      <c r="F482" s="235" t="s">
        <v>758</v>
      </c>
      <c r="G482" s="232"/>
      <c r="H482" s="236">
        <v>46.170000000000002</v>
      </c>
      <c r="I482" s="237"/>
      <c r="J482" s="232"/>
      <c r="K482" s="232"/>
      <c r="L482" s="238"/>
      <c r="M482" s="239"/>
      <c r="N482" s="240"/>
      <c r="O482" s="240"/>
      <c r="P482" s="240"/>
      <c r="Q482" s="240"/>
      <c r="R482" s="240"/>
      <c r="S482" s="240"/>
      <c r="T482" s="241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2" t="s">
        <v>199</v>
      </c>
      <c r="AU482" s="242" t="s">
        <v>86</v>
      </c>
      <c r="AV482" s="13" t="s">
        <v>86</v>
      </c>
      <c r="AW482" s="13" t="s">
        <v>32</v>
      </c>
      <c r="AX482" s="13" t="s">
        <v>76</v>
      </c>
      <c r="AY482" s="242" t="s">
        <v>182</v>
      </c>
    </row>
    <row r="483" s="13" customFormat="1">
      <c r="A483" s="13"/>
      <c r="B483" s="231"/>
      <c r="C483" s="232"/>
      <c r="D483" s="233" t="s">
        <v>199</v>
      </c>
      <c r="E483" s="234" t="s">
        <v>1</v>
      </c>
      <c r="F483" s="235" t="s">
        <v>776</v>
      </c>
      <c r="G483" s="232"/>
      <c r="H483" s="236">
        <v>56.240000000000002</v>
      </c>
      <c r="I483" s="237"/>
      <c r="J483" s="232"/>
      <c r="K483" s="232"/>
      <c r="L483" s="238"/>
      <c r="M483" s="239"/>
      <c r="N483" s="240"/>
      <c r="O483" s="240"/>
      <c r="P483" s="240"/>
      <c r="Q483" s="240"/>
      <c r="R483" s="240"/>
      <c r="S483" s="240"/>
      <c r="T483" s="24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2" t="s">
        <v>199</v>
      </c>
      <c r="AU483" s="242" t="s">
        <v>86</v>
      </c>
      <c r="AV483" s="13" t="s">
        <v>86</v>
      </c>
      <c r="AW483" s="13" t="s">
        <v>32</v>
      </c>
      <c r="AX483" s="13" t="s">
        <v>76</v>
      </c>
      <c r="AY483" s="242" t="s">
        <v>182</v>
      </c>
    </row>
    <row r="484" s="13" customFormat="1">
      <c r="A484" s="13"/>
      <c r="B484" s="231"/>
      <c r="C484" s="232"/>
      <c r="D484" s="233" t="s">
        <v>199</v>
      </c>
      <c r="E484" s="234" t="s">
        <v>1</v>
      </c>
      <c r="F484" s="235" t="s">
        <v>819</v>
      </c>
      <c r="G484" s="232"/>
      <c r="H484" s="236">
        <v>223.47999999999999</v>
      </c>
      <c r="I484" s="237"/>
      <c r="J484" s="232"/>
      <c r="K484" s="232"/>
      <c r="L484" s="238"/>
      <c r="M484" s="239"/>
      <c r="N484" s="240"/>
      <c r="O484" s="240"/>
      <c r="P484" s="240"/>
      <c r="Q484" s="240"/>
      <c r="R484" s="240"/>
      <c r="S484" s="240"/>
      <c r="T484" s="24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2" t="s">
        <v>199</v>
      </c>
      <c r="AU484" s="242" t="s">
        <v>86</v>
      </c>
      <c r="AV484" s="13" t="s">
        <v>86</v>
      </c>
      <c r="AW484" s="13" t="s">
        <v>32</v>
      </c>
      <c r="AX484" s="13" t="s">
        <v>76</v>
      </c>
      <c r="AY484" s="242" t="s">
        <v>182</v>
      </c>
    </row>
    <row r="485" s="13" customFormat="1">
      <c r="A485" s="13"/>
      <c r="B485" s="231"/>
      <c r="C485" s="232"/>
      <c r="D485" s="233" t="s">
        <v>199</v>
      </c>
      <c r="E485" s="234" t="s">
        <v>1</v>
      </c>
      <c r="F485" s="235" t="s">
        <v>820</v>
      </c>
      <c r="G485" s="232"/>
      <c r="H485" s="236">
        <v>178.84</v>
      </c>
      <c r="I485" s="237"/>
      <c r="J485" s="232"/>
      <c r="K485" s="232"/>
      <c r="L485" s="238"/>
      <c r="M485" s="239"/>
      <c r="N485" s="240"/>
      <c r="O485" s="240"/>
      <c r="P485" s="240"/>
      <c r="Q485" s="240"/>
      <c r="R485" s="240"/>
      <c r="S485" s="240"/>
      <c r="T485" s="241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2" t="s">
        <v>199</v>
      </c>
      <c r="AU485" s="242" t="s">
        <v>86</v>
      </c>
      <c r="AV485" s="13" t="s">
        <v>86</v>
      </c>
      <c r="AW485" s="13" t="s">
        <v>32</v>
      </c>
      <c r="AX485" s="13" t="s">
        <v>76</v>
      </c>
      <c r="AY485" s="242" t="s">
        <v>182</v>
      </c>
    </row>
    <row r="486" s="13" customFormat="1">
      <c r="A486" s="13"/>
      <c r="B486" s="231"/>
      <c r="C486" s="232"/>
      <c r="D486" s="233" t="s">
        <v>199</v>
      </c>
      <c r="E486" s="234" t="s">
        <v>1</v>
      </c>
      <c r="F486" s="235" t="s">
        <v>821</v>
      </c>
      <c r="G486" s="232"/>
      <c r="H486" s="236">
        <v>27.16</v>
      </c>
      <c r="I486" s="237"/>
      <c r="J486" s="232"/>
      <c r="K486" s="232"/>
      <c r="L486" s="238"/>
      <c r="M486" s="239"/>
      <c r="N486" s="240"/>
      <c r="O486" s="240"/>
      <c r="P486" s="240"/>
      <c r="Q486" s="240"/>
      <c r="R486" s="240"/>
      <c r="S486" s="240"/>
      <c r="T486" s="24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2" t="s">
        <v>199</v>
      </c>
      <c r="AU486" s="242" t="s">
        <v>86</v>
      </c>
      <c r="AV486" s="13" t="s">
        <v>86</v>
      </c>
      <c r="AW486" s="13" t="s">
        <v>32</v>
      </c>
      <c r="AX486" s="13" t="s">
        <v>76</v>
      </c>
      <c r="AY486" s="242" t="s">
        <v>182</v>
      </c>
    </row>
    <row r="487" s="13" customFormat="1">
      <c r="A487" s="13"/>
      <c r="B487" s="231"/>
      <c r="C487" s="232"/>
      <c r="D487" s="233" t="s">
        <v>199</v>
      </c>
      <c r="E487" s="234" t="s">
        <v>1</v>
      </c>
      <c r="F487" s="235" t="s">
        <v>822</v>
      </c>
      <c r="G487" s="232"/>
      <c r="H487" s="236">
        <v>66.5</v>
      </c>
      <c r="I487" s="237"/>
      <c r="J487" s="232"/>
      <c r="K487" s="232"/>
      <c r="L487" s="238"/>
      <c r="M487" s="239"/>
      <c r="N487" s="240"/>
      <c r="O487" s="240"/>
      <c r="P487" s="240"/>
      <c r="Q487" s="240"/>
      <c r="R487" s="240"/>
      <c r="S487" s="240"/>
      <c r="T487" s="241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2" t="s">
        <v>199</v>
      </c>
      <c r="AU487" s="242" t="s">
        <v>86</v>
      </c>
      <c r="AV487" s="13" t="s">
        <v>86</v>
      </c>
      <c r="AW487" s="13" t="s">
        <v>32</v>
      </c>
      <c r="AX487" s="13" t="s">
        <v>76</v>
      </c>
      <c r="AY487" s="242" t="s">
        <v>182</v>
      </c>
    </row>
    <row r="488" s="13" customFormat="1">
      <c r="A488" s="13"/>
      <c r="B488" s="231"/>
      <c r="C488" s="232"/>
      <c r="D488" s="233" t="s">
        <v>199</v>
      </c>
      <c r="E488" s="234" t="s">
        <v>1</v>
      </c>
      <c r="F488" s="235" t="s">
        <v>768</v>
      </c>
      <c r="G488" s="232"/>
      <c r="H488" s="236">
        <v>17.98</v>
      </c>
      <c r="I488" s="237"/>
      <c r="J488" s="232"/>
      <c r="K488" s="232"/>
      <c r="L488" s="238"/>
      <c r="M488" s="239"/>
      <c r="N488" s="240"/>
      <c r="O488" s="240"/>
      <c r="P488" s="240"/>
      <c r="Q488" s="240"/>
      <c r="R488" s="240"/>
      <c r="S488" s="240"/>
      <c r="T488" s="241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2" t="s">
        <v>199</v>
      </c>
      <c r="AU488" s="242" t="s">
        <v>86</v>
      </c>
      <c r="AV488" s="13" t="s">
        <v>86</v>
      </c>
      <c r="AW488" s="13" t="s">
        <v>32</v>
      </c>
      <c r="AX488" s="13" t="s">
        <v>76</v>
      </c>
      <c r="AY488" s="242" t="s">
        <v>182</v>
      </c>
    </row>
    <row r="489" s="14" customFormat="1">
      <c r="A489" s="14"/>
      <c r="B489" s="243"/>
      <c r="C489" s="244"/>
      <c r="D489" s="233" t="s">
        <v>199</v>
      </c>
      <c r="E489" s="245" t="s">
        <v>1</v>
      </c>
      <c r="F489" s="246" t="s">
        <v>246</v>
      </c>
      <c r="G489" s="244"/>
      <c r="H489" s="247">
        <v>1956.3200000000002</v>
      </c>
      <c r="I489" s="248"/>
      <c r="J489" s="244"/>
      <c r="K489" s="244"/>
      <c r="L489" s="249"/>
      <c r="M489" s="250"/>
      <c r="N489" s="251"/>
      <c r="O489" s="251"/>
      <c r="P489" s="251"/>
      <c r="Q489" s="251"/>
      <c r="R489" s="251"/>
      <c r="S489" s="251"/>
      <c r="T489" s="252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3" t="s">
        <v>199</v>
      </c>
      <c r="AU489" s="253" t="s">
        <v>86</v>
      </c>
      <c r="AV489" s="14" t="s">
        <v>189</v>
      </c>
      <c r="AW489" s="14" t="s">
        <v>32</v>
      </c>
      <c r="AX489" s="14" t="s">
        <v>84</v>
      </c>
      <c r="AY489" s="253" t="s">
        <v>182</v>
      </c>
    </row>
    <row r="490" s="2" customFormat="1">
      <c r="A490" s="38"/>
      <c r="B490" s="39"/>
      <c r="C490" s="218" t="s">
        <v>823</v>
      </c>
      <c r="D490" s="218" t="s">
        <v>184</v>
      </c>
      <c r="E490" s="219" t="s">
        <v>824</v>
      </c>
      <c r="F490" s="220" t="s">
        <v>825</v>
      </c>
      <c r="G490" s="221" t="s">
        <v>234</v>
      </c>
      <c r="H490" s="222">
        <v>170.52000000000001</v>
      </c>
      <c r="I490" s="223"/>
      <c r="J490" s="224">
        <f>ROUND(I490*H490,2)</f>
        <v>0</v>
      </c>
      <c r="K490" s="220" t="s">
        <v>188</v>
      </c>
      <c r="L490" s="44"/>
      <c r="M490" s="225" t="s">
        <v>1</v>
      </c>
      <c r="N490" s="226" t="s">
        <v>41</v>
      </c>
      <c r="O490" s="91"/>
      <c r="P490" s="227">
        <f>O490*H490</f>
        <v>0</v>
      </c>
      <c r="Q490" s="227">
        <v>0.020650000000000002</v>
      </c>
      <c r="R490" s="227">
        <f>Q490*H490</f>
        <v>3.5212380000000003</v>
      </c>
      <c r="S490" s="227">
        <v>0</v>
      </c>
      <c r="T490" s="228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229" t="s">
        <v>189</v>
      </c>
      <c r="AT490" s="229" t="s">
        <v>184</v>
      </c>
      <c r="AU490" s="229" t="s">
        <v>86</v>
      </c>
      <c r="AY490" s="17" t="s">
        <v>182</v>
      </c>
      <c r="BE490" s="230">
        <f>IF(N490="základní",J490,0)</f>
        <v>0</v>
      </c>
      <c r="BF490" s="230">
        <f>IF(N490="snížená",J490,0)</f>
        <v>0</v>
      </c>
      <c r="BG490" s="230">
        <f>IF(N490="zákl. přenesená",J490,0)</f>
        <v>0</v>
      </c>
      <c r="BH490" s="230">
        <f>IF(N490="sníž. přenesená",J490,0)</f>
        <v>0</v>
      </c>
      <c r="BI490" s="230">
        <f>IF(N490="nulová",J490,0)</f>
        <v>0</v>
      </c>
      <c r="BJ490" s="17" t="s">
        <v>84</v>
      </c>
      <c r="BK490" s="230">
        <f>ROUND(I490*H490,2)</f>
        <v>0</v>
      </c>
      <c r="BL490" s="17" t="s">
        <v>189</v>
      </c>
      <c r="BM490" s="229" t="s">
        <v>826</v>
      </c>
    </row>
    <row r="491" s="13" customFormat="1">
      <c r="A491" s="13"/>
      <c r="B491" s="231"/>
      <c r="C491" s="232"/>
      <c r="D491" s="233" t="s">
        <v>199</v>
      </c>
      <c r="E491" s="234" t="s">
        <v>1</v>
      </c>
      <c r="F491" s="235" t="s">
        <v>827</v>
      </c>
      <c r="G491" s="232"/>
      <c r="H491" s="236">
        <v>170.52000000000001</v>
      </c>
      <c r="I491" s="237"/>
      <c r="J491" s="232"/>
      <c r="K491" s="232"/>
      <c r="L491" s="238"/>
      <c r="M491" s="239"/>
      <c r="N491" s="240"/>
      <c r="O491" s="240"/>
      <c r="P491" s="240"/>
      <c r="Q491" s="240"/>
      <c r="R491" s="240"/>
      <c r="S491" s="240"/>
      <c r="T491" s="24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2" t="s">
        <v>199</v>
      </c>
      <c r="AU491" s="242" t="s">
        <v>86</v>
      </c>
      <c r="AV491" s="13" t="s">
        <v>86</v>
      </c>
      <c r="AW491" s="13" t="s">
        <v>32</v>
      </c>
      <c r="AX491" s="13" t="s">
        <v>84</v>
      </c>
      <c r="AY491" s="242" t="s">
        <v>182</v>
      </c>
    </row>
    <row r="492" s="2" customFormat="1">
      <c r="A492" s="38"/>
      <c r="B492" s="39"/>
      <c r="C492" s="218" t="s">
        <v>828</v>
      </c>
      <c r="D492" s="218" t="s">
        <v>184</v>
      </c>
      <c r="E492" s="219" t="s">
        <v>829</v>
      </c>
      <c r="F492" s="220" t="s">
        <v>830</v>
      </c>
      <c r="G492" s="221" t="s">
        <v>187</v>
      </c>
      <c r="H492" s="222">
        <v>422.91000000000002</v>
      </c>
      <c r="I492" s="223"/>
      <c r="J492" s="224">
        <f>ROUND(I492*H492,2)</f>
        <v>0</v>
      </c>
      <c r="K492" s="220" t="s">
        <v>188</v>
      </c>
      <c r="L492" s="44"/>
      <c r="M492" s="225" t="s">
        <v>1</v>
      </c>
      <c r="N492" s="226" t="s">
        <v>41</v>
      </c>
      <c r="O492" s="91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29" t="s">
        <v>189</v>
      </c>
      <c r="AT492" s="229" t="s">
        <v>184</v>
      </c>
      <c r="AU492" s="229" t="s">
        <v>86</v>
      </c>
      <c r="AY492" s="17" t="s">
        <v>182</v>
      </c>
      <c r="BE492" s="230">
        <f>IF(N492="základní",J492,0)</f>
        <v>0</v>
      </c>
      <c r="BF492" s="230">
        <f>IF(N492="snížená",J492,0)</f>
        <v>0</v>
      </c>
      <c r="BG492" s="230">
        <f>IF(N492="zákl. přenesená",J492,0)</f>
        <v>0</v>
      </c>
      <c r="BH492" s="230">
        <f>IF(N492="sníž. přenesená",J492,0)</f>
        <v>0</v>
      </c>
      <c r="BI492" s="230">
        <f>IF(N492="nulová",J492,0)</f>
        <v>0</v>
      </c>
      <c r="BJ492" s="17" t="s">
        <v>84</v>
      </c>
      <c r="BK492" s="230">
        <f>ROUND(I492*H492,2)</f>
        <v>0</v>
      </c>
      <c r="BL492" s="17" t="s">
        <v>189</v>
      </c>
      <c r="BM492" s="229" t="s">
        <v>831</v>
      </c>
    </row>
    <row r="493" s="13" customFormat="1">
      <c r="A493" s="13"/>
      <c r="B493" s="231"/>
      <c r="C493" s="232"/>
      <c r="D493" s="233" t="s">
        <v>199</v>
      </c>
      <c r="E493" s="234" t="s">
        <v>1</v>
      </c>
      <c r="F493" s="235" t="s">
        <v>832</v>
      </c>
      <c r="G493" s="232"/>
      <c r="H493" s="236">
        <v>422.91000000000002</v>
      </c>
      <c r="I493" s="237"/>
      <c r="J493" s="232"/>
      <c r="K493" s="232"/>
      <c r="L493" s="238"/>
      <c r="M493" s="239"/>
      <c r="N493" s="240"/>
      <c r="O493" s="240"/>
      <c r="P493" s="240"/>
      <c r="Q493" s="240"/>
      <c r="R493" s="240"/>
      <c r="S493" s="240"/>
      <c r="T493" s="241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2" t="s">
        <v>199</v>
      </c>
      <c r="AU493" s="242" t="s">
        <v>86</v>
      </c>
      <c r="AV493" s="13" t="s">
        <v>86</v>
      </c>
      <c r="AW493" s="13" t="s">
        <v>32</v>
      </c>
      <c r="AX493" s="13" t="s">
        <v>84</v>
      </c>
      <c r="AY493" s="242" t="s">
        <v>182</v>
      </c>
    </row>
    <row r="494" s="2" customFormat="1">
      <c r="A494" s="38"/>
      <c r="B494" s="39"/>
      <c r="C494" s="218" t="s">
        <v>833</v>
      </c>
      <c r="D494" s="218" t="s">
        <v>184</v>
      </c>
      <c r="E494" s="219" t="s">
        <v>834</v>
      </c>
      <c r="F494" s="220" t="s">
        <v>835</v>
      </c>
      <c r="G494" s="221" t="s">
        <v>193</v>
      </c>
      <c r="H494" s="222">
        <v>0.19700000000000001</v>
      </c>
      <c r="I494" s="223"/>
      <c r="J494" s="224">
        <f>ROUND(I494*H494,2)</f>
        <v>0</v>
      </c>
      <c r="K494" s="220" t="s">
        <v>188</v>
      </c>
      <c r="L494" s="44"/>
      <c r="M494" s="225" t="s">
        <v>1</v>
      </c>
      <c r="N494" s="226" t="s">
        <v>41</v>
      </c>
      <c r="O494" s="91"/>
      <c r="P494" s="227">
        <f>O494*H494</f>
        <v>0</v>
      </c>
      <c r="Q494" s="227">
        <v>2.2563399999999998</v>
      </c>
      <c r="R494" s="227">
        <f>Q494*H494</f>
        <v>0.44449897999999999</v>
      </c>
      <c r="S494" s="227">
        <v>0</v>
      </c>
      <c r="T494" s="228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29" t="s">
        <v>189</v>
      </c>
      <c r="AT494" s="229" t="s">
        <v>184</v>
      </c>
      <c r="AU494" s="229" t="s">
        <v>86</v>
      </c>
      <c r="AY494" s="17" t="s">
        <v>182</v>
      </c>
      <c r="BE494" s="230">
        <f>IF(N494="základní",J494,0)</f>
        <v>0</v>
      </c>
      <c r="BF494" s="230">
        <f>IF(N494="snížená",J494,0)</f>
        <v>0</v>
      </c>
      <c r="BG494" s="230">
        <f>IF(N494="zákl. přenesená",J494,0)</f>
        <v>0</v>
      </c>
      <c r="BH494" s="230">
        <f>IF(N494="sníž. přenesená",J494,0)</f>
        <v>0</v>
      </c>
      <c r="BI494" s="230">
        <f>IF(N494="nulová",J494,0)</f>
        <v>0</v>
      </c>
      <c r="BJ494" s="17" t="s">
        <v>84</v>
      </c>
      <c r="BK494" s="230">
        <f>ROUND(I494*H494,2)</f>
        <v>0</v>
      </c>
      <c r="BL494" s="17" t="s">
        <v>189</v>
      </c>
      <c r="BM494" s="229" t="s">
        <v>836</v>
      </c>
    </row>
    <row r="495" s="13" customFormat="1">
      <c r="A495" s="13"/>
      <c r="B495" s="231"/>
      <c r="C495" s="232"/>
      <c r="D495" s="233" t="s">
        <v>199</v>
      </c>
      <c r="E495" s="234" t="s">
        <v>1</v>
      </c>
      <c r="F495" s="235" t="s">
        <v>837</v>
      </c>
      <c r="G495" s="232"/>
      <c r="H495" s="236">
        <v>0.19700000000000001</v>
      </c>
      <c r="I495" s="237"/>
      <c r="J495" s="232"/>
      <c r="K495" s="232"/>
      <c r="L495" s="238"/>
      <c r="M495" s="239"/>
      <c r="N495" s="240"/>
      <c r="O495" s="240"/>
      <c r="P495" s="240"/>
      <c r="Q495" s="240"/>
      <c r="R495" s="240"/>
      <c r="S495" s="240"/>
      <c r="T495" s="24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2" t="s">
        <v>199</v>
      </c>
      <c r="AU495" s="242" t="s">
        <v>86</v>
      </c>
      <c r="AV495" s="13" t="s">
        <v>86</v>
      </c>
      <c r="AW495" s="13" t="s">
        <v>32</v>
      </c>
      <c r="AX495" s="13" t="s">
        <v>84</v>
      </c>
      <c r="AY495" s="242" t="s">
        <v>182</v>
      </c>
    </row>
    <row r="496" s="2" customFormat="1">
      <c r="A496" s="38"/>
      <c r="B496" s="39"/>
      <c r="C496" s="218" t="s">
        <v>838</v>
      </c>
      <c r="D496" s="218" t="s">
        <v>184</v>
      </c>
      <c r="E496" s="219" t="s">
        <v>839</v>
      </c>
      <c r="F496" s="220" t="s">
        <v>840</v>
      </c>
      <c r="G496" s="221" t="s">
        <v>193</v>
      </c>
      <c r="H496" s="222">
        <v>219.481</v>
      </c>
      <c r="I496" s="223"/>
      <c r="J496" s="224">
        <f>ROUND(I496*H496,2)</f>
        <v>0</v>
      </c>
      <c r="K496" s="220" t="s">
        <v>188</v>
      </c>
      <c r="L496" s="44"/>
      <c r="M496" s="225" t="s">
        <v>1</v>
      </c>
      <c r="N496" s="226" t="s">
        <v>41</v>
      </c>
      <c r="O496" s="91"/>
      <c r="P496" s="227">
        <f>O496*H496</f>
        <v>0</v>
      </c>
      <c r="Q496" s="227">
        <v>2.2563399999999998</v>
      </c>
      <c r="R496" s="227">
        <f>Q496*H496</f>
        <v>495.22375953999995</v>
      </c>
      <c r="S496" s="227">
        <v>0</v>
      </c>
      <c r="T496" s="228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29" t="s">
        <v>189</v>
      </c>
      <c r="AT496" s="229" t="s">
        <v>184</v>
      </c>
      <c r="AU496" s="229" t="s">
        <v>86</v>
      </c>
      <c r="AY496" s="17" t="s">
        <v>182</v>
      </c>
      <c r="BE496" s="230">
        <f>IF(N496="základní",J496,0)</f>
        <v>0</v>
      </c>
      <c r="BF496" s="230">
        <f>IF(N496="snížená",J496,0)</f>
        <v>0</v>
      </c>
      <c r="BG496" s="230">
        <f>IF(N496="zákl. přenesená",J496,0)</f>
        <v>0</v>
      </c>
      <c r="BH496" s="230">
        <f>IF(N496="sníž. přenesená",J496,0)</f>
        <v>0</v>
      </c>
      <c r="BI496" s="230">
        <f>IF(N496="nulová",J496,0)</f>
        <v>0</v>
      </c>
      <c r="BJ496" s="17" t="s">
        <v>84</v>
      </c>
      <c r="BK496" s="230">
        <f>ROUND(I496*H496,2)</f>
        <v>0</v>
      </c>
      <c r="BL496" s="17" t="s">
        <v>189</v>
      </c>
      <c r="BM496" s="229" t="s">
        <v>841</v>
      </c>
    </row>
    <row r="497" s="13" customFormat="1">
      <c r="A497" s="13"/>
      <c r="B497" s="231"/>
      <c r="C497" s="232"/>
      <c r="D497" s="233" t="s">
        <v>199</v>
      </c>
      <c r="E497" s="234" t="s">
        <v>1</v>
      </c>
      <c r="F497" s="235" t="s">
        <v>842</v>
      </c>
      <c r="G497" s="232"/>
      <c r="H497" s="236">
        <v>219.481</v>
      </c>
      <c r="I497" s="237"/>
      <c r="J497" s="232"/>
      <c r="K497" s="232"/>
      <c r="L497" s="238"/>
      <c r="M497" s="239"/>
      <c r="N497" s="240"/>
      <c r="O497" s="240"/>
      <c r="P497" s="240"/>
      <c r="Q497" s="240"/>
      <c r="R497" s="240"/>
      <c r="S497" s="240"/>
      <c r="T497" s="241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2" t="s">
        <v>199</v>
      </c>
      <c r="AU497" s="242" t="s">
        <v>86</v>
      </c>
      <c r="AV497" s="13" t="s">
        <v>86</v>
      </c>
      <c r="AW497" s="13" t="s">
        <v>32</v>
      </c>
      <c r="AX497" s="13" t="s">
        <v>84</v>
      </c>
      <c r="AY497" s="242" t="s">
        <v>182</v>
      </c>
    </row>
    <row r="498" s="2" customFormat="1">
      <c r="A498" s="38"/>
      <c r="B498" s="39"/>
      <c r="C498" s="218" t="s">
        <v>843</v>
      </c>
      <c r="D498" s="218" t="s">
        <v>184</v>
      </c>
      <c r="E498" s="219" t="s">
        <v>844</v>
      </c>
      <c r="F498" s="220" t="s">
        <v>845</v>
      </c>
      <c r="G498" s="221" t="s">
        <v>193</v>
      </c>
      <c r="H498" s="222">
        <v>14.140000000000001</v>
      </c>
      <c r="I498" s="223"/>
      <c r="J498" s="224">
        <f>ROUND(I498*H498,2)</f>
        <v>0</v>
      </c>
      <c r="K498" s="220" t="s">
        <v>188</v>
      </c>
      <c r="L498" s="44"/>
      <c r="M498" s="225" t="s">
        <v>1</v>
      </c>
      <c r="N498" s="226" t="s">
        <v>41</v>
      </c>
      <c r="O498" s="91"/>
      <c r="P498" s="227">
        <f>O498*H498</f>
        <v>0</v>
      </c>
      <c r="Q498" s="227">
        <v>2.2563399999999998</v>
      </c>
      <c r="R498" s="227">
        <f>Q498*H498</f>
        <v>31.904647599999997</v>
      </c>
      <c r="S498" s="227">
        <v>0</v>
      </c>
      <c r="T498" s="228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29" t="s">
        <v>189</v>
      </c>
      <c r="AT498" s="229" t="s">
        <v>184</v>
      </c>
      <c r="AU498" s="229" t="s">
        <v>86</v>
      </c>
      <c r="AY498" s="17" t="s">
        <v>182</v>
      </c>
      <c r="BE498" s="230">
        <f>IF(N498="základní",J498,0)</f>
        <v>0</v>
      </c>
      <c r="BF498" s="230">
        <f>IF(N498="snížená",J498,0)</f>
        <v>0</v>
      </c>
      <c r="BG498" s="230">
        <f>IF(N498="zákl. přenesená",J498,0)</f>
        <v>0</v>
      </c>
      <c r="BH498" s="230">
        <f>IF(N498="sníž. přenesená",J498,0)</f>
        <v>0</v>
      </c>
      <c r="BI498" s="230">
        <f>IF(N498="nulová",J498,0)</f>
        <v>0</v>
      </c>
      <c r="BJ498" s="17" t="s">
        <v>84</v>
      </c>
      <c r="BK498" s="230">
        <f>ROUND(I498*H498,2)</f>
        <v>0</v>
      </c>
      <c r="BL498" s="17" t="s">
        <v>189</v>
      </c>
      <c r="BM498" s="229" t="s">
        <v>846</v>
      </c>
    </row>
    <row r="499" s="13" customFormat="1">
      <c r="A499" s="13"/>
      <c r="B499" s="231"/>
      <c r="C499" s="232"/>
      <c r="D499" s="233" t="s">
        <v>199</v>
      </c>
      <c r="E499" s="234" t="s">
        <v>1</v>
      </c>
      <c r="F499" s="235" t="s">
        <v>847</v>
      </c>
      <c r="G499" s="232"/>
      <c r="H499" s="236">
        <v>14.140000000000001</v>
      </c>
      <c r="I499" s="237"/>
      <c r="J499" s="232"/>
      <c r="K499" s="232"/>
      <c r="L499" s="238"/>
      <c r="M499" s="239"/>
      <c r="N499" s="240"/>
      <c r="O499" s="240"/>
      <c r="P499" s="240"/>
      <c r="Q499" s="240"/>
      <c r="R499" s="240"/>
      <c r="S499" s="240"/>
      <c r="T499" s="241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2" t="s">
        <v>199</v>
      </c>
      <c r="AU499" s="242" t="s">
        <v>86</v>
      </c>
      <c r="AV499" s="13" t="s">
        <v>86</v>
      </c>
      <c r="AW499" s="13" t="s">
        <v>32</v>
      </c>
      <c r="AX499" s="13" t="s">
        <v>84</v>
      </c>
      <c r="AY499" s="242" t="s">
        <v>182</v>
      </c>
    </row>
    <row r="500" s="2" customFormat="1" ht="21.75" customHeight="1">
      <c r="A500" s="38"/>
      <c r="B500" s="39"/>
      <c r="C500" s="218" t="s">
        <v>848</v>
      </c>
      <c r="D500" s="218" t="s">
        <v>184</v>
      </c>
      <c r="E500" s="219" t="s">
        <v>849</v>
      </c>
      <c r="F500" s="220" t="s">
        <v>850</v>
      </c>
      <c r="G500" s="221" t="s">
        <v>187</v>
      </c>
      <c r="H500" s="222">
        <v>2191.9400000000001</v>
      </c>
      <c r="I500" s="223"/>
      <c r="J500" s="224">
        <f>ROUND(I500*H500,2)</f>
        <v>0</v>
      </c>
      <c r="K500" s="220" t="s">
        <v>1</v>
      </c>
      <c r="L500" s="44"/>
      <c r="M500" s="225" t="s">
        <v>1</v>
      </c>
      <c r="N500" s="226" t="s">
        <v>41</v>
      </c>
      <c r="O500" s="91"/>
      <c r="P500" s="227">
        <f>O500*H500</f>
        <v>0</v>
      </c>
      <c r="Q500" s="227">
        <v>0.1173</v>
      </c>
      <c r="R500" s="227">
        <f>Q500*H500</f>
        <v>257.11456200000003</v>
      </c>
      <c r="S500" s="227">
        <v>0</v>
      </c>
      <c r="T500" s="228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29" t="s">
        <v>189</v>
      </c>
      <c r="AT500" s="229" t="s">
        <v>184</v>
      </c>
      <c r="AU500" s="229" t="s">
        <v>86</v>
      </c>
      <c r="AY500" s="17" t="s">
        <v>182</v>
      </c>
      <c r="BE500" s="230">
        <f>IF(N500="základní",J500,0)</f>
        <v>0</v>
      </c>
      <c r="BF500" s="230">
        <f>IF(N500="snížená",J500,0)</f>
        <v>0</v>
      </c>
      <c r="BG500" s="230">
        <f>IF(N500="zákl. přenesená",J500,0)</f>
        <v>0</v>
      </c>
      <c r="BH500" s="230">
        <f>IF(N500="sníž. přenesená",J500,0)</f>
        <v>0</v>
      </c>
      <c r="BI500" s="230">
        <f>IF(N500="nulová",J500,0)</f>
        <v>0</v>
      </c>
      <c r="BJ500" s="17" t="s">
        <v>84</v>
      </c>
      <c r="BK500" s="230">
        <f>ROUND(I500*H500,2)</f>
        <v>0</v>
      </c>
      <c r="BL500" s="17" t="s">
        <v>189</v>
      </c>
      <c r="BM500" s="229" t="s">
        <v>851</v>
      </c>
    </row>
    <row r="501" s="13" customFormat="1">
      <c r="A501" s="13"/>
      <c r="B501" s="231"/>
      <c r="C501" s="232"/>
      <c r="D501" s="233" t="s">
        <v>199</v>
      </c>
      <c r="E501" s="234" t="s">
        <v>1</v>
      </c>
      <c r="F501" s="235" t="s">
        <v>852</v>
      </c>
      <c r="G501" s="232"/>
      <c r="H501" s="236">
        <v>1835.0999999999999</v>
      </c>
      <c r="I501" s="237"/>
      <c r="J501" s="232"/>
      <c r="K501" s="232"/>
      <c r="L501" s="238"/>
      <c r="M501" s="239"/>
      <c r="N501" s="240"/>
      <c r="O501" s="240"/>
      <c r="P501" s="240"/>
      <c r="Q501" s="240"/>
      <c r="R501" s="240"/>
      <c r="S501" s="240"/>
      <c r="T501" s="241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2" t="s">
        <v>199</v>
      </c>
      <c r="AU501" s="242" t="s">
        <v>86</v>
      </c>
      <c r="AV501" s="13" t="s">
        <v>86</v>
      </c>
      <c r="AW501" s="13" t="s">
        <v>32</v>
      </c>
      <c r="AX501" s="13" t="s">
        <v>76</v>
      </c>
      <c r="AY501" s="242" t="s">
        <v>182</v>
      </c>
    </row>
    <row r="502" s="13" customFormat="1">
      <c r="A502" s="13"/>
      <c r="B502" s="231"/>
      <c r="C502" s="232"/>
      <c r="D502" s="233" t="s">
        <v>199</v>
      </c>
      <c r="E502" s="234" t="s">
        <v>1</v>
      </c>
      <c r="F502" s="235" t="s">
        <v>853</v>
      </c>
      <c r="G502" s="232"/>
      <c r="H502" s="236">
        <v>356.83999999999997</v>
      </c>
      <c r="I502" s="237"/>
      <c r="J502" s="232"/>
      <c r="K502" s="232"/>
      <c r="L502" s="238"/>
      <c r="M502" s="239"/>
      <c r="N502" s="240"/>
      <c r="O502" s="240"/>
      <c r="P502" s="240"/>
      <c r="Q502" s="240"/>
      <c r="R502" s="240"/>
      <c r="S502" s="240"/>
      <c r="T502" s="241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2" t="s">
        <v>199</v>
      </c>
      <c r="AU502" s="242" t="s">
        <v>86</v>
      </c>
      <c r="AV502" s="13" t="s">
        <v>86</v>
      </c>
      <c r="AW502" s="13" t="s">
        <v>32</v>
      </c>
      <c r="AX502" s="13" t="s">
        <v>76</v>
      </c>
      <c r="AY502" s="242" t="s">
        <v>182</v>
      </c>
    </row>
    <row r="503" s="14" customFormat="1">
      <c r="A503" s="14"/>
      <c r="B503" s="243"/>
      <c r="C503" s="244"/>
      <c r="D503" s="233" t="s">
        <v>199</v>
      </c>
      <c r="E503" s="245" t="s">
        <v>1</v>
      </c>
      <c r="F503" s="246" t="s">
        <v>246</v>
      </c>
      <c r="G503" s="244"/>
      <c r="H503" s="247">
        <v>2191.9400000000001</v>
      </c>
      <c r="I503" s="248"/>
      <c r="J503" s="244"/>
      <c r="K503" s="244"/>
      <c r="L503" s="249"/>
      <c r="M503" s="250"/>
      <c r="N503" s="251"/>
      <c r="O503" s="251"/>
      <c r="P503" s="251"/>
      <c r="Q503" s="251"/>
      <c r="R503" s="251"/>
      <c r="S503" s="251"/>
      <c r="T503" s="252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3" t="s">
        <v>199</v>
      </c>
      <c r="AU503" s="253" t="s">
        <v>86</v>
      </c>
      <c r="AV503" s="14" t="s">
        <v>189</v>
      </c>
      <c r="AW503" s="14" t="s">
        <v>32</v>
      </c>
      <c r="AX503" s="14" t="s">
        <v>84</v>
      </c>
      <c r="AY503" s="253" t="s">
        <v>182</v>
      </c>
    </row>
    <row r="504" s="2" customFormat="1">
      <c r="A504" s="38"/>
      <c r="B504" s="39"/>
      <c r="C504" s="218" t="s">
        <v>854</v>
      </c>
      <c r="D504" s="218" t="s">
        <v>184</v>
      </c>
      <c r="E504" s="219" t="s">
        <v>855</v>
      </c>
      <c r="F504" s="220" t="s">
        <v>856</v>
      </c>
      <c r="G504" s="221" t="s">
        <v>187</v>
      </c>
      <c r="H504" s="222">
        <v>2194.808</v>
      </c>
      <c r="I504" s="223"/>
      <c r="J504" s="224">
        <f>ROUND(I504*H504,2)</f>
        <v>0</v>
      </c>
      <c r="K504" s="220" t="s">
        <v>188</v>
      </c>
      <c r="L504" s="44"/>
      <c r="M504" s="225" t="s">
        <v>1</v>
      </c>
      <c r="N504" s="226" t="s">
        <v>41</v>
      </c>
      <c r="O504" s="91"/>
      <c r="P504" s="227">
        <f>O504*H504</f>
        <v>0</v>
      </c>
      <c r="Q504" s="227">
        <v>0.084000000000000005</v>
      </c>
      <c r="R504" s="227">
        <f>Q504*H504</f>
        <v>184.36387200000002</v>
      </c>
      <c r="S504" s="227">
        <v>0</v>
      </c>
      <c r="T504" s="228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29" t="s">
        <v>189</v>
      </c>
      <c r="AT504" s="229" t="s">
        <v>184</v>
      </c>
      <c r="AU504" s="229" t="s">
        <v>86</v>
      </c>
      <c r="AY504" s="17" t="s">
        <v>182</v>
      </c>
      <c r="BE504" s="230">
        <f>IF(N504="základní",J504,0)</f>
        <v>0</v>
      </c>
      <c r="BF504" s="230">
        <f>IF(N504="snížená",J504,0)</f>
        <v>0</v>
      </c>
      <c r="BG504" s="230">
        <f>IF(N504="zákl. přenesená",J504,0)</f>
        <v>0</v>
      </c>
      <c r="BH504" s="230">
        <f>IF(N504="sníž. přenesená",J504,0)</f>
        <v>0</v>
      </c>
      <c r="BI504" s="230">
        <f>IF(N504="nulová",J504,0)</f>
        <v>0</v>
      </c>
      <c r="BJ504" s="17" t="s">
        <v>84</v>
      </c>
      <c r="BK504" s="230">
        <f>ROUND(I504*H504,2)</f>
        <v>0</v>
      </c>
      <c r="BL504" s="17" t="s">
        <v>189</v>
      </c>
      <c r="BM504" s="229" t="s">
        <v>857</v>
      </c>
    </row>
    <row r="505" s="13" customFormat="1">
      <c r="A505" s="13"/>
      <c r="B505" s="231"/>
      <c r="C505" s="232"/>
      <c r="D505" s="233" t="s">
        <v>199</v>
      </c>
      <c r="E505" s="234" t="s">
        <v>1</v>
      </c>
      <c r="F505" s="235" t="s">
        <v>858</v>
      </c>
      <c r="G505" s="232"/>
      <c r="H505" s="236">
        <v>2194.808</v>
      </c>
      <c r="I505" s="237"/>
      <c r="J505" s="232"/>
      <c r="K505" s="232"/>
      <c r="L505" s="238"/>
      <c r="M505" s="239"/>
      <c r="N505" s="240"/>
      <c r="O505" s="240"/>
      <c r="P505" s="240"/>
      <c r="Q505" s="240"/>
      <c r="R505" s="240"/>
      <c r="S505" s="240"/>
      <c r="T505" s="241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2" t="s">
        <v>199</v>
      </c>
      <c r="AU505" s="242" t="s">
        <v>86</v>
      </c>
      <c r="AV505" s="13" t="s">
        <v>86</v>
      </c>
      <c r="AW505" s="13" t="s">
        <v>32</v>
      </c>
      <c r="AX505" s="13" t="s">
        <v>84</v>
      </c>
      <c r="AY505" s="242" t="s">
        <v>182</v>
      </c>
    </row>
    <row r="506" s="2" customFormat="1" ht="16.5" customHeight="1">
      <c r="A506" s="38"/>
      <c r="B506" s="39"/>
      <c r="C506" s="218" t="s">
        <v>859</v>
      </c>
      <c r="D506" s="218" t="s">
        <v>184</v>
      </c>
      <c r="E506" s="219" t="s">
        <v>860</v>
      </c>
      <c r="F506" s="220" t="s">
        <v>861</v>
      </c>
      <c r="G506" s="221" t="s">
        <v>187</v>
      </c>
      <c r="H506" s="222">
        <v>2191.9400000000001</v>
      </c>
      <c r="I506" s="223"/>
      <c r="J506" s="224">
        <f>ROUND(I506*H506,2)</f>
        <v>0</v>
      </c>
      <c r="K506" s="220" t="s">
        <v>188</v>
      </c>
      <c r="L506" s="44"/>
      <c r="M506" s="225" t="s">
        <v>1</v>
      </c>
      <c r="N506" s="226" t="s">
        <v>41</v>
      </c>
      <c r="O506" s="91"/>
      <c r="P506" s="227">
        <f>O506*H506</f>
        <v>0</v>
      </c>
      <c r="Q506" s="227">
        <v>0.00012999999999999999</v>
      </c>
      <c r="R506" s="227">
        <f>Q506*H506</f>
        <v>0.28495219999999999</v>
      </c>
      <c r="S506" s="227">
        <v>0</v>
      </c>
      <c r="T506" s="228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29" t="s">
        <v>189</v>
      </c>
      <c r="AT506" s="229" t="s">
        <v>184</v>
      </c>
      <c r="AU506" s="229" t="s">
        <v>86</v>
      </c>
      <c r="AY506" s="17" t="s">
        <v>182</v>
      </c>
      <c r="BE506" s="230">
        <f>IF(N506="základní",J506,0)</f>
        <v>0</v>
      </c>
      <c r="BF506" s="230">
        <f>IF(N506="snížená",J506,0)</f>
        <v>0</v>
      </c>
      <c r="BG506" s="230">
        <f>IF(N506="zákl. přenesená",J506,0)</f>
        <v>0</v>
      </c>
      <c r="BH506" s="230">
        <f>IF(N506="sníž. přenesená",J506,0)</f>
        <v>0</v>
      </c>
      <c r="BI506" s="230">
        <f>IF(N506="nulová",J506,0)</f>
        <v>0</v>
      </c>
      <c r="BJ506" s="17" t="s">
        <v>84</v>
      </c>
      <c r="BK506" s="230">
        <f>ROUND(I506*H506,2)</f>
        <v>0</v>
      </c>
      <c r="BL506" s="17" t="s">
        <v>189</v>
      </c>
      <c r="BM506" s="229" t="s">
        <v>862</v>
      </c>
    </row>
    <row r="507" s="2" customFormat="1" ht="33" customHeight="1">
      <c r="A507" s="38"/>
      <c r="B507" s="39"/>
      <c r="C507" s="218" t="s">
        <v>863</v>
      </c>
      <c r="D507" s="218" t="s">
        <v>184</v>
      </c>
      <c r="E507" s="219" t="s">
        <v>864</v>
      </c>
      <c r="F507" s="220" t="s">
        <v>865</v>
      </c>
      <c r="G507" s="221" t="s">
        <v>234</v>
      </c>
      <c r="H507" s="222">
        <v>2345.3760000000002</v>
      </c>
      <c r="I507" s="223"/>
      <c r="J507" s="224">
        <f>ROUND(I507*H507,2)</f>
        <v>0</v>
      </c>
      <c r="K507" s="220" t="s">
        <v>188</v>
      </c>
      <c r="L507" s="44"/>
      <c r="M507" s="225" t="s">
        <v>1</v>
      </c>
      <c r="N507" s="226" t="s">
        <v>41</v>
      </c>
      <c r="O507" s="91"/>
      <c r="P507" s="227">
        <f>O507*H507</f>
        <v>0</v>
      </c>
      <c r="Q507" s="227">
        <v>2.0000000000000002E-05</v>
      </c>
      <c r="R507" s="227">
        <f>Q507*H507</f>
        <v>0.046907520000000008</v>
      </c>
      <c r="S507" s="227">
        <v>0</v>
      </c>
      <c r="T507" s="228">
        <f>S507*H507</f>
        <v>0</v>
      </c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R507" s="229" t="s">
        <v>189</v>
      </c>
      <c r="AT507" s="229" t="s">
        <v>184</v>
      </c>
      <c r="AU507" s="229" t="s">
        <v>86</v>
      </c>
      <c r="AY507" s="17" t="s">
        <v>182</v>
      </c>
      <c r="BE507" s="230">
        <f>IF(N507="základní",J507,0)</f>
        <v>0</v>
      </c>
      <c r="BF507" s="230">
        <f>IF(N507="snížená",J507,0)</f>
        <v>0</v>
      </c>
      <c r="BG507" s="230">
        <f>IF(N507="zákl. přenesená",J507,0)</f>
        <v>0</v>
      </c>
      <c r="BH507" s="230">
        <f>IF(N507="sníž. přenesená",J507,0)</f>
        <v>0</v>
      </c>
      <c r="BI507" s="230">
        <f>IF(N507="nulová",J507,0)</f>
        <v>0</v>
      </c>
      <c r="BJ507" s="17" t="s">
        <v>84</v>
      </c>
      <c r="BK507" s="230">
        <f>ROUND(I507*H507,2)</f>
        <v>0</v>
      </c>
      <c r="BL507" s="17" t="s">
        <v>189</v>
      </c>
      <c r="BM507" s="229" t="s">
        <v>866</v>
      </c>
    </row>
    <row r="508" s="13" customFormat="1">
      <c r="A508" s="13"/>
      <c r="B508" s="231"/>
      <c r="C508" s="232"/>
      <c r="D508" s="233" t="s">
        <v>199</v>
      </c>
      <c r="E508" s="234" t="s">
        <v>1</v>
      </c>
      <c r="F508" s="235" t="s">
        <v>867</v>
      </c>
      <c r="G508" s="232"/>
      <c r="H508" s="236">
        <v>2345.3760000000002</v>
      </c>
      <c r="I508" s="237"/>
      <c r="J508" s="232"/>
      <c r="K508" s="232"/>
      <c r="L508" s="238"/>
      <c r="M508" s="239"/>
      <c r="N508" s="240"/>
      <c r="O508" s="240"/>
      <c r="P508" s="240"/>
      <c r="Q508" s="240"/>
      <c r="R508" s="240"/>
      <c r="S508" s="240"/>
      <c r="T508" s="24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2" t="s">
        <v>199</v>
      </c>
      <c r="AU508" s="242" t="s">
        <v>86</v>
      </c>
      <c r="AV508" s="13" t="s">
        <v>86</v>
      </c>
      <c r="AW508" s="13" t="s">
        <v>32</v>
      </c>
      <c r="AX508" s="13" t="s">
        <v>84</v>
      </c>
      <c r="AY508" s="242" t="s">
        <v>182</v>
      </c>
    </row>
    <row r="509" s="2" customFormat="1" ht="16.5" customHeight="1">
      <c r="A509" s="38"/>
      <c r="B509" s="39"/>
      <c r="C509" s="218" t="s">
        <v>868</v>
      </c>
      <c r="D509" s="218" t="s">
        <v>184</v>
      </c>
      <c r="E509" s="219" t="s">
        <v>869</v>
      </c>
      <c r="F509" s="220" t="s">
        <v>870</v>
      </c>
      <c r="G509" s="221" t="s">
        <v>193</v>
      </c>
      <c r="H509" s="222">
        <v>1303.3620000000001</v>
      </c>
      <c r="I509" s="223"/>
      <c r="J509" s="224">
        <f>ROUND(I509*H509,2)</f>
        <v>0</v>
      </c>
      <c r="K509" s="220" t="s">
        <v>188</v>
      </c>
      <c r="L509" s="44"/>
      <c r="M509" s="225" t="s">
        <v>1</v>
      </c>
      <c r="N509" s="226" t="s">
        <v>41</v>
      </c>
      <c r="O509" s="91"/>
      <c r="P509" s="227">
        <f>O509*H509</f>
        <v>0</v>
      </c>
      <c r="Q509" s="227">
        <v>1.98</v>
      </c>
      <c r="R509" s="227">
        <f>Q509*H509</f>
        <v>2580.6567600000003</v>
      </c>
      <c r="S509" s="227">
        <v>0</v>
      </c>
      <c r="T509" s="228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29" t="s">
        <v>189</v>
      </c>
      <c r="AT509" s="229" t="s">
        <v>184</v>
      </c>
      <c r="AU509" s="229" t="s">
        <v>86</v>
      </c>
      <c r="AY509" s="17" t="s">
        <v>182</v>
      </c>
      <c r="BE509" s="230">
        <f>IF(N509="základní",J509,0)</f>
        <v>0</v>
      </c>
      <c r="BF509" s="230">
        <f>IF(N509="snížená",J509,0)</f>
        <v>0</v>
      </c>
      <c r="BG509" s="230">
        <f>IF(N509="zákl. přenesená",J509,0)</f>
        <v>0</v>
      </c>
      <c r="BH509" s="230">
        <f>IF(N509="sníž. přenesená",J509,0)</f>
        <v>0</v>
      </c>
      <c r="BI509" s="230">
        <f>IF(N509="nulová",J509,0)</f>
        <v>0</v>
      </c>
      <c r="BJ509" s="17" t="s">
        <v>84</v>
      </c>
      <c r="BK509" s="230">
        <f>ROUND(I509*H509,2)</f>
        <v>0</v>
      </c>
      <c r="BL509" s="17" t="s">
        <v>189</v>
      </c>
      <c r="BM509" s="229" t="s">
        <v>871</v>
      </c>
    </row>
    <row r="510" s="13" customFormat="1">
      <c r="A510" s="13"/>
      <c r="B510" s="231"/>
      <c r="C510" s="232"/>
      <c r="D510" s="233" t="s">
        <v>199</v>
      </c>
      <c r="E510" s="234" t="s">
        <v>1</v>
      </c>
      <c r="F510" s="235" t="s">
        <v>872</v>
      </c>
      <c r="G510" s="232"/>
      <c r="H510" s="236">
        <v>1303.3620000000001</v>
      </c>
      <c r="I510" s="237"/>
      <c r="J510" s="232"/>
      <c r="K510" s="232"/>
      <c r="L510" s="238"/>
      <c r="M510" s="239"/>
      <c r="N510" s="240"/>
      <c r="O510" s="240"/>
      <c r="P510" s="240"/>
      <c r="Q510" s="240"/>
      <c r="R510" s="240"/>
      <c r="S510" s="240"/>
      <c r="T510" s="241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2" t="s">
        <v>199</v>
      </c>
      <c r="AU510" s="242" t="s">
        <v>86</v>
      </c>
      <c r="AV510" s="13" t="s">
        <v>86</v>
      </c>
      <c r="AW510" s="13" t="s">
        <v>32</v>
      </c>
      <c r="AX510" s="13" t="s">
        <v>84</v>
      </c>
      <c r="AY510" s="242" t="s">
        <v>182</v>
      </c>
    </row>
    <row r="511" s="12" customFormat="1" ht="22.8" customHeight="1">
      <c r="A511" s="12"/>
      <c r="B511" s="202"/>
      <c r="C511" s="203"/>
      <c r="D511" s="204" t="s">
        <v>75</v>
      </c>
      <c r="E511" s="216" t="s">
        <v>226</v>
      </c>
      <c r="F511" s="216" t="s">
        <v>873</v>
      </c>
      <c r="G511" s="203"/>
      <c r="H511" s="203"/>
      <c r="I511" s="206"/>
      <c r="J511" s="217">
        <f>BK511</f>
        <v>0</v>
      </c>
      <c r="K511" s="203"/>
      <c r="L511" s="208"/>
      <c r="M511" s="209"/>
      <c r="N511" s="210"/>
      <c r="O511" s="210"/>
      <c r="P511" s="211">
        <f>SUM(P512:P534)</f>
        <v>0</v>
      </c>
      <c r="Q511" s="210"/>
      <c r="R511" s="211">
        <f>SUM(R512:R534)</f>
        <v>0.42759652000000004</v>
      </c>
      <c r="S511" s="210"/>
      <c r="T511" s="212">
        <f>SUM(T512:T534)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13" t="s">
        <v>84</v>
      </c>
      <c r="AT511" s="214" t="s">
        <v>75</v>
      </c>
      <c r="AU511" s="214" t="s">
        <v>84</v>
      </c>
      <c r="AY511" s="213" t="s">
        <v>182</v>
      </c>
      <c r="BK511" s="215">
        <f>SUM(BK512:BK534)</f>
        <v>0</v>
      </c>
    </row>
    <row r="512" s="2" customFormat="1">
      <c r="A512" s="38"/>
      <c r="B512" s="39"/>
      <c r="C512" s="218" t="s">
        <v>874</v>
      </c>
      <c r="D512" s="218" t="s">
        <v>184</v>
      </c>
      <c r="E512" s="219" t="s">
        <v>875</v>
      </c>
      <c r="F512" s="220" t="s">
        <v>876</v>
      </c>
      <c r="G512" s="221" t="s">
        <v>187</v>
      </c>
      <c r="H512" s="222">
        <v>101</v>
      </c>
      <c r="I512" s="223"/>
      <c r="J512" s="224">
        <f>ROUND(I512*H512,2)</f>
        <v>0</v>
      </c>
      <c r="K512" s="220" t="s">
        <v>188</v>
      </c>
      <c r="L512" s="44"/>
      <c r="M512" s="225" t="s">
        <v>1</v>
      </c>
      <c r="N512" s="226" t="s">
        <v>41</v>
      </c>
      <c r="O512" s="91"/>
      <c r="P512" s="227">
        <f>O512*H512</f>
        <v>0</v>
      </c>
      <c r="Q512" s="227">
        <v>0.00046999999999999999</v>
      </c>
      <c r="R512" s="227">
        <f>Q512*H512</f>
        <v>0.047469999999999998</v>
      </c>
      <c r="S512" s="227">
        <v>0</v>
      </c>
      <c r="T512" s="228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29" t="s">
        <v>189</v>
      </c>
      <c r="AT512" s="229" t="s">
        <v>184</v>
      </c>
      <c r="AU512" s="229" t="s">
        <v>86</v>
      </c>
      <c r="AY512" s="17" t="s">
        <v>182</v>
      </c>
      <c r="BE512" s="230">
        <f>IF(N512="základní",J512,0)</f>
        <v>0</v>
      </c>
      <c r="BF512" s="230">
        <f>IF(N512="snížená",J512,0)</f>
        <v>0</v>
      </c>
      <c r="BG512" s="230">
        <f>IF(N512="zákl. přenesená",J512,0)</f>
        <v>0</v>
      </c>
      <c r="BH512" s="230">
        <f>IF(N512="sníž. přenesená",J512,0)</f>
        <v>0</v>
      </c>
      <c r="BI512" s="230">
        <f>IF(N512="nulová",J512,0)</f>
        <v>0</v>
      </c>
      <c r="BJ512" s="17" t="s">
        <v>84</v>
      </c>
      <c r="BK512" s="230">
        <f>ROUND(I512*H512,2)</f>
        <v>0</v>
      </c>
      <c r="BL512" s="17" t="s">
        <v>189</v>
      </c>
      <c r="BM512" s="229" t="s">
        <v>877</v>
      </c>
    </row>
    <row r="513" s="13" customFormat="1">
      <c r="A513" s="13"/>
      <c r="B513" s="231"/>
      <c r="C513" s="232"/>
      <c r="D513" s="233" t="s">
        <v>199</v>
      </c>
      <c r="E513" s="234" t="s">
        <v>1</v>
      </c>
      <c r="F513" s="235" t="s">
        <v>603</v>
      </c>
      <c r="G513" s="232"/>
      <c r="H513" s="236">
        <v>101</v>
      </c>
      <c r="I513" s="237"/>
      <c r="J513" s="232"/>
      <c r="K513" s="232"/>
      <c r="L513" s="238"/>
      <c r="M513" s="239"/>
      <c r="N513" s="240"/>
      <c r="O513" s="240"/>
      <c r="P513" s="240"/>
      <c r="Q513" s="240"/>
      <c r="R513" s="240"/>
      <c r="S513" s="240"/>
      <c r="T513" s="24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2" t="s">
        <v>199</v>
      </c>
      <c r="AU513" s="242" t="s">
        <v>86</v>
      </c>
      <c r="AV513" s="13" t="s">
        <v>86</v>
      </c>
      <c r="AW513" s="13" t="s">
        <v>32</v>
      </c>
      <c r="AX513" s="13" t="s">
        <v>84</v>
      </c>
      <c r="AY513" s="242" t="s">
        <v>182</v>
      </c>
    </row>
    <row r="514" s="2" customFormat="1" ht="33" customHeight="1">
      <c r="A514" s="38"/>
      <c r="B514" s="39"/>
      <c r="C514" s="218" t="s">
        <v>878</v>
      </c>
      <c r="D514" s="218" t="s">
        <v>184</v>
      </c>
      <c r="E514" s="219" t="s">
        <v>879</v>
      </c>
      <c r="F514" s="220" t="s">
        <v>880</v>
      </c>
      <c r="G514" s="221" t="s">
        <v>187</v>
      </c>
      <c r="H514" s="222">
        <v>2505.1199999999999</v>
      </c>
      <c r="I514" s="223"/>
      <c r="J514" s="224">
        <f>ROUND(I514*H514,2)</f>
        <v>0</v>
      </c>
      <c r="K514" s="220" t="s">
        <v>188</v>
      </c>
      <c r="L514" s="44"/>
      <c r="M514" s="225" t="s">
        <v>1</v>
      </c>
      <c r="N514" s="226" t="s">
        <v>41</v>
      </c>
      <c r="O514" s="91"/>
      <c r="P514" s="227">
        <f>O514*H514</f>
        <v>0</v>
      </c>
      <c r="Q514" s="227">
        <v>0</v>
      </c>
      <c r="R514" s="227">
        <f>Q514*H514</f>
        <v>0</v>
      </c>
      <c r="S514" s="227">
        <v>0</v>
      </c>
      <c r="T514" s="228">
        <f>S514*H514</f>
        <v>0</v>
      </c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R514" s="229" t="s">
        <v>189</v>
      </c>
      <c r="AT514" s="229" t="s">
        <v>184</v>
      </c>
      <c r="AU514" s="229" t="s">
        <v>86</v>
      </c>
      <c r="AY514" s="17" t="s">
        <v>182</v>
      </c>
      <c r="BE514" s="230">
        <f>IF(N514="základní",J514,0)</f>
        <v>0</v>
      </c>
      <c r="BF514" s="230">
        <f>IF(N514="snížená",J514,0)</f>
        <v>0</v>
      </c>
      <c r="BG514" s="230">
        <f>IF(N514="zákl. přenesená",J514,0)</f>
        <v>0</v>
      </c>
      <c r="BH514" s="230">
        <f>IF(N514="sníž. přenesená",J514,0)</f>
        <v>0</v>
      </c>
      <c r="BI514" s="230">
        <f>IF(N514="nulová",J514,0)</f>
        <v>0</v>
      </c>
      <c r="BJ514" s="17" t="s">
        <v>84</v>
      </c>
      <c r="BK514" s="230">
        <f>ROUND(I514*H514,2)</f>
        <v>0</v>
      </c>
      <c r="BL514" s="17" t="s">
        <v>189</v>
      </c>
      <c r="BM514" s="229" t="s">
        <v>881</v>
      </c>
    </row>
    <row r="515" s="13" customFormat="1">
      <c r="A515" s="13"/>
      <c r="B515" s="231"/>
      <c r="C515" s="232"/>
      <c r="D515" s="233" t="s">
        <v>199</v>
      </c>
      <c r="E515" s="234" t="s">
        <v>1</v>
      </c>
      <c r="F515" s="235" t="s">
        <v>882</v>
      </c>
      <c r="G515" s="232"/>
      <c r="H515" s="236">
        <v>2505.1199999999999</v>
      </c>
      <c r="I515" s="237"/>
      <c r="J515" s="232"/>
      <c r="K515" s="232"/>
      <c r="L515" s="238"/>
      <c r="M515" s="239"/>
      <c r="N515" s="240"/>
      <c r="O515" s="240"/>
      <c r="P515" s="240"/>
      <c r="Q515" s="240"/>
      <c r="R515" s="240"/>
      <c r="S515" s="240"/>
      <c r="T515" s="241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2" t="s">
        <v>199</v>
      </c>
      <c r="AU515" s="242" t="s">
        <v>86</v>
      </c>
      <c r="AV515" s="13" t="s">
        <v>86</v>
      </c>
      <c r="AW515" s="13" t="s">
        <v>32</v>
      </c>
      <c r="AX515" s="13" t="s">
        <v>84</v>
      </c>
      <c r="AY515" s="242" t="s">
        <v>182</v>
      </c>
    </row>
    <row r="516" s="2" customFormat="1" ht="33" customHeight="1">
      <c r="A516" s="38"/>
      <c r="B516" s="39"/>
      <c r="C516" s="218" t="s">
        <v>883</v>
      </c>
      <c r="D516" s="218" t="s">
        <v>184</v>
      </c>
      <c r="E516" s="219" t="s">
        <v>884</v>
      </c>
      <c r="F516" s="220" t="s">
        <v>885</v>
      </c>
      <c r="G516" s="221" t="s">
        <v>187</v>
      </c>
      <c r="H516" s="222">
        <v>225460.79999999999</v>
      </c>
      <c r="I516" s="223"/>
      <c r="J516" s="224">
        <f>ROUND(I516*H516,2)</f>
        <v>0</v>
      </c>
      <c r="K516" s="220" t="s">
        <v>188</v>
      </c>
      <c r="L516" s="44"/>
      <c r="M516" s="225" t="s">
        <v>1</v>
      </c>
      <c r="N516" s="226" t="s">
        <v>41</v>
      </c>
      <c r="O516" s="91"/>
      <c r="P516" s="227">
        <f>O516*H516</f>
        <v>0</v>
      </c>
      <c r="Q516" s="227">
        <v>0</v>
      </c>
      <c r="R516" s="227">
        <f>Q516*H516</f>
        <v>0</v>
      </c>
      <c r="S516" s="227">
        <v>0</v>
      </c>
      <c r="T516" s="228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29" t="s">
        <v>189</v>
      </c>
      <c r="AT516" s="229" t="s">
        <v>184</v>
      </c>
      <c r="AU516" s="229" t="s">
        <v>86</v>
      </c>
      <c r="AY516" s="17" t="s">
        <v>182</v>
      </c>
      <c r="BE516" s="230">
        <f>IF(N516="základní",J516,0)</f>
        <v>0</v>
      </c>
      <c r="BF516" s="230">
        <f>IF(N516="snížená",J516,0)</f>
        <v>0</v>
      </c>
      <c r="BG516" s="230">
        <f>IF(N516="zákl. přenesená",J516,0)</f>
        <v>0</v>
      </c>
      <c r="BH516" s="230">
        <f>IF(N516="sníž. přenesená",J516,0)</f>
        <v>0</v>
      </c>
      <c r="BI516" s="230">
        <f>IF(N516="nulová",J516,0)</f>
        <v>0</v>
      </c>
      <c r="BJ516" s="17" t="s">
        <v>84</v>
      </c>
      <c r="BK516" s="230">
        <f>ROUND(I516*H516,2)</f>
        <v>0</v>
      </c>
      <c r="BL516" s="17" t="s">
        <v>189</v>
      </c>
      <c r="BM516" s="229" t="s">
        <v>886</v>
      </c>
    </row>
    <row r="517" s="13" customFormat="1">
      <c r="A517" s="13"/>
      <c r="B517" s="231"/>
      <c r="C517" s="232"/>
      <c r="D517" s="233" t="s">
        <v>199</v>
      </c>
      <c r="E517" s="234" t="s">
        <v>1</v>
      </c>
      <c r="F517" s="235" t="s">
        <v>887</v>
      </c>
      <c r="G517" s="232"/>
      <c r="H517" s="236">
        <v>225460.79999999999</v>
      </c>
      <c r="I517" s="237"/>
      <c r="J517" s="232"/>
      <c r="K517" s="232"/>
      <c r="L517" s="238"/>
      <c r="M517" s="239"/>
      <c r="N517" s="240"/>
      <c r="O517" s="240"/>
      <c r="P517" s="240"/>
      <c r="Q517" s="240"/>
      <c r="R517" s="240"/>
      <c r="S517" s="240"/>
      <c r="T517" s="241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2" t="s">
        <v>199</v>
      </c>
      <c r="AU517" s="242" t="s">
        <v>86</v>
      </c>
      <c r="AV517" s="13" t="s">
        <v>86</v>
      </c>
      <c r="AW517" s="13" t="s">
        <v>32</v>
      </c>
      <c r="AX517" s="13" t="s">
        <v>84</v>
      </c>
      <c r="AY517" s="242" t="s">
        <v>182</v>
      </c>
    </row>
    <row r="518" s="2" customFormat="1" ht="33" customHeight="1">
      <c r="A518" s="38"/>
      <c r="B518" s="39"/>
      <c r="C518" s="218" t="s">
        <v>888</v>
      </c>
      <c r="D518" s="218" t="s">
        <v>184</v>
      </c>
      <c r="E518" s="219" t="s">
        <v>889</v>
      </c>
      <c r="F518" s="220" t="s">
        <v>890</v>
      </c>
      <c r="G518" s="221" t="s">
        <v>187</v>
      </c>
      <c r="H518" s="222">
        <v>2505.1199999999999</v>
      </c>
      <c r="I518" s="223"/>
      <c r="J518" s="224">
        <f>ROUND(I518*H518,2)</f>
        <v>0</v>
      </c>
      <c r="K518" s="220" t="s">
        <v>188</v>
      </c>
      <c r="L518" s="44"/>
      <c r="M518" s="225" t="s">
        <v>1</v>
      </c>
      <c r="N518" s="226" t="s">
        <v>41</v>
      </c>
      <c r="O518" s="91"/>
      <c r="P518" s="227">
        <f>O518*H518</f>
        <v>0</v>
      </c>
      <c r="Q518" s="227">
        <v>0</v>
      </c>
      <c r="R518" s="227">
        <f>Q518*H518</f>
        <v>0</v>
      </c>
      <c r="S518" s="227">
        <v>0</v>
      </c>
      <c r="T518" s="228">
        <f>S518*H518</f>
        <v>0</v>
      </c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R518" s="229" t="s">
        <v>189</v>
      </c>
      <c r="AT518" s="229" t="s">
        <v>184</v>
      </c>
      <c r="AU518" s="229" t="s">
        <v>86</v>
      </c>
      <c r="AY518" s="17" t="s">
        <v>182</v>
      </c>
      <c r="BE518" s="230">
        <f>IF(N518="základní",J518,0)</f>
        <v>0</v>
      </c>
      <c r="BF518" s="230">
        <f>IF(N518="snížená",J518,0)</f>
        <v>0</v>
      </c>
      <c r="BG518" s="230">
        <f>IF(N518="zákl. přenesená",J518,0)</f>
        <v>0</v>
      </c>
      <c r="BH518" s="230">
        <f>IF(N518="sníž. přenesená",J518,0)</f>
        <v>0</v>
      </c>
      <c r="BI518" s="230">
        <f>IF(N518="nulová",J518,0)</f>
        <v>0</v>
      </c>
      <c r="BJ518" s="17" t="s">
        <v>84</v>
      </c>
      <c r="BK518" s="230">
        <f>ROUND(I518*H518,2)</f>
        <v>0</v>
      </c>
      <c r="BL518" s="17" t="s">
        <v>189</v>
      </c>
      <c r="BM518" s="229" t="s">
        <v>891</v>
      </c>
    </row>
    <row r="519" s="2" customFormat="1">
      <c r="A519" s="38"/>
      <c r="B519" s="39"/>
      <c r="C519" s="218" t="s">
        <v>892</v>
      </c>
      <c r="D519" s="218" t="s">
        <v>184</v>
      </c>
      <c r="E519" s="219" t="s">
        <v>893</v>
      </c>
      <c r="F519" s="220" t="s">
        <v>894</v>
      </c>
      <c r="G519" s="221" t="s">
        <v>193</v>
      </c>
      <c r="H519" s="222">
        <v>11011.704</v>
      </c>
      <c r="I519" s="223"/>
      <c r="J519" s="224">
        <f>ROUND(I519*H519,2)</f>
        <v>0</v>
      </c>
      <c r="K519" s="220" t="s">
        <v>188</v>
      </c>
      <c r="L519" s="44"/>
      <c r="M519" s="225" t="s">
        <v>1</v>
      </c>
      <c r="N519" s="226" t="s">
        <v>41</v>
      </c>
      <c r="O519" s="91"/>
      <c r="P519" s="227">
        <f>O519*H519</f>
        <v>0</v>
      </c>
      <c r="Q519" s="227">
        <v>0</v>
      </c>
      <c r="R519" s="227">
        <f>Q519*H519</f>
        <v>0</v>
      </c>
      <c r="S519" s="227">
        <v>0</v>
      </c>
      <c r="T519" s="228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29" t="s">
        <v>189</v>
      </c>
      <c r="AT519" s="229" t="s">
        <v>184</v>
      </c>
      <c r="AU519" s="229" t="s">
        <v>86</v>
      </c>
      <c r="AY519" s="17" t="s">
        <v>182</v>
      </c>
      <c r="BE519" s="230">
        <f>IF(N519="základní",J519,0)</f>
        <v>0</v>
      </c>
      <c r="BF519" s="230">
        <f>IF(N519="snížená",J519,0)</f>
        <v>0</v>
      </c>
      <c r="BG519" s="230">
        <f>IF(N519="zákl. přenesená",J519,0)</f>
        <v>0</v>
      </c>
      <c r="BH519" s="230">
        <f>IF(N519="sníž. přenesená",J519,0)</f>
        <v>0</v>
      </c>
      <c r="BI519" s="230">
        <f>IF(N519="nulová",J519,0)</f>
        <v>0</v>
      </c>
      <c r="BJ519" s="17" t="s">
        <v>84</v>
      </c>
      <c r="BK519" s="230">
        <f>ROUND(I519*H519,2)</f>
        <v>0</v>
      </c>
      <c r="BL519" s="17" t="s">
        <v>189</v>
      </c>
      <c r="BM519" s="229" t="s">
        <v>895</v>
      </c>
    </row>
    <row r="520" s="13" customFormat="1">
      <c r="A520" s="13"/>
      <c r="B520" s="231"/>
      <c r="C520" s="232"/>
      <c r="D520" s="233" t="s">
        <v>199</v>
      </c>
      <c r="E520" s="234" t="s">
        <v>1</v>
      </c>
      <c r="F520" s="235" t="s">
        <v>896</v>
      </c>
      <c r="G520" s="232"/>
      <c r="H520" s="236">
        <v>11011.704</v>
      </c>
      <c r="I520" s="237"/>
      <c r="J520" s="232"/>
      <c r="K520" s="232"/>
      <c r="L520" s="238"/>
      <c r="M520" s="239"/>
      <c r="N520" s="240"/>
      <c r="O520" s="240"/>
      <c r="P520" s="240"/>
      <c r="Q520" s="240"/>
      <c r="R520" s="240"/>
      <c r="S520" s="240"/>
      <c r="T520" s="241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2" t="s">
        <v>199</v>
      </c>
      <c r="AU520" s="242" t="s">
        <v>86</v>
      </c>
      <c r="AV520" s="13" t="s">
        <v>86</v>
      </c>
      <c r="AW520" s="13" t="s">
        <v>32</v>
      </c>
      <c r="AX520" s="13" t="s">
        <v>84</v>
      </c>
      <c r="AY520" s="242" t="s">
        <v>182</v>
      </c>
    </row>
    <row r="521" s="2" customFormat="1" ht="33" customHeight="1">
      <c r="A521" s="38"/>
      <c r="B521" s="39"/>
      <c r="C521" s="218" t="s">
        <v>897</v>
      </c>
      <c r="D521" s="218" t="s">
        <v>184</v>
      </c>
      <c r="E521" s="219" t="s">
        <v>898</v>
      </c>
      <c r="F521" s="220" t="s">
        <v>899</v>
      </c>
      <c r="G521" s="221" t="s">
        <v>193</v>
      </c>
      <c r="H521" s="222">
        <v>330351.12</v>
      </c>
      <c r="I521" s="223"/>
      <c r="J521" s="224">
        <f>ROUND(I521*H521,2)</f>
        <v>0</v>
      </c>
      <c r="K521" s="220" t="s">
        <v>188</v>
      </c>
      <c r="L521" s="44"/>
      <c r="M521" s="225" t="s">
        <v>1</v>
      </c>
      <c r="N521" s="226" t="s">
        <v>41</v>
      </c>
      <c r="O521" s="91"/>
      <c r="P521" s="227">
        <f>O521*H521</f>
        <v>0</v>
      </c>
      <c r="Q521" s="227">
        <v>0</v>
      </c>
      <c r="R521" s="227">
        <f>Q521*H521</f>
        <v>0</v>
      </c>
      <c r="S521" s="227">
        <v>0</v>
      </c>
      <c r="T521" s="228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29" t="s">
        <v>189</v>
      </c>
      <c r="AT521" s="229" t="s">
        <v>184</v>
      </c>
      <c r="AU521" s="229" t="s">
        <v>86</v>
      </c>
      <c r="AY521" s="17" t="s">
        <v>182</v>
      </c>
      <c r="BE521" s="230">
        <f>IF(N521="základní",J521,0)</f>
        <v>0</v>
      </c>
      <c r="BF521" s="230">
        <f>IF(N521="snížená",J521,0)</f>
        <v>0</v>
      </c>
      <c r="BG521" s="230">
        <f>IF(N521="zákl. přenesená",J521,0)</f>
        <v>0</v>
      </c>
      <c r="BH521" s="230">
        <f>IF(N521="sníž. přenesená",J521,0)</f>
        <v>0</v>
      </c>
      <c r="BI521" s="230">
        <f>IF(N521="nulová",J521,0)</f>
        <v>0</v>
      </c>
      <c r="BJ521" s="17" t="s">
        <v>84</v>
      </c>
      <c r="BK521" s="230">
        <f>ROUND(I521*H521,2)</f>
        <v>0</v>
      </c>
      <c r="BL521" s="17" t="s">
        <v>189</v>
      </c>
      <c r="BM521" s="229" t="s">
        <v>900</v>
      </c>
    </row>
    <row r="522" s="13" customFormat="1">
      <c r="A522" s="13"/>
      <c r="B522" s="231"/>
      <c r="C522" s="232"/>
      <c r="D522" s="233" t="s">
        <v>199</v>
      </c>
      <c r="E522" s="234" t="s">
        <v>1</v>
      </c>
      <c r="F522" s="235" t="s">
        <v>901</v>
      </c>
      <c r="G522" s="232"/>
      <c r="H522" s="236">
        <v>330351.12</v>
      </c>
      <c r="I522" s="237"/>
      <c r="J522" s="232"/>
      <c r="K522" s="232"/>
      <c r="L522" s="238"/>
      <c r="M522" s="239"/>
      <c r="N522" s="240"/>
      <c r="O522" s="240"/>
      <c r="P522" s="240"/>
      <c r="Q522" s="240"/>
      <c r="R522" s="240"/>
      <c r="S522" s="240"/>
      <c r="T522" s="241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2" t="s">
        <v>199</v>
      </c>
      <c r="AU522" s="242" t="s">
        <v>86</v>
      </c>
      <c r="AV522" s="13" t="s">
        <v>86</v>
      </c>
      <c r="AW522" s="13" t="s">
        <v>32</v>
      </c>
      <c r="AX522" s="13" t="s">
        <v>84</v>
      </c>
      <c r="AY522" s="242" t="s">
        <v>182</v>
      </c>
    </row>
    <row r="523" s="2" customFormat="1">
      <c r="A523" s="38"/>
      <c r="B523" s="39"/>
      <c r="C523" s="218" t="s">
        <v>902</v>
      </c>
      <c r="D523" s="218" t="s">
        <v>184</v>
      </c>
      <c r="E523" s="219" t="s">
        <v>903</v>
      </c>
      <c r="F523" s="220" t="s">
        <v>904</v>
      </c>
      <c r="G523" s="221" t="s">
        <v>193</v>
      </c>
      <c r="H523" s="222">
        <v>11011.704</v>
      </c>
      <c r="I523" s="223"/>
      <c r="J523" s="224">
        <f>ROUND(I523*H523,2)</f>
        <v>0</v>
      </c>
      <c r="K523" s="220" t="s">
        <v>188</v>
      </c>
      <c r="L523" s="44"/>
      <c r="M523" s="225" t="s">
        <v>1</v>
      </c>
      <c r="N523" s="226" t="s">
        <v>41</v>
      </c>
      <c r="O523" s="91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29" t="s">
        <v>189</v>
      </c>
      <c r="AT523" s="229" t="s">
        <v>184</v>
      </c>
      <c r="AU523" s="229" t="s">
        <v>86</v>
      </c>
      <c r="AY523" s="17" t="s">
        <v>182</v>
      </c>
      <c r="BE523" s="230">
        <f>IF(N523="základní",J523,0)</f>
        <v>0</v>
      </c>
      <c r="BF523" s="230">
        <f>IF(N523="snížená",J523,0)</f>
        <v>0</v>
      </c>
      <c r="BG523" s="230">
        <f>IF(N523="zákl. přenesená",J523,0)</f>
        <v>0</v>
      </c>
      <c r="BH523" s="230">
        <f>IF(N523="sníž. přenesená",J523,0)</f>
        <v>0</v>
      </c>
      <c r="BI523" s="230">
        <f>IF(N523="nulová",J523,0)</f>
        <v>0</v>
      </c>
      <c r="BJ523" s="17" t="s">
        <v>84</v>
      </c>
      <c r="BK523" s="230">
        <f>ROUND(I523*H523,2)</f>
        <v>0</v>
      </c>
      <c r="BL523" s="17" t="s">
        <v>189</v>
      </c>
      <c r="BM523" s="229" t="s">
        <v>905</v>
      </c>
    </row>
    <row r="524" s="2" customFormat="1" ht="16.5" customHeight="1">
      <c r="A524" s="38"/>
      <c r="B524" s="39"/>
      <c r="C524" s="218" t="s">
        <v>906</v>
      </c>
      <c r="D524" s="218" t="s">
        <v>184</v>
      </c>
      <c r="E524" s="219" t="s">
        <v>907</v>
      </c>
      <c r="F524" s="220" t="s">
        <v>908</v>
      </c>
      <c r="G524" s="221" t="s">
        <v>187</v>
      </c>
      <c r="H524" s="222">
        <v>2505.1199999999999</v>
      </c>
      <c r="I524" s="223"/>
      <c r="J524" s="224">
        <f>ROUND(I524*H524,2)</f>
        <v>0</v>
      </c>
      <c r="K524" s="220" t="s">
        <v>188</v>
      </c>
      <c r="L524" s="44"/>
      <c r="M524" s="225" t="s">
        <v>1</v>
      </c>
      <c r="N524" s="226" t="s">
        <v>41</v>
      </c>
      <c r="O524" s="91"/>
      <c r="P524" s="227">
        <f>O524*H524</f>
        <v>0</v>
      </c>
      <c r="Q524" s="227">
        <v>0</v>
      </c>
      <c r="R524" s="227">
        <f>Q524*H524</f>
        <v>0</v>
      </c>
      <c r="S524" s="227">
        <v>0</v>
      </c>
      <c r="T524" s="228">
        <f>S524*H524</f>
        <v>0</v>
      </c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R524" s="229" t="s">
        <v>189</v>
      </c>
      <c r="AT524" s="229" t="s">
        <v>184</v>
      </c>
      <c r="AU524" s="229" t="s">
        <v>86</v>
      </c>
      <c r="AY524" s="17" t="s">
        <v>182</v>
      </c>
      <c r="BE524" s="230">
        <f>IF(N524="základní",J524,0)</f>
        <v>0</v>
      </c>
      <c r="BF524" s="230">
        <f>IF(N524="snížená",J524,0)</f>
        <v>0</v>
      </c>
      <c r="BG524" s="230">
        <f>IF(N524="zákl. přenesená",J524,0)</f>
        <v>0</v>
      </c>
      <c r="BH524" s="230">
        <f>IF(N524="sníž. přenesená",J524,0)</f>
        <v>0</v>
      </c>
      <c r="BI524" s="230">
        <f>IF(N524="nulová",J524,0)</f>
        <v>0</v>
      </c>
      <c r="BJ524" s="17" t="s">
        <v>84</v>
      </c>
      <c r="BK524" s="230">
        <f>ROUND(I524*H524,2)</f>
        <v>0</v>
      </c>
      <c r="BL524" s="17" t="s">
        <v>189</v>
      </c>
      <c r="BM524" s="229" t="s">
        <v>909</v>
      </c>
    </row>
    <row r="525" s="2" customFormat="1" ht="21.75" customHeight="1">
      <c r="A525" s="38"/>
      <c r="B525" s="39"/>
      <c r="C525" s="218" t="s">
        <v>910</v>
      </c>
      <c r="D525" s="218" t="s">
        <v>184</v>
      </c>
      <c r="E525" s="219" t="s">
        <v>911</v>
      </c>
      <c r="F525" s="220" t="s">
        <v>912</v>
      </c>
      <c r="G525" s="221" t="s">
        <v>187</v>
      </c>
      <c r="H525" s="222">
        <v>225460.79999999999</v>
      </c>
      <c r="I525" s="223"/>
      <c r="J525" s="224">
        <f>ROUND(I525*H525,2)</f>
        <v>0</v>
      </c>
      <c r="K525" s="220" t="s">
        <v>188</v>
      </c>
      <c r="L525" s="44"/>
      <c r="M525" s="225" t="s">
        <v>1</v>
      </c>
      <c r="N525" s="226" t="s">
        <v>41</v>
      </c>
      <c r="O525" s="91"/>
      <c r="P525" s="227">
        <f>O525*H525</f>
        <v>0</v>
      </c>
      <c r="Q525" s="227">
        <v>0</v>
      </c>
      <c r="R525" s="227">
        <f>Q525*H525</f>
        <v>0</v>
      </c>
      <c r="S525" s="227">
        <v>0</v>
      </c>
      <c r="T525" s="228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29" t="s">
        <v>189</v>
      </c>
      <c r="AT525" s="229" t="s">
        <v>184</v>
      </c>
      <c r="AU525" s="229" t="s">
        <v>86</v>
      </c>
      <c r="AY525" s="17" t="s">
        <v>182</v>
      </c>
      <c r="BE525" s="230">
        <f>IF(N525="základní",J525,0)</f>
        <v>0</v>
      </c>
      <c r="BF525" s="230">
        <f>IF(N525="snížená",J525,0)</f>
        <v>0</v>
      </c>
      <c r="BG525" s="230">
        <f>IF(N525="zákl. přenesená",J525,0)</f>
        <v>0</v>
      </c>
      <c r="BH525" s="230">
        <f>IF(N525="sníž. přenesená",J525,0)</f>
        <v>0</v>
      </c>
      <c r="BI525" s="230">
        <f>IF(N525="nulová",J525,0)</f>
        <v>0</v>
      </c>
      <c r="BJ525" s="17" t="s">
        <v>84</v>
      </c>
      <c r="BK525" s="230">
        <f>ROUND(I525*H525,2)</f>
        <v>0</v>
      </c>
      <c r="BL525" s="17" t="s">
        <v>189</v>
      </c>
      <c r="BM525" s="229" t="s">
        <v>913</v>
      </c>
    </row>
    <row r="526" s="13" customFormat="1">
      <c r="A526" s="13"/>
      <c r="B526" s="231"/>
      <c r="C526" s="232"/>
      <c r="D526" s="233" t="s">
        <v>199</v>
      </c>
      <c r="E526" s="234" t="s">
        <v>1</v>
      </c>
      <c r="F526" s="235" t="s">
        <v>887</v>
      </c>
      <c r="G526" s="232"/>
      <c r="H526" s="236">
        <v>225460.79999999999</v>
      </c>
      <c r="I526" s="237"/>
      <c r="J526" s="232"/>
      <c r="K526" s="232"/>
      <c r="L526" s="238"/>
      <c r="M526" s="239"/>
      <c r="N526" s="240"/>
      <c r="O526" s="240"/>
      <c r="P526" s="240"/>
      <c r="Q526" s="240"/>
      <c r="R526" s="240"/>
      <c r="S526" s="240"/>
      <c r="T526" s="241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2" t="s">
        <v>199</v>
      </c>
      <c r="AU526" s="242" t="s">
        <v>86</v>
      </c>
      <c r="AV526" s="13" t="s">
        <v>86</v>
      </c>
      <c r="AW526" s="13" t="s">
        <v>32</v>
      </c>
      <c r="AX526" s="13" t="s">
        <v>84</v>
      </c>
      <c r="AY526" s="242" t="s">
        <v>182</v>
      </c>
    </row>
    <row r="527" s="2" customFormat="1" ht="21.75" customHeight="1">
      <c r="A527" s="38"/>
      <c r="B527" s="39"/>
      <c r="C527" s="218" t="s">
        <v>914</v>
      </c>
      <c r="D527" s="218" t="s">
        <v>184</v>
      </c>
      <c r="E527" s="219" t="s">
        <v>915</v>
      </c>
      <c r="F527" s="220" t="s">
        <v>916</v>
      </c>
      <c r="G527" s="221" t="s">
        <v>187</v>
      </c>
      <c r="H527" s="222">
        <v>2505.1199999999999</v>
      </c>
      <c r="I527" s="223"/>
      <c r="J527" s="224">
        <f>ROUND(I527*H527,2)</f>
        <v>0</v>
      </c>
      <c r="K527" s="220" t="s">
        <v>188</v>
      </c>
      <c r="L527" s="44"/>
      <c r="M527" s="225" t="s">
        <v>1</v>
      </c>
      <c r="N527" s="226" t="s">
        <v>41</v>
      </c>
      <c r="O527" s="91"/>
      <c r="P527" s="227">
        <f>O527*H527</f>
        <v>0</v>
      </c>
      <c r="Q527" s="227">
        <v>0</v>
      </c>
      <c r="R527" s="227">
        <f>Q527*H527</f>
        <v>0</v>
      </c>
      <c r="S527" s="227">
        <v>0</v>
      </c>
      <c r="T527" s="228">
        <f>S527*H527</f>
        <v>0</v>
      </c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R527" s="229" t="s">
        <v>189</v>
      </c>
      <c r="AT527" s="229" t="s">
        <v>184</v>
      </c>
      <c r="AU527" s="229" t="s">
        <v>86</v>
      </c>
      <c r="AY527" s="17" t="s">
        <v>182</v>
      </c>
      <c r="BE527" s="230">
        <f>IF(N527="základní",J527,0)</f>
        <v>0</v>
      </c>
      <c r="BF527" s="230">
        <f>IF(N527="snížená",J527,0)</f>
        <v>0</v>
      </c>
      <c r="BG527" s="230">
        <f>IF(N527="zákl. přenesená",J527,0)</f>
        <v>0</v>
      </c>
      <c r="BH527" s="230">
        <f>IF(N527="sníž. přenesená",J527,0)</f>
        <v>0</v>
      </c>
      <c r="BI527" s="230">
        <f>IF(N527="nulová",J527,0)</f>
        <v>0</v>
      </c>
      <c r="BJ527" s="17" t="s">
        <v>84</v>
      </c>
      <c r="BK527" s="230">
        <f>ROUND(I527*H527,2)</f>
        <v>0</v>
      </c>
      <c r="BL527" s="17" t="s">
        <v>189</v>
      </c>
      <c r="BM527" s="229" t="s">
        <v>917</v>
      </c>
    </row>
    <row r="528" s="2" customFormat="1" ht="33" customHeight="1">
      <c r="A528" s="38"/>
      <c r="B528" s="39"/>
      <c r="C528" s="218" t="s">
        <v>918</v>
      </c>
      <c r="D528" s="218" t="s">
        <v>184</v>
      </c>
      <c r="E528" s="219" t="s">
        <v>919</v>
      </c>
      <c r="F528" s="220" t="s">
        <v>920</v>
      </c>
      <c r="G528" s="221" t="s">
        <v>187</v>
      </c>
      <c r="H528" s="222">
        <v>1037</v>
      </c>
      <c r="I528" s="223"/>
      <c r="J528" s="224">
        <f>ROUND(I528*H528,2)</f>
        <v>0</v>
      </c>
      <c r="K528" s="220" t="s">
        <v>188</v>
      </c>
      <c r="L528" s="44"/>
      <c r="M528" s="225" t="s">
        <v>1</v>
      </c>
      <c r="N528" s="226" t="s">
        <v>41</v>
      </c>
      <c r="O528" s="91"/>
      <c r="P528" s="227">
        <f>O528*H528</f>
        <v>0</v>
      </c>
      <c r="Q528" s="227">
        <v>0.00012999999999999999</v>
      </c>
      <c r="R528" s="227">
        <f>Q528*H528</f>
        <v>0.13480999999999999</v>
      </c>
      <c r="S528" s="227">
        <v>0</v>
      </c>
      <c r="T528" s="228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29" t="s">
        <v>189</v>
      </c>
      <c r="AT528" s="229" t="s">
        <v>184</v>
      </c>
      <c r="AU528" s="229" t="s">
        <v>86</v>
      </c>
      <c r="AY528" s="17" t="s">
        <v>182</v>
      </c>
      <c r="BE528" s="230">
        <f>IF(N528="základní",J528,0)</f>
        <v>0</v>
      </c>
      <c r="BF528" s="230">
        <f>IF(N528="snížená",J528,0)</f>
        <v>0</v>
      </c>
      <c r="BG528" s="230">
        <f>IF(N528="zákl. přenesená",J528,0)</f>
        <v>0</v>
      </c>
      <c r="BH528" s="230">
        <f>IF(N528="sníž. přenesená",J528,0)</f>
        <v>0</v>
      </c>
      <c r="BI528" s="230">
        <f>IF(N528="nulová",J528,0)</f>
        <v>0</v>
      </c>
      <c r="BJ528" s="17" t="s">
        <v>84</v>
      </c>
      <c r="BK528" s="230">
        <f>ROUND(I528*H528,2)</f>
        <v>0</v>
      </c>
      <c r="BL528" s="17" t="s">
        <v>189</v>
      </c>
      <c r="BM528" s="229" t="s">
        <v>921</v>
      </c>
    </row>
    <row r="529" s="13" customFormat="1">
      <c r="A529" s="13"/>
      <c r="B529" s="231"/>
      <c r="C529" s="232"/>
      <c r="D529" s="233" t="s">
        <v>199</v>
      </c>
      <c r="E529" s="234" t="s">
        <v>1</v>
      </c>
      <c r="F529" s="235" t="s">
        <v>922</v>
      </c>
      <c r="G529" s="232"/>
      <c r="H529" s="236">
        <v>1037</v>
      </c>
      <c r="I529" s="237"/>
      <c r="J529" s="232"/>
      <c r="K529" s="232"/>
      <c r="L529" s="238"/>
      <c r="M529" s="239"/>
      <c r="N529" s="240"/>
      <c r="O529" s="240"/>
      <c r="P529" s="240"/>
      <c r="Q529" s="240"/>
      <c r="R529" s="240"/>
      <c r="S529" s="240"/>
      <c r="T529" s="24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2" t="s">
        <v>199</v>
      </c>
      <c r="AU529" s="242" t="s">
        <v>86</v>
      </c>
      <c r="AV529" s="13" t="s">
        <v>86</v>
      </c>
      <c r="AW529" s="13" t="s">
        <v>32</v>
      </c>
      <c r="AX529" s="13" t="s">
        <v>84</v>
      </c>
      <c r="AY529" s="242" t="s">
        <v>182</v>
      </c>
    </row>
    <row r="530" s="2" customFormat="1">
      <c r="A530" s="38"/>
      <c r="B530" s="39"/>
      <c r="C530" s="218" t="s">
        <v>923</v>
      </c>
      <c r="D530" s="218" t="s">
        <v>184</v>
      </c>
      <c r="E530" s="219" t="s">
        <v>924</v>
      </c>
      <c r="F530" s="220" t="s">
        <v>925</v>
      </c>
      <c r="G530" s="221" t="s">
        <v>187</v>
      </c>
      <c r="H530" s="222">
        <v>2860.413</v>
      </c>
      <c r="I530" s="223"/>
      <c r="J530" s="224">
        <f>ROUND(I530*H530,2)</f>
        <v>0</v>
      </c>
      <c r="K530" s="220" t="s">
        <v>188</v>
      </c>
      <c r="L530" s="44"/>
      <c r="M530" s="225" t="s">
        <v>1</v>
      </c>
      <c r="N530" s="226" t="s">
        <v>41</v>
      </c>
      <c r="O530" s="91"/>
      <c r="P530" s="227">
        <f>O530*H530</f>
        <v>0</v>
      </c>
      <c r="Q530" s="227">
        <v>4.0000000000000003E-05</v>
      </c>
      <c r="R530" s="227">
        <f>Q530*H530</f>
        <v>0.11441652000000001</v>
      </c>
      <c r="S530" s="227">
        <v>0</v>
      </c>
      <c r="T530" s="228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29" t="s">
        <v>189</v>
      </c>
      <c r="AT530" s="229" t="s">
        <v>184</v>
      </c>
      <c r="AU530" s="229" t="s">
        <v>86</v>
      </c>
      <c r="AY530" s="17" t="s">
        <v>182</v>
      </c>
      <c r="BE530" s="230">
        <f>IF(N530="základní",J530,0)</f>
        <v>0</v>
      </c>
      <c r="BF530" s="230">
        <f>IF(N530="snížená",J530,0)</f>
        <v>0</v>
      </c>
      <c r="BG530" s="230">
        <f>IF(N530="zákl. přenesená",J530,0)</f>
        <v>0</v>
      </c>
      <c r="BH530" s="230">
        <f>IF(N530="sníž. přenesená",J530,0)</f>
        <v>0</v>
      </c>
      <c r="BI530" s="230">
        <f>IF(N530="nulová",J530,0)</f>
        <v>0</v>
      </c>
      <c r="BJ530" s="17" t="s">
        <v>84</v>
      </c>
      <c r="BK530" s="230">
        <f>ROUND(I530*H530,2)</f>
        <v>0</v>
      </c>
      <c r="BL530" s="17" t="s">
        <v>189</v>
      </c>
      <c r="BM530" s="229" t="s">
        <v>926</v>
      </c>
    </row>
    <row r="531" s="13" customFormat="1">
      <c r="A531" s="13"/>
      <c r="B531" s="231"/>
      <c r="C531" s="232"/>
      <c r="D531" s="233" t="s">
        <v>199</v>
      </c>
      <c r="E531" s="234" t="s">
        <v>1</v>
      </c>
      <c r="F531" s="235" t="s">
        <v>927</v>
      </c>
      <c r="G531" s="232"/>
      <c r="H531" s="236">
        <v>2860.413</v>
      </c>
      <c r="I531" s="237"/>
      <c r="J531" s="232"/>
      <c r="K531" s="232"/>
      <c r="L531" s="238"/>
      <c r="M531" s="239"/>
      <c r="N531" s="240"/>
      <c r="O531" s="240"/>
      <c r="P531" s="240"/>
      <c r="Q531" s="240"/>
      <c r="R531" s="240"/>
      <c r="S531" s="240"/>
      <c r="T531" s="241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2" t="s">
        <v>199</v>
      </c>
      <c r="AU531" s="242" t="s">
        <v>86</v>
      </c>
      <c r="AV531" s="13" t="s">
        <v>86</v>
      </c>
      <c r="AW531" s="13" t="s">
        <v>32</v>
      </c>
      <c r="AX531" s="13" t="s">
        <v>84</v>
      </c>
      <c r="AY531" s="242" t="s">
        <v>182</v>
      </c>
    </row>
    <row r="532" s="2" customFormat="1" ht="33" customHeight="1">
      <c r="A532" s="38"/>
      <c r="B532" s="39"/>
      <c r="C532" s="218" t="s">
        <v>928</v>
      </c>
      <c r="D532" s="218" t="s">
        <v>184</v>
      </c>
      <c r="E532" s="219" t="s">
        <v>929</v>
      </c>
      <c r="F532" s="220" t="s">
        <v>930</v>
      </c>
      <c r="G532" s="221" t="s">
        <v>234</v>
      </c>
      <c r="H532" s="222">
        <v>92</v>
      </c>
      <c r="I532" s="223"/>
      <c r="J532" s="224">
        <f>ROUND(I532*H532,2)</f>
        <v>0</v>
      </c>
      <c r="K532" s="220" t="s">
        <v>188</v>
      </c>
      <c r="L532" s="44"/>
      <c r="M532" s="225" t="s">
        <v>1</v>
      </c>
      <c r="N532" s="226" t="s">
        <v>41</v>
      </c>
      <c r="O532" s="91"/>
      <c r="P532" s="227">
        <f>O532*H532</f>
        <v>0</v>
      </c>
      <c r="Q532" s="227">
        <v>0.0011999999999999999</v>
      </c>
      <c r="R532" s="227">
        <f>Q532*H532</f>
        <v>0.11039999999999998</v>
      </c>
      <c r="S532" s="227">
        <v>0</v>
      </c>
      <c r="T532" s="228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229" t="s">
        <v>189</v>
      </c>
      <c r="AT532" s="229" t="s">
        <v>184</v>
      </c>
      <c r="AU532" s="229" t="s">
        <v>86</v>
      </c>
      <c r="AY532" s="17" t="s">
        <v>182</v>
      </c>
      <c r="BE532" s="230">
        <f>IF(N532="základní",J532,0)</f>
        <v>0</v>
      </c>
      <c r="BF532" s="230">
        <f>IF(N532="snížená",J532,0)</f>
        <v>0</v>
      </c>
      <c r="BG532" s="230">
        <f>IF(N532="zákl. přenesená",J532,0)</f>
        <v>0</v>
      </c>
      <c r="BH532" s="230">
        <f>IF(N532="sníž. přenesená",J532,0)</f>
        <v>0</v>
      </c>
      <c r="BI532" s="230">
        <f>IF(N532="nulová",J532,0)</f>
        <v>0</v>
      </c>
      <c r="BJ532" s="17" t="s">
        <v>84</v>
      </c>
      <c r="BK532" s="230">
        <f>ROUND(I532*H532,2)</f>
        <v>0</v>
      </c>
      <c r="BL532" s="17" t="s">
        <v>189</v>
      </c>
      <c r="BM532" s="229" t="s">
        <v>931</v>
      </c>
    </row>
    <row r="533" s="13" customFormat="1">
      <c r="A533" s="13"/>
      <c r="B533" s="231"/>
      <c r="C533" s="232"/>
      <c r="D533" s="233" t="s">
        <v>199</v>
      </c>
      <c r="E533" s="234" t="s">
        <v>1</v>
      </c>
      <c r="F533" s="235" t="s">
        <v>932</v>
      </c>
      <c r="G533" s="232"/>
      <c r="H533" s="236">
        <v>92</v>
      </c>
      <c r="I533" s="237"/>
      <c r="J533" s="232"/>
      <c r="K533" s="232"/>
      <c r="L533" s="238"/>
      <c r="M533" s="239"/>
      <c r="N533" s="240"/>
      <c r="O533" s="240"/>
      <c r="P533" s="240"/>
      <c r="Q533" s="240"/>
      <c r="R533" s="240"/>
      <c r="S533" s="240"/>
      <c r="T533" s="241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2" t="s">
        <v>199</v>
      </c>
      <c r="AU533" s="242" t="s">
        <v>86</v>
      </c>
      <c r="AV533" s="13" t="s">
        <v>86</v>
      </c>
      <c r="AW533" s="13" t="s">
        <v>32</v>
      </c>
      <c r="AX533" s="13" t="s">
        <v>84</v>
      </c>
      <c r="AY533" s="242" t="s">
        <v>182</v>
      </c>
    </row>
    <row r="534" s="2" customFormat="1">
      <c r="A534" s="38"/>
      <c r="B534" s="39"/>
      <c r="C534" s="218" t="s">
        <v>933</v>
      </c>
      <c r="D534" s="218" t="s">
        <v>184</v>
      </c>
      <c r="E534" s="219" t="s">
        <v>934</v>
      </c>
      <c r="F534" s="220" t="s">
        <v>935</v>
      </c>
      <c r="G534" s="221" t="s">
        <v>368</v>
      </c>
      <c r="H534" s="222">
        <v>5</v>
      </c>
      <c r="I534" s="223"/>
      <c r="J534" s="224">
        <f>ROUND(I534*H534,2)</f>
        <v>0</v>
      </c>
      <c r="K534" s="220" t="s">
        <v>188</v>
      </c>
      <c r="L534" s="44"/>
      <c r="M534" s="225" t="s">
        <v>1</v>
      </c>
      <c r="N534" s="226" t="s">
        <v>41</v>
      </c>
      <c r="O534" s="91"/>
      <c r="P534" s="227">
        <f>O534*H534</f>
        <v>0</v>
      </c>
      <c r="Q534" s="227">
        <v>0.0041000000000000003</v>
      </c>
      <c r="R534" s="227">
        <f>Q534*H534</f>
        <v>0.020500000000000001</v>
      </c>
      <c r="S534" s="227">
        <v>0</v>
      </c>
      <c r="T534" s="228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29" t="s">
        <v>189</v>
      </c>
      <c r="AT534" s="229" t="s">
        <v>184</v>
      </c>
      <c r="AU534" s="229" t="s">
        <v>86</v>
      </c>
      <c r="AY534" s="17" t="s">
        <v>182</v>
      </c>
      <c r="BE534" s="230">
        <f>IF(N534="základní",J534,0)</f>
        <v>0</v>
      </c>
      <c r="BF534" s="230">
        <f>IF(N534="snížená",J534,0)</f>
        <v>0</v>
      </c>
      <c r="BG534" s="230">
        <f>IF(N534="zákl. přenesená",J534,0)</f>
        <v>0</v>
      </c>
      <c r="BH534" s="230">
        <f>IF(N534="sníž. přenesená",J534,0)</f>
        <v>0</v>
      </c>
      <c r="BI534" s="230">
        <f>IF(N534="nulová",J534,0)</f>
        <v>0</v>
      </c>
      <c r="BJ534" s="17" t="s">
        <v>84</v>
      </c>
      <c r="BK534" s="230">
        <f>ROUND(I534*H534,2)</f>
        <v>0</v>
      </c>
      <c r="BL534" s="17" t="s">
        <v>189</v>
      </c>
      <c r="BM534" s="229" t="s">
        <v>936</v>
      </c>
    </row>
    <row r="535" s="12" customFormat="1" ht="22.8" customHeight="1">
      <c r="A535" s="12"/>
      <c r="B535" s="202"/>
      <c r="C535" s="203"/>
      <c r="D535" s="204" t="s">
        <v>75</v>
      </c>
      <c r="E535" s="216" t="s">
        <v>937</v>
      </c>
      <c r="F535" s="216" t="s">
        <v>938</v>
      </c>
      <c r="G535" s="203"/>
      <c r="H535" s="203"/>
      <c r="I535" s="206"/>
      <c r="J535" s="217">
        <f>BK535</f>
        <v>0</v>
      </c>
      <c r="K535" s="203"/>
      <c r="L535" s="208"/>
      <c r="M535" s="209"/>
      <c r="N535" s="210"/>
      <c r="O535" s="210"/>
      <c r="P535" s="211">
        <f>P536</f>
        <v>0</v>
      </c>
      <c r="Q535" s="210"/>
      <c r="R535" s="211">
        <f>R536</f>
        <v>0</v>
      </c>
      <c r="S535" s="210"/>
      <c r="T535" s="212">
        <f>T536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213" t="s">
        <v>84</v>
      </c>
      <c r="AT535" s="214" t="s">
        <v>75</v>
      </c>
      <c r="AU535" s="214" t="s">
        <v>84</v>
      </c>
      <c r="AY535" s="213" t="s">
        <v>182</v>
      </c>
      <c r="BK535" s="215">
        <f>BK536</f>
        <v>0</v>
      </c>
    </row>
    <row r="536" s="2" customFormat="1" ht="16.5" customHeight="1">
      <c r="A536" s="38"/>
      <c r="B536" s="39"/>
      <c r="C536" s="218" t="s">
        <v>939</v>
      </c>
      <c r="D536" s="218" t="s">
        <v>184</v>
      </c>
      <c r="E536" s="219" t="s">
        <v>940</v>
      </c>
      <c r="F536" s="220" t="s">
        <v>941</v>
      </c>
      <c r="G536" s="221" t="s">
        <v>218</v>
      </c>
      <c r="H536" s="222">
        <v>7330.7150000000001</v>
      </c>
      <c r="I536" s="223"/>
      <c r="J536" s="224">
        <f>ROUND(I536*H536,2)</f>
        <v>0</v>
      </c>
      <c r="K536" s="220" t="s">
        <v>188</v>
      </c>
      <c r="L536" s="44"/>
      <c r="M536" s="225" t="s">
        <v>1</v>
      </c>
      <c r="N536" s="226" t="s">
        <v>41</v>
      </c>
      <c r="O536" s="91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R536" s="229" t="s">
        <v>189</v>
      </c>
      <c r="AT536" s="229" t="s">
        <v>184</v>
      </c>
      <c r="AU536" s="229" t="s">
        <v>86</v>
      </c>
      <c r="AY536" s="17" t="s">
        <v>182</v>
      </c>
      <c r="BE536" s="230">
        <f>IF(N536="základní",J536,0)</f>
        <v>0</v>
      </c>
      <c r="BF536" s="230">
        <f>IF(N536="snížená",J536,0)</f>
        <v>0</v>
      </c>
      <c r="BG536" s="230">
        <f>IF(N536="zákl. přenesená",J536,0)</f>
        <v>0</v>
      </c>
      <c r="BH536" s="230">
        <f>IF(N536="sníž. přenesená",J536,0)</f>
        <v>0</v>
      </c>
      <c r="BI536" s="230">
        <f>IF(N536="nulová",J536,0)</f>
        <v>0</v>
      </c>
      <c r="BJ536" s="17" t="s">
        <v>84</v>
      </c>
      <c r="BK536" s="230">
        <f>ROUND(I536*H536,2)</f>
        <v>0</v>
      </c>
      <c r="BL536" s="17" t="s">
        <v>189</v>
      </c>
      <c r="BM536" s="229" t="s">
        <v>942</v>
      </c>
    </row>
    <row r="537" s="12" customFormat="1" ht="25.92" customHeight="1">
      <c r="A537" s="12"/>
      <c r="B537" s="202"/>
      <c r="C537" s="203"/>
      <c r="D537" s="204" t="s">
        <v>75</v>
      </c>
      <c r="E537" s="205" t="s">
        <v>943</v>
      </c>
      <c r="F537" s="205" t="s">
        <v>944</v>
      </c>
      <c r="G537" s="203"/>
      <c r="H537" s="203"/>
      <c r="I537" s="206"/>
      <c r="J537" s="207">
        <f>BK537</f>
        <v>0</v>
      </c>
      <c r="K537" s="203"/>
      <c r="L537" s="208"/>
      <c r="M537" s="209"/>
      <c r="N537" s="210"/>
      <c r="O537" s="210"/>
      <c r="P537" s="211">
        <f>P538+P562+P616+P668+P691+P694+P697+P699+P701+P703+P722+P751+P770+P774+P812+P909+P913+P947+P954+P958+P964</f>
        <v>0</v>
      </c>
      <c r="Q537" s="210"/>
      <c r="R537" s="211">
        <f>R538+R562+R616+R668+R691+R694+R697+R699+R701+R703+R722+R751+R770+R774+R812+R909+R913+R947+R954+R958+R964</f>
        <v>214.49019767000002</v>
      </c>
      <c r="S537" s="210"/>
      <c r="T537" s="212">
        <f>T538+T562+T616+T668+T691+T694+T697+T699+T701+T703+T722+T751+T770+T774+T812+T909+T913+T947+T954+T958+T964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13" t="s">
        <v>86</v>
      </c>
      <c r="AT537" s="214" t="s">
        <v>75</v>
      </c>
      <c r="AU537" s="214" t="s">
        <v>76</v>
      </c>
      <c r="AY537" s="213" t="s">
        <v>182</v>
      </c>
      <c r="BK537" s="215">
        <f>BK538+BK562+BK616+BK668+BK691+BK694+BK697+BK699+BK701+BK703+BK722+BK751+BK770+BK774+BK812+BK909+BK913+BK947+BK954+BK958+BK964</f>
        <v>0</v>
      </c>
    </row>
    <row r="538" s="12" customFormat="1" ht="22.8" customHeight="1">
      <c r="A538" s="12"/>
      <c r="B538" s="202"/>
      <c r="C538" s="203"/>
      <c r="D538" s="204" t="s">
        <v>75</v>
      </c>
      <c r="E538" s="216" t="s">
        <v>945</v>
      </c>
      <c r="F538" s="216" t="s">
        <v>946</v>
      </c>
      <c r="G538" s="203"/>
      <c r="H538" s="203"/>
      <c r="I538" s="206"/>
      <c r="J538" s="217">
        <f>BK538</f>
        <v>0</v>
      </c>
      <c r="K538" s="203"/>
      <c r="L538" s="208"/>
      <c r="M538" s="209"/>
      <c r="N538" s="210"/>
      <c r="O538" s="210"/>
      <c r="P538" s="211">
        <f>SUM(P539:P561)</f>
        <v>0</v>
      </c>
      <c r="Q538" s="210"/>
      <c r="R538" s="211">
        <f>SUM(R539:R561)</f>
        <v>32.115381899999996</v>
      </c>
      <c r="S538" s="210"/>
      <c r="T538" s="212">
        <f>SUM(T539:T561)</f>
        <v>0</v>
      </c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R538" s="213" t="s">
        <v>86</v>
      </c>
      <c r="AT538" s="214" t="s">
        <v>75</v>
      </c>
      <c r="AU538" s="214" t="s">
        <v>84</v>
      </c>
      <c r="AY538" s="213" t="s">
        <v>182</v>
      </c>
      <c r="BK538" s="215">
        <f>SUM(BK539:BK561)</f>
        <v>0</v>
      </c>
    </row>
    <row r="539" s="2" customFormat="1">
      <c r="A539" s="38"/>
      <c r="B539" s="39"/>
      <c r="C539" s="218" t="s">
        <v>947</v>
      </c>
      <c r="D539" s="218" t="s">
        <v>184</v>
      </c>
      <c r="E539" s="219" t="s">
        <v>948</v>
      </c>
      <c r="F539" s="220" t="s">
        <v>949</v>
      </c>
      <c r="G539" s="221" t="s">
        <v>187</v>
      </c>
      <c r="H539" s="222">
        <v>2194.808</v>
      </c>
      <c r="I539" s="223"/>
      <c r="J539" s="224">
        <f>ROUND(I539*H539,2)</f>
        <v>0</v>
      </c>
      <c r="K539" s="220" t="s">
        <v>188</v>
      </c>
      <c r="L539" s="44"/>
      <c r="M539" s="225" t="s">
        <v>1</v>
      </c>
      <c r="N539" s="226" t="s">
        <v>41</v>
      </c>
      <c r="O539" s="91"/>
      <c r="P539" s="227">
        <f>O539*H539</f>
        <v>0</v>
      </c>
      <c r="Q539" s="227">
        <v>0</v>
      </c>
      <c r="R539" s="227">
        <f>Q539*H539</f>
        <v>0</v>
      </c>
      <c r="S539" s="227">
        <v>0</v>
      </c>
      <c r="T539" s="228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29" t="s">
        <v>260</v>
      </c>
      <c r="AT539" s="229" t="s">
        <v>184</v>
      </c>
      <c r="AU539" s="229" t="s">
        <v>86</v>
      </c>
      <c r="AY539" s="17" t="s">
        <v>182</v>
      </c>
      <c r="BE539" s="230">
        <f>IF(N539="základní",J539,0)</f>
        <v>0</v>
      </c>
      <c r="BF539" s="230">
        <f>IF(N539="snížená",J539,0)</f>
        <v>0</v>
      </c>
      <c r="BG539" s="230">
        <f>IF(N539="zákl. přenesená",J539,0)</f>
        <v>0</v>
      </c>
      <c r="BH539" s="230">
        <f>IF(N539="sníž. přenesená",J539,0)</f>
        <v>0</v>
      </c>
      <c r="BI539" s="230">
        <f>IF(N539="nulová",J539,0)</f>
        <v>0</v>
      </c>
      <c r="BJ539" s="17" t="s">
        <v>84</v>
      </c>
      <c r="BK539" s="230">
        <f>ROUND(I539*H539,2)</f>
        <v>0</v>
      </c>
      <c r="BL539" s="17" t="s">
        <v>260</v>
      </c>
      <c r="BM539" s="229" t="s">
        <v>950</v>
      </c>
    </row>
    <row r="540" s="2" customFormat="1" ht="16.5" customHeight="1">
      <c r="A540" s="38"/>
      <c r="B540" s="39"/>
      <c r="C540" s="264" t="s">
        <v>951</v>
      </c>
      <c r="D540" s="264" t="s">
        <v>613</v>
      </c>
      <c r="E540" s="265" t="s">
        <v>952</v>
      </c>
      <c r="F540" s="266" t="s">
        <v>953</v>
      </c>
      <c r="G540" s="267" t="s">
        <v>218</v>
      </c>
      <c r="H540" s="268">
        <v>0.65800000000000003</v>
      </c>
      <c r="I540" s="269"/>
      <c r="J540" s="270">
        <f>ROUND(I540*H540,2)</f>
        <v>0</v>
      </c>
      <c r="K540" s="266" t="s">
        <v>188</v>
      </c>
      <c r="L540" s="271"/>
      <c r="M540" s="272" t="s">
        <v>1</v>
      </c>
      <c r="N540" s="273" t="s">
        <v>41</v>
      </c>
      <c r="O540" s="91"/>
      <c r="P540" s="227">
        <f>O540*H540</f>
        <v>0</v>
      </c>
      <c r="Q540" s="227">
        <v>1</v>
      </c>
      <c r="R540" s="227">
        <f>Q540*H540</f>
        <v>0.65800000000000003</v>
      </c>
      <c r="S540" s="227">
        <v>0</v>
      </c>
      <c r="T540" s="228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29" t="s">
        <v>361</v>
      </c>
      <c r="AT540" s="229" t="s">
        <v>613</v>
      </c>
      <c r="AU540" s="229" t="s">
        <v>86</v>
      </c>
      <c r="AY540" s="17" t="s">
        <v>182</v>
      </c>
      <c r="BE540" s="230">
        <f>IF(N540="základní",J540,0)</f>
        <v>0</v>
      </c>
      <c r="BF540" s="230">
        <f>IF(N540="snížená",J540,0)</f>
        <v>0</v>
      </c>
      <c r="BG540" s="230">
        <f>IF(N540="zákl. přenesená",J540,0)</f>
        <v>0</v>
      </c>
      <c r="BH540" s="230">
        <f>IF(N540="sníž. přenesená",J540,0)</f>
        <v>0</v>
      </c>
      <c r="BI540" s="230">
        <f>IF(N540="nulová",J540,0)</f>
        <v>0</v>
      </c>
      <c r="BJ540" s="17" t="s">
        <v>84</v>
      </c>
      <c r="BK540" s="230">
        <f>ROUND(I540*H540,2)</f>
        <v>0</v>
      </c>
      <c r="BL540" s="17" t="s">
        <v>260</v>
      </c>
      <c r="BM540" s="229" t="s">
        <v>954</v>
      </c>
    </row>
    <row r="541" s="13" customFormat="1">
      <c r="A541" s="13"/>
      <c r="B541" s="231"/>
      <c r="C541" s="232"/>
      <c r="D541" s="233" t="s">
        <v>199</v>
      </c>
      <c r="E541" s="232"/>
      <c r="F541" s="235" t="s">
        <v>955</v>
      </c>
      <c r="G541" s="232"/>
      <c r="H541" s="236">
        <v>0.65800000000000003</v>
      </c>
      <c r="I541" s="237"/>
      <c r="J541" s="232"/>
      <c r="K541" s="232"/>
      <c r="L541" s="238"/>
      <c r="M541" s="239"/>
      <c r="N541" s="240"/>
      <c r="O541" s="240"/>
      <c r="P541" s="240"/>
      <c r="Q541" s="240"/>
      <c r="R541" s="240"/>
      <c r="S541" s="240"/>
      <c r="T541" s="241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2" t="s">
        <v>199</v>
      </c>
      <c r="AU541" s="242" t="s">
        <v>86</v>
      </c>
      <c r="AV541" s="13" t="s">
        <v>86</v>
      </c>
      <c r="AW541" s="13" t="s">
        <v>4</v>
      </c>
      <c r="AX541" s="13" t="s">
        <v>84</v>
      </c>
      <c r="AY541" s="242" t="s">
        <v>182</v>
      </c>
    </row>
    <row r="542" s="2" customFormat="1">
      <c r="A542" s="38"/>
      <c r="B542" s="39"/>
      <c r="C542" s="218" t="s">
        <v>956</v>
      </c>
      <c r="D542" s="218" t="s">
        <v>184</v>
      </c>
      <c r="E542" s="219" t="s">
        <v>957</v>
      </c>
      <c r="F542" s="220" t="s">
        <v>958</v>
      </c>
      <c r="G542" s="221" t="s">
        <v>187</v>
      </c>
      <c r="H542" s="222">
        <v>466.37</v>
      </c>
      <c r="I542" s="223"/>
      <c r="J542" s="224">
        <f>ROUND(I542*H542,2)</f>
        <v>0</v>
      </c>
      <c r="K542" s="220" t="s">
        <v>188</v>
      </c>
      <c r="L542" s="44"/>
      <c r="M542" s="225" t="s">
        <v>1</v>
      </c>
      <c r="N542" s="226" t="s">
        <v>41</v>
      </c>
      <c r="O542" s="91"/>
      <c r="P542" s="227">
        <f>O542*H542</f>
        <v>0</v>
      </c>
      <c r="Q542" s="227">
        <v>0</v>
      </c>
      <c r="R542" s="227">
        <f>Q542*H542</f>
        <v>0</v>
      </c>
      <c r="S542" s="227">
        <v>0</v>
      </c>
      <c r="T542" s="228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229" t="s">
        <v>260</v>
      </c>
      <c r="AT542" s="229" t="s">
        <v>184</v>
      </c>
      <c r="AU542" s="229" t="s">
        <v>86</v>
      </c>
      <c r="AY542" s="17" t="s">
        <v>182</v>
      </c>
      <c r="BE542" s="230">
        <f>IF(N542="základní",J542,0)</f>
        <v>0</v>
      </c>
      <c r="BF542" s="230">
        <f>IF(N542="snížená",J542,0)</f>
        <v>0</v>
      </c>
      <c r="BG542" s="230">
        <f>IF(N542="zákl. přenesená",J542,0)</f>
        <v>0</v>
      </c>
      <c r="BH542" s="230">
        <f>IF(N542="sníž. přenesená",J542,0)</f>
        <v>0</v>
      </c>
      <c r="BI542" s="230">
        <f>IF(N542="nulová",J542,0)</f>
        <v>0</v>
      </c>
      <c r="BJ542" s="17" t="s">
        <v>84</v>
      </c>
      <c r="BK542" s="230">
        <f>ROUND(I542*H542,2)</f>
        <v>0</v>
      </c>
      <c r="BL542" s="17" t="s">
        <v>260</v>
      </c>
      <c r="BM542" s="229" t="s">
        <v>959</v>
      </c>
    </row>
    <row r="543" s="2" customFormat="1" ht="16.5" customHeight="1">
      <c r="A543" s="38"/>
      <c r="B543" s="39"/>
      <c r="C543" s="264" t="s">
        <v>960</v>
      </c>
      <c r="D543" s="264" t="s">
        <v>613</v>
      </c>
      <c r="E543" s="265" t="s">
        <v>952</v>
      </c>
      <c r="F543" s="266" t="s">
        <v>953</v>
      </c>
      <c r="G543" s="267" t="s">
        <v>218</v>
      </c>
      <c r="H543" s="268">
        <v>0.16300000000000001</v>
      </c>
      <c r="I543" s="269"/>
      <c r="J543" s="270">
        <f>ROUND(I543*H543,2)</f>
        <v>0</v>
      </c>
      <c r="K543" s="266" t="s">
        <v>188</v>
      </c>
      <c r="L543" s="271"/>
      <c r="M543" s="272" t="s">
        <v>1</v>
      </c>
      <c r="N543" s="273" t="s">
        <v>41</v>
      </c>
      <c r="O543" s="91"/>
      <c r="P543" s="227">
        <f>O543*H543</f>
        <v>0</v>
      </c>
      <c r="Q543" s="227">
        <v>1</v>
      </c>
      <c r="R543" s="227">
        <f>Q543*H543</f>
        <v>0.16300000000000001</v>
      </c>
      <c r="S543" s="227">
        <v>0</v>
      </c>
      <c r="T543" s="228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29" t="s">
        <v>361</v>
      </c>
      <c r="AT543" s="229" t="s">
        <v>613</v>
      </c>
      <c r="AU543" s="229" t="s">
        <v>86</v>
      </c>
      <c r="AY543" s="17" t="s">
        <v>182</v>
      </c>
      <c r="BE543" s="230">
        <f>IF(N543="základní",J543,0)</f>
        <v>0</v>
      </c>
      <c r="BF543" s="230">
        <f>IF(N543="snížená",J543,0)</f>
        <v>0</v>
      </c>
      <c r="BG543" s="230">
        <f>IF(N543="zákl. přenesená",J543,0)</f>
        <v>0</v>
      </c>
      <c r="BH543" s="230">
        <f>IF(N543="sníž. přenesená",J543,0)</f>
        <v>0</v>
      </c>
      <c r="BI543" s="230">
        <f>IF(N543="nulová",J543,0)</f>
        <v>0</v>
      </c>
      <c r="BJ543" s="17" t="s">
        <v>84</v>
      </c>
      <c r="BK543" s="230">
        <f>ROUND(I543*H543,2)</f>
        <v>0</v>
      </c>
      <c r="BL543" s="17" t="s">
        <v>260</v>
      </c>
      <c r="BM543" s="229" t="s">
        <v>961</v>
      </c>
    </row>
    <row r="544" s="13" customFormat="1">
      <c r="A544" s="13"/>
      <c r="B544" s="231"/>
      <c r="C544" s="232"/>
      <c r="D544" s="233" t="s">
        <v>199</v>
      </c>
      <c r="E544" s="232"/>
      <c r="F544" s="235" t="s">
        <v>962</v>
      </c>
      <c r="G544" s="232"/>
      <c r="H544" s="236">
        <v>0.16300000000000001</v>
      </c>
      <c r="I544" s="237"/>
      <c r="J544" s="232"/>
      <c r="K544" s="232"/>
      <c r="L544" s="238"/>
      <c r="M544" s="239"/>
      <c r="N544" s="240"/>
      <c r="O544" s="240"/>
      <c r="P544" s="240"/>
      <c r="Q544" s="240"/>
      <c r="R544" s="240"/>
      <c r="S544" s="240"/>
      <c r="T544" s="24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2" t="s">
        <v>199</v>
      </c>
      <c r="AU544" s="242" t="s">
        <v>86</v>
      </c>
      <c r="AV544" s="13" t="s">
        <v>86</v>
      </c>
      <c r="AW544" s="13" t="s">
        <v>4</v>
      </c>
      <c r="AX544" s="13" t="s">
        <v>84</v>
      </c>
      <c r="AY544" s="242" t="s">
        <v>182</v>
      </c>
    </row>
    <row r="545" s="2" customFormat="1">
      <c r="A545" s="38"/>
      <c r="B545" s="39"/>
      <c r="C545" s="218" t="s">
        <v>963</v>
      </c>
      <c r="D545" s="218" t="s">
        <v>184</v>
      </c>
      <c r="E545" s="219" t="s">
        <v>964</v>
      </c>
      <c r="F545" s="220" t="s">
        <v>965</v>
      </c>
      <c r="G545" s="221" t="s">
        <v>187</v>
      </c>
      <c r="H545" s="222">
        <v>4389.616</v>
      </c>
      <c r="I545" s="223"/>
      <c r="J545" s="224">
        <f>ROUND(I545*H545,2)</f>
        <v>0</v>
      </c>
      <c r="K545" s="220" t="s">
        <v>188</v>
      </c>
      <c r="L545" s="44"/>
      <c r="M545" s="225" t="s">
        <v>1</v>
      </c>
      <c r="N545" s="226" t="s">
        <v>41</v>
      </c>
      <c r="O545" s="91"/>
      <c r="P545" s="227">
        <f>O545*H545</f>
        <v>0</v>
      </c>
      <c r="Q545" s="227">
        <v>0.00040000000000000002</v>
      </c>
      <c r="R545" s="227">
        <f>Q545*H545</f>
        <v>1.7558464</v>
      </c>
      <c r="S545" s="227">
        <v>0</v>
      </c>
      <c r="T545" s="228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29" t="s">
        <v>260</v>
      </c>
      <c r="AT545" s="229" t="s">
        <v>184</v>
      </c>
      <c r="AU545" s="229" t="s">
        <v>86</v>
      </c>
      <c r="AY545" s="17" t="s">
        <v>182</v>
      </c>
      <c r="BE545" s="230">
        <f>IF(N545="základní",J545,0)</f>
        <v>0</v>
      </c>
      <c r="BF545" s="230">
        <f>IF(N545="snížená",J545,0)</f>
        <v>0</v>
      </c>
      <c r="BG545" s="230">
        <f>IF(N545="zákl. přenesená",J545,0)</f>
        <v>0</v>
      </c>
      <c r="BH545" s="230">
        <f>IF(N545="sníž. přenesená",J545,0)</f>
        <v>0</v>
      </c>
      <c r="BI545" s="230">
        <f>IF(N545="nulová",J545,0)</f>
        <v>0</v>
      </c>
      <c r="BJ545" s="17" t="s">
        <v>84</v>
      </c>
      <c r="BK545" s="230">
        <f>ROUND(I545*H545,2)</f>
        <v>0</v>
      </c>
      <c r="BL545" s="17" t="s">
        <v>260</v>
      </c>
      <c r="BM545" s="229" t="s">
        <v>966</v>
      </c>
    </row>
    <row r="546" s="13" customFormat="1">
      <c r="A546" s="13"/>
      <c r="B546" s="231"/>
      <c r="C546" s="232"/>
      <c r="D546" s="233" t="s">
        <v>199</v>
      </c>
      <c r="E546" s="234" t="s">
        <v>1</v>
      </c>
      <c r="F546" s="235" t="s">
        <v>967</v>
      </c>
      <c r="G546" s="232"/>
      <c r="H546" s="236">
        <v>4389.616</v>
      </c>
      <c r="I546" s="237"/>
      <c r="J546" s="232"/>
      <c r="K546" s="232"/>
      <c r="L546" s="238"/>
      <c r="M546" s="239"/>
      <c r="N546" s="240"/>
      <c r="O546" s="240"/>
      <c r="P546" s="240"/>
      <c r="Q546" s="240"/>
      <c r="R546" s="240"/>
      <c r="S546" s="240"/>
      <c r="T546" s="24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2" t="s">
        <v>199</v>
      </c>
      <c r="AU546" s="242" t="s">
        <v>86</v>
      </c>
      <c r="AV546" s="13" t="s">
        <v>86</v>
      </c>
      <c r="AW546" s="13" t="s">
        <v>32</v>
      </c>
      <c r="AX546" s="13" t="s">
        <v>84</v>
      </c>
      <c r="AY546" s="242" t="s">
        <v>182</v>
      </c>
    </row>
    <row r="547" s="2" customFormat="1" ht="44.25" customHeight="1">
      <c r="A547" s="38"/>
      <c r="B547" s="39"/>
      <c r="C547" s="264" t="s">
        <v>968</v>
      </c>
      <c r="D547" s="264" t="s">
        <v>613</v>
      </c>
      <c r="E547" s="265" t="s">
        <v>969</v>
      </c>
      <c r="F547" s="266" t="s">
        <v>970</v>
      </c>
      <c r="G547" s="267" t="s">
        <v>187</v>
      </c>
      <c r="H547" s="268">
        <v>2524.029</v>
      </c>
      <c r="I547" s="269"/>
      <c r="J547" s="270">
        <f>ROUND(I547*H547,2)</f>
        <v>0</v>
      </c>
      <c r="K547" s="266" t="s">
        <v>188</v>
      </c>
      <c r="L547" s="271"/>
      <c r="M547" s="272" t="s">
        <v>1</v>
      </c>
      <c r="N547" s="273" t="s">
        <v>41</v>
      </c>
      <c r="O547" s="91"/>
      <c r="P547" s="227">
        <f>O547*H547</f>
        <v>0</v>
      </c>
      <c r="Q547" s="227">
        <v>0.0050000000000000001</v>
      </c>
      <c r="R547" s="227">
        <f>Q547*H547</f>
        <v>12.620145000000001</v>
      </c>
      <c r="S547" s="227">
        <v>0</v>
      </c>
      <c r="T547" s="228">
        <f>S547*H547</f>
        <v>0</v>
      </c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R547" s="229" t="s">
        <v>361</v>
      </c>
      <c r="AT547" s="229" t="s">
        <v>613</v>
      </c>
      <c r="AU547" s="229" t="s">
        <v>86</v>
      </c>
      <c r="AY547" s="17" t="s">
        <v>182</v>
      </c>
      <c r="BE547" s="230">
        <f>IF(N547="základní",J547,0)</f>
        <v>0</v>
      </c>
      <c r="BF547" s="230">
        <f>IF(N547="snížená",J547,0)</f>
        <v>0</v>
      </c>
      <c r="BG547" s="230">
        <f>IF(N547="zákl. přenesená",J547,0)</f>
        <v>0</v>
      </c>
      <c r="BH547" s="230">
        <f>IF(N547="sníž. přenesená",J547,0)</f>
        <v>0</v>
      </c>
      <c r="BI547" s="230">
        <f>IF(N547="nulová",J547,0)</f>
        <v>0</v>
      </c>
      <c r="BJ547" s="17" t="s">
        <v>84</v>
      </c>
      <c r="BK547" s="230">
        <f>ROUND(I547*H547,2)</f>
        <v>0</v>
      </c>
      <c r="BL547" s="17" t="s">
        <v>260</v>
      </c>
      <c r="BM547" s="229" t="s">
        <v>971</v>
      </c>
    </row>
    <row r="548" s="13" customFormat="1">
      <c r="A548" s="13"/>
      <c r="B548" s="231"/>
      <c r="C548" s="232"/>
      <c r="D548" s="233" t="s">
        <v>199</v>
      </c>
      <c r="E548" s="232"/>
      <c r="F548" s="235" t="s">
        <v>972</v>
      </c>
      <c r="G548" s="232"/>
      <c r="H548" s="236">
        <v>2524.029</v>
      </c>
      <c r="I548" s="237"/>
      <c r="J548" s="232"/>
      <c r="K548" s="232"/>
      <c r="L548" s="238"/>
      <c r="M548" s="239"/>
      <c r="N548" s="240"/>
      <c r="O548" s="240"/>
      <c r="P548" s="240"/>
      <c r="Q548" s="240"/>
      <c r="R548" s="240"/>
      <c r="S548" s="240"/>
      <c r="T548" s="241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2" t="s">
        <v>199</v>
      </c>
      <c r="AU548" s="242" t="s">
        <v>86</v>
      </c>
      <c r="AV548" s="13" t="s">
        <v>86</v>
      </c>
      <c r="AW548" s="13" t="s">
        <v>4</v>
      </c>
      <c r="AX548" s="13" t="s">
        <v>84</v>
      </c>
      <c r="AY548" s="242" t="s">
        <v>182</v>
      </c>
    </row>
    <row r="549" s="2" customFormat="1">
      <c r="A549" s="38"/>
      <c r="B549" s="39"/>
      <c r="C549" s="264" t="s">
        <v>973</v>
      </c>
      <c r="D549" s="264" t="s">
        <v>613</v>
      </c>
      <c r="E549" s="265" t="s">
        <v>974</v>
      </c>
      <c r="F549" s="266" t="s">
        <v>975</v>
      </c>
      <c r="G549" s="267" t="s">
        <v>187</v>
      </c>
      <c r="H549" s="268">
        <v>2524.029</v>
      </c>
      <c r="I549" s="269"/>
      <c r="J549" s="270">
        <f>ROUND(I549*H549,2)</f>
        <v>0</v>
      </c>
      <c r="K549" s="266" t="s">
        <v>188</v>
      </c>
      <c r="L549" s="271"/>
      <c r="M549" s="272" t="s">
        <v>1</v>
      </c>
      <c r="N549" s="273" t="s">
        <v>41</v>
      </c>
      <c r="O549" s="91"/>
      <c r="P549" s="227">
        <f>O549*H549</f>
        <v>0</v>
      </c>
      <c r="Q549" s="227">
        <v>0.0044999999999999997</v>
      </c>
      <c r="R549" s="227">
        <f>Q549*H549</f>
        <v>11.3581305</v>
      </c>
      <c r="S549" s="227">
        <v>0</v>
      </c>
      <c r="T549" s="228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29" t="s">
        <v>361</v>
      </c>
      <c r="AT549" s="229" t="s">
        <v>613</v>
      </c>
      <c r="AU549" s="229" t="s">
        <v>86</v>
      </c>
      <c r="AY549" s="17" t="s">
        <v>182</v>
      </c>
      <c r="BE549" s="230">
        <f>IF(N549="základní",J549,0)</f>
        <v>0</v>
      </c>
      <c r="BF549" s="230">
        <f>IF(N549="snížená",J549,0)</f>
        <v>0</v>
      </c>
      <c r="BG549" s="230">
        <f>IF(N549="zákl. přenesená",J549,0)</f>
        <v>0</v>
      </c>
      <c r="BH549" s="230">
        <f>IF(N549="sníž. přenesená",J549,0)</f>
        <v>0</v>
      </c>
      <c r="BI549" s="230">
        <f>IF(N549="nulová",J549,0)</f>
        <v>0</v>
      </c>
      <c r="BJ549" s="17" t="s">
        <v>84</v>
      </c>
      <c r="BK549" s="230">
        <f>ROUND(I549*H549,2)</f>
        <v>0</v>
      </c>
      <c r="BL549" s="17" t="s">
        <v>260</v>
      </c>
      <c r="BM549" s="229" t="s">
        <v>976</v>
      </c>
    </row>
    <row r="550" s="13" customFormat="1">
      <c r="A550" s="13"/>
      <c r="B550" s="231"/>
      <c r="C550" s="232"/>
      <c r="D550" s="233" t="s">
        <v>199</v>
      </c>
      <c r="E550" s="232"/>
      <c r="F550" s="235" t="s">
        <v>972</v>
      </c>
      <c r="G550" s="232"/>
      <c r="H550" s="236">
        <v>2524.029</v>
      </c>
      <c r="I550" s="237"/>
      <c r="J550" s="232"/>
      <c r="K550" s="232"/>
      <c r="L550" s="238"/>
      <c r="M550" s="239"/>
      <c r="N550" s="240"/>
      <c r="O550" s="240"/>
      <c r="P550" s="240"/>
      <c r="Q550" s="240"/>
      <c r="R550" s="240"/>
      <c r="S550" s="240"/>
      <c r="T550" s="24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2" t="s">
        <v>199</v>
      </c>
      <c r="AU550" s="242" t="s">
        <v>86</v>
      </c>
      <c r="AV550" s="13" t="s">
        <v>86</v>
      </c>
      <c r="AW550" s="13" t="s">
        <v>4</v>
      </c>
      <c r="AX550" s="13" t="s">
        <v>84</v>
      </c>
      <c r="AY550" s="242" t="s">
        <v>182</v>
      </c>
    </row>
    <row r="551" s="2" customFormat="1">
      <c r="A551" s="38"/>
      <c r="B551" s="39"/>
      <c r="C551" s="218" t="s">
        <v>977</v>
      </c>
      <c r="D551" s="218" t="s">
        <v>184</v>
      </c>
      <c r="E551" s="219" t="s">
        <v>978</v>
      </c>
      <c r="F551" s="220" t="s">
        <v>979</v>
      </c>
      <c r="G551" s="221" t="s">
        <v>187</v>
      </c>
      <c r="H551" s="222">
        <v>932.74000000000001</v>
      </c>
      <c r="I551" s="223"/>
      <c r="J551" s="224">
        <f>ROUND(I551*H551,2)</f>
        <v>0</v>
      </c>
      <c r="K551" s="220" t="s">
        <v>188</v>
      </c>
      <c r="L551" s="44"/>
      <c r="M551" s="225" t="s">
        <v>1</v>
      </c>
      <c r="N551" s="226" t="s">
        <v>41</v>
      </c>
      <c r="O551" s="91"/>
      <c r="P551" s="227">
        <f>O551*H551</f>
        <v>0</v>
      </c>
      <c r="Q551" s="227">
        <v>0.00040000000000000002</v>
      </c>
      <c r="R551" s="227">
        <f>Q551*H551</f>
        <v>0.37309600000000004</v>
      </c>
      <c r="S551" s="227">
        <v>0</v>
      </c>
      <c r="T551" s="228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29" t="s">
        <v>260</v>
      </c>
      <c r="AT551" s="229" t="s">
        <v>184</v>
      </c>
      <c r="AU551" s="229" t="s">
        <v>86</v>
      </c>
      <c r="AY551" s="17" t="s">
        <v>182</v>
      </c>
      <c r="BE551" s="230">
        <f>IF(N551="základní",J551,0)</f>
        <v>0</v>
      </c>
      <c r="BF551" s="230">
        <f>IF(N551="snížená",J551,0)</f>
        <v>0</v>
      </c>
      <c r="BG551" s="230">
        <f>IF(N551="zákl. přenesená",J551,0)</f>
        <v>0</v>
      </c>
      <c r="BH551" s="230">
        <f>IF(N551="sníž. přenesená",J551,0)</f>
        <v>0</v>
      </c>
      <c r="BI551" s="230">
        <f>IF(N551="nulová",J551,0)</f>
        <v>0</v>
      </c>
      <c r="BJ551" s="17" t="s">
        <v>84</v>
      </c>
      <c r="BK551" s="230">
        <f>ROUND(I551*H551,2)</f>
        <v>0</v>
      </c>
      <c r="BL551" s="17" t="s">
        <v>260</v>
      </c>
      <c r="BM551" s="229" t="s">
        <v>980</v>
      </c>
    </row>
    <row r="552" s="13" customFormat="1">
      <c r="A552" s="13"/>
      <c r="B552" s="231"/>
      <c r="C552" s="232"/>
      <c r="D552" s="233" t="s">
        <v>199</v>
      </c>
      <c r="E552" s="234" t="s">
        <v>1</v>
      </c>
      <c r="F552" s="235" t="s">
        <v>981</v>
      </c>
      <c r="G552" s="232"/>
      <c r="H552" s="236">
        <v>932.74000000000001</v>
      </c>
      <c r="I552" s="237"/>
      <c r="J552" s="232"/>
      <c r="K552" s="232"/>
      <c r="L552" s="238"/>
      <c r="M552" s="239"/>
      <c r="N552" s="240"/>
      <c r="O552" s="240"/>
      <c r="P552" s="240"/>
      <c r="Q552" s="240"/>
      <c r="R552" s="240"/>
      <c r="S552" s="240"/>
      <c r="T552" s="241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2" t="s">
        <v>199</v>
      </c>
      <c r="AU552" s="242" t="s">
        <v>86</v>
      </c>
      <c r="AV552" s="13" t="s">
        <v>86</v>
      </c>
      <c r="AW552" s="13" t="s">
        <v>32</v>
      </c>
      <c r="AX552" s="13" t="s">
        <v>84</v>
      </c>
      <c r="AY552" s="242" t="s">
        <v>182</v>
      </c>
    </row>
    <row r="553" s="2" customFormat="1">
      <c r="A553" s="38"/>
      <c r="B553" s="39"/>
      <c r="C553" s="264" t="s">
        <v>982</v>
      </c>
      <c r="D553" s="264" t="s">
        <v>613</v>
      </c>
      <c r="E553" s="265" t="s">
        <v>974</v>
      </c>
      <c r="F553" s="266" t="s">
        <v>975</v>
      </c>
      <c r="G553" s="267" t="s">
        <v>187</v>
      </c>
      <c r="H553" s="268">
        <v>1119.288</v>
      </c>
      <c r="I553" s="269"/>
      <c r="J553" s="270">
        <f>ROUND(I553*H553,2)</f>
        <v>0</v>
      </c>
      <c r="K553" s="266" t="s">
        <v>188</v>
      </c>
      <c r="L553" s="271"/>
      <c r="M553" s="272" t="s">
        <v>1</v>
      </c>
      <c r="N553" s="273" t="s">
        <v>41</v>
      </c>
      <c r="O553" s="91"/>
      <c r="P553" s="227">
        <f>O553*H553</f>
        <v>0</v>
      </c>
      <c r="Q553" s="227">
        <v>0.0044999999999999997</v>
      </c>
      <c r="R553" s="227">
        <f>Q553*H553</f>
        <v>5.0367959999999998</v>
      </c>
      <c r="S553" s="227">
        <v>0</v>
      </c>
      <c r="T553" s="228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29" t="s">
        <v>361</v>
      </c>
      <c r="AT553" s="229" t="s">
        <v>613</v>
      </c>
      <c r="AU553" s="229" t="s">
        <v>86</v>
      </c>
      <c r="AY553" s="17" t="s">
        <v>182</v>
      </c>
      <c r="BE553" s="230">
        <f>IF(N553="základní",J553,0)</f>
        <v>0</v>
      </c>
      <c r="BF553" s="230">
        <f>IF(N553="snížená",J553,0)</f>
        <v>0</v>
      </c>
      <c r="BG553" s="230">
        <f>IF(N553="zákl. přenesená",J553,0)</f>
        <v>0</v>
      </c>
      <c r="BH553" s="230">
        <f>IF(N553="sníž. přenesená",J553,0)</f>
        <v>0</v>
      </c>
      <c r="BI553" s="230">
        <f>IF(N553="nulová",J553,0)</f>
        <v>0</v>
      </c>
      <c r="BJ553" s="17" t="s">
        <v>84</v>
      </c>
      <c r="BK553" s="230">
        <f>ROUND(I553*H553,2)</f>
        <v>0</v>
      </c>
      <c r="BL553" s="17" t="s">
        <v>260</v>
      </c>
      <c r="BM553" s="229" t="s">
        <v>983</v>
      </c>
    </row>
    <row r="554" s="13" customFormat="1">
      <c r="A554" s="13"/>
      <c r="B554" s="231"/>
      <c r="C554" s="232"/>
      <c r="D554" s="233" t="s">
        <v>199</v>
      </c>
      <c r="E554" s="232"/>
      <c r="F554" s="235" t="s">
        <v>984</v>
      </c>
      <c r="G554" s="232"/>
      <c r="H554" s="236">
        <v>1119.288</v>
      </c>
      <c r="I554" s="237"/>
      <c r="J554" s="232"/>
      <c r="K554" s="232"/>
      <c r="L554" s="238"/>
      <c r="M554" s="239"/>
      <c r="N554" s="240"/>
      <c r="O554" s="240"/>
      <c r="P554" s="240"/>
      <c r="Q554" s="240"/>
      <c r="R554" s="240"/>
      <c r="S554" s="240"/>
      <c r="T554" s="241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2" t="s">
        <v>199</v>
      </c>
      <c r="AU554" s="242" t="s">
        <v>86</v>
      </c>
      <c r="AV554" s="13" t="s">
        <v>86</v>
      </c>
      <c r="AW554" s="13" t="s">
        <v>4</v>
      </c>
      <c r="AX554" s="13" t="s">
        <v>84</v>
      </c>
      <c r="AY554" s="242" t="s">
        <v>182</v>
      </c>
    </row>
    <row r="555" s="2" customFormat="1">
      <c r="A555" s="38"/>
      <c r="B555" s="39"/>
      <c r="C555" s="218" t="s">
        <v>985</v>
      </c>
      <c r="D555" s="218" t="s">
        <v>184</v>
      </c>
      <c r="E555" s="219" t="s">
        <v>986</v>
      </c>
      <c r="F555" s="220" t="s">
        <v>987</v>
      </c>
      <c r="G555" s="221" t="s">
        <v>187</v>
      </c>
      <c r="H555" s="222">
        <v>234.94999999999999</v>
      </c>
      <c r="I555" s="223"/>
      <c r="J555" s="224">
        <f>ROUND(I555*H555,2)</f>
        <v>0</v>
      </c>
      <c r="K555" s="220" t="s">
        <v>188</v>
      </c>
      <c r="L555" s="44"/>
      <c r="M555" s="225" t="s">
        <v>1</v>
      </c>
      <c r="N555" s="226" t="s">
        <v>41</v>
      </c>
      <c r="O555" s="91"/>
      <c r="P555" s="227">
        <f>O555*H555</f>
        <v>0</v>
      </c>
      <c r="Q555" s="227">
        <v>0.00064000000000000005</v>
      </c>
      <c r="R555" s="227">
        <f>Q555*H555</f>
        <v>0.150368</v>
      </c>
      <c r="S555" s="227">
        <v>0</v>
      </c>
      <c r="T555" s="228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29" t="s">
        <v>260</v>
      </c>
      <c r="AT555" s="229" t="s">
        <v>184</v>
      </c>
      <c r="AU555" s="229" t="s">
        <v>86</v>
      </c>
      <c r="AY555" s="17" t="s">
        <v>182</v>
      </c>
      <c r="BE555" s="230">
        <f>IF(N555="základní",J555,0)</f>
        <v>0</v>
      </c>
      <c r="BF555" s="230">
        <f>IF(N555="snížená",J555,0)</f>
        <v>0</v>
      </c>
      <c r="BG555" s="230">
        <f>IF(N555="zákl. přenesená",J555,0)</f>
        <v>0</v>
      </c>
      <c r="BH555" s="230">
        <f>IF(N555="sníž. přenesená",J555,0)</f>
        <v>0</v>
      </c>
      <c r="BI555" s="230">
        <f>IF(N555="nulová",J555,0)</f>
        <v>0</v>
      </c>
      <c r="BJ555" s="17" t="s">
        <v>84</v>
      </c>
      <c r="BK555" s="230">
        <f>ROUND(I555*H555,2)</f>
        <v>0</v>
      </c>
      <c r="BL555" s="17" t="s">
        <v>260</v>
      </c>
      <c r="BM555" s="229" t="s">
        <v>988</v>
      </c>
    </row>
    <row r="556" s="13" customFormat="1">
      <c r="A556" s="13"/>
      <c r="B556" s="231"/>
      <c r="C556" s="232"/>
      <c r="D556" s="233" t="s">
        <v>199</v>
      </c>
      <c r="E556" s="234" t="s">
        <v>1</v>
      </c>
      <c r="F556" s="235" t="s">
        <v>989</v>
      </c>
      <c r="G556" s="232"/>
      <c r="H556" s="236">
        <v>234.94999999999999</v>
      </c>
      <c r="I556" s="237"/>
      <c r="J556" s="232"/>
      <c r="K556" s="232"/>
      <c r="L556" s="238"/>
      <c r="M556" s="239"/>
      <c r="N556" s="240"/>
      <c r="O556" s="240"/>
      <c r="P556" s="240"/>
      <c r="Q556" s="240"/>
      <c r="R556" s="240"/>
      <c r="S556" s="240"/>
      <c r="T556" s="241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2" t="s">
        <v>199</v>
      </c>
      <c r="AU556" s="242" t="s">
        <v>86</v>
      </c>
      <c r="AV556" s="13" t="s">
        <v>86</v>
      </c>
      <c r="AW556" s="13" t="s">
        <v>32</v>
      </c>
      <c r="AX556" s="13" t="s">
        <v>84</v>
      </c>
      <c r="AY556" s="242" t="s">
        <v>182</v>
      </c>
    </row>
    <row r="557" s="2" customFormat="1" ht="33" customHeight="1">
      <c r="A557" s="38"/>
      <c r="B557" s="39"/>
      <c r="C557" s="218" t="s">
        <v>990</v>
      </c>
      <c r="D557" s="218" t="s">
        <v>184</v>
      </c>
      <c r="E557" s="219" t="s">
        <v>991</v>
      </c>
      <c r="F557" s="220" t="s">
        <v>992</v>
      </c>
      <c r="G557" s="221" t="s">
        <v>187</v>
      </c>
      <c r="H557" s="222">
        <v>70.519999999999996</v>
      </c>
      <c r="I557" s="223"/>
      <c r="J557" s="224">
        <f>ROUND(I557*H557,2)</f>
        <v>0</v>
      </c>
      <c r="K557" s="220" t="s">
        <v>188</v>
      </c>
      <c r="L557" s="44"/>
      <c r="M557" s="225" t="s">
        <v>1</v>
      </c>
      <c r="N557" s="226" t="s">
        <v>41</v>
      </c>
      <c r="O557" s="91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29" t="s">
        <v>260</v>
      </c>
      <c r="AT557" s="229" t="s">
        <v>184</v>
      </c>
      <c r="AU557" s="229" t="s">
        <v>86</v>
      </c>
      <c r="AY557" s="17" t="s">
        <v>182</v>
      </c>
      <c r="BE557" s="230">
        <f>IF(N557="základní",J557,0)</f>
        <v>0</v>
      </c>
      <c r="BF557" s="230">
        <f>IF(N557="snížená",J557,0)</f>
        <v>0</v>
      </c>
      <c r="BG557" s="230">
        <f>IF(N557="zákl. přenesená",J557,0)</f>
        <v>0</v>
      </c>
      <c r="BH557" s="230">
        <f>IF(N557="sníž. přenesená",J557,0)</f>
        <v>0</v>
      </c>
      <c r="BI557" s="230">
        <f>IF(N557="nulová",J557,0)</f>
        <v>0</v>
      </c>
      <c r="BJ557" s="17" t="s">
        <v>84</v>
      </c>
      <c r="BK557" s="230">
        <f>ROUND(I557*H557,2)</f>
        <v>0</v>
      </c>
      <c r="BL557" s="17" t="s">
        <v>260</v>
      </c>
      <c r="BM557" s="229" t="s">
        <v>993</v>
      </c>
    </row>
    <row r="558" s="13" customFormat="1">
      <c r="A558" s="13"/>
      <c r="B558" s="231"/>
      <c r="C558" s="232"/>
      <c r="D558" s="233" t="s">
        <v>199</v>
      </c>
      <c r="E558" s="234" t="s">
        <v>1</v>
      </c>
      <c r="F558" s="235" t="s">
        <v>994</v>
      </c>
      <c r="G558" s="232"/>
      <c r="H558" s="236">
        <v>70.519999999999996</v>
      </c>
      <c r="I558" s="237"/>
      <c r="J558" s="232"/>
      <c r="K558" s="232"/>
      <c r="L558" s="238"/>
      <c r="M558" s="239"/>
      <c r="N558" s="240"/>
      <c r="O558" s="240"/>
      <c r="P558" s="240"/>
      <c r="Q558" s="240"/>
      <c r="R558" s="240"/>
      <c r="S558" s="240"/>
      <c r="T558" s="241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2" t="s">
        <v>199</v>
      </c>
      <c r="AU558" s="242" t="s">
        <v>86</v>
      </c>
      <c r="AV558" s="13" t="s">
        <v>86</v>
      </c>
      <c r="AW558" s="13" t="s">
        <v>32</v>
      </c>
      <c r="AX558" s="13" t="s">
        <v>84</v>
      </c>
      <c r="AY558" s="242" t="s">
        <v>182</v>
      </c>
    </row>
    <row r="559" s="2" customFormat="1" ht="33" customHeight="1">
      <c r="A559" s="38"/>
      <c r="B559" s="39"/>
      <c r="C559" s="218" t="s">
        <v>995</v>
      </c>
      <c r="D559" s="218" t="s">
        <v>184</v>
      </c>
      <c r="E559" s="219" t="s">
        <v>996</v>
      </c>
      <c r="F559" s="220" t="s">
        <v>997</v>
      </c>
      <c r="G559" s="221" t="s">
        <v>187</v>
      </c>
      <c r="H559" s="222">
        <v>236.262</v>
      </c>
      <c r="I559" s="223"/>
      <c r="J559" s="224">
        <f>ROUND(I559*H559,2)</f>
        <v>0</v>
      </c>
      <c r="K559" s="220" t="s">
        <v>188</v>
      </c>
      <c r="L559" s="44"/>
      <c r="M559" s="225" t="s">
        <v>1</v>
      </c>
      <c r="N559" s="226" t="s">
        <v>41</v>
      </c>
      <c r="O559" s="91"/>
      <c r="P559" s="227">
        <f>O559*H559</f>
        <v>0</v>
      </c>
      <c r="Q559" s="227">
        <v>0</v>
      </c>
      <c r="R559" s="227">
        <f>Q559*H559</f>
        <v>0</v>
      </c>
      <c r="S559" s="227">
        <v>0</v>
      </c>
      <c r="T559" s="228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29" t="s">
        <v>260</v>
      </c>
      <c r="AT559" s="229" t="s">
        <v>184</v>
      </c>
      <c r="AU559" s="229" t="s">
        <v>86</v>
      </c>
      <c r="AY559" s="17" t="s">
        <v>182</v>
      </c>
      <c r="BE559" s="230">
        <f>IF(N559="základní",J559,0)</f>
        <v>0</v>
      </c>
      <c r="BF559" s="230">
        <f>IF(N559="snížená",J559,0)</f>
        <v>0</v>
      </c>
      <c r="BG559" s="230">
        <f>IF(N559="zákl. přenesená",J559,0)</f>
        <v>0</v>
      </c>
      <c r="BH559" s="230">
        <f>IF(N559="sníž. přenesená",J559,0)</f>
        <v>0</v>
      </c>
      <c r="BI559" s="230">
        <f>IF(N559="nulová",J559,0)</f>
        <v>0</v>
      </c>
      <c r="BJ559" s="17" t="s">
        <v>84</v>
      </c>
      <c r="BK559" s="230">
        <f>ROUND(I559*H559,2)</f>
        <v>0</v>
      </c>
      <c r="BL559" s="17" t="s">
        <v>260</v>
      </c>
      <c r="BM559" s="229" t="s">
        <v>998</v>
      </c>
    </row>
    <row r="560" s="13" customFormat="1">
      <c r="A560" s="13"/>
      <c r="B560" s="231"/>
      <c r="C560" s="232"/>
      <c r="D560" s="233" t="s">
        <v>199</v>
      </c>
      <c r="E560" s="234" t="s">
        <v>1</v>
      </c>
      <c r="F560" s="235" t="s">
        <v>999</v>
      </c>
      <c r="G560" s="232"/>
      <c r="H560" s="236">
        <v>236.262</v>
      </c>
      <c r="I560" s="237"/>
      <c r="J560" s="232"/>
      <c r="K560" s="232"/>
      <c r="L560" s="238"/>
      <c r="M560" s="239"/>
      <c r="N560" s="240"/>
      <c r="O560" s="240"/>
      <c r="P560" s="240"/>
      <c r="Q560" s="240"/>
      <c r="R560" s="240"/>
      <c r="S560" s="240"/>
      <c r="T560" s="241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2" t="s">
        <v>199</v>
      </c>
      <c r="AU560" s="242" t="s">
        <v>86</v>
      </c>
      <c r="AV560" s="13" t="s">
        <v>86</v>
      </c>
      <c r="AW560" s="13" t="s">
        <v>32</v>
      </c>
      <c r="AX560" s="13" t="s">
        <v>84</v>
      </c>
      <c r="AY560" s="242" t="s">
        <v>182</v>
      </c>
    </row>
    <row r="561" s="2" customFormat="1">
      <c r="A561" s="38"/>
      <c r="B561" s="39"/>
      <c r="C561" s="218" t="s">
        <v>1000</v>
      </c>
      <c r="D561" s="218" t="s">
        <v>184</v>
      </c>
      <c r="E561" s="219" t="s">
        <v>1001</v>
      </c>
      <c r="F561" s="220" t="s">
        <v>1002</v>
      </c>
      <c r="G561" s="221" t="s">
        <v>1003</v>
      </c>
      <c r="H561" s="274"/>
      <c r="I561" s="223"/>
      <c r="J561" s="224">
        <f>ROUND(I561*H561,2)</f>
        <v>0</v>
      </c>
      <c r="K561" s="220" t="s">
        <v>188</v>
      </c>
      <c r="L561" s="44"/>
      <c r="M561" s="225" t="s">
        <v>1</v>
      </c>
      <c r="N561" s="226" t="s">
        <v>41</v>
      </c>
      <c r="O561" s="91"/>
      <c r="P561" s="227">
        <f>O561*H561</f>
        <v>0</v>
      </c>
      <c r="Q561" s="227">
        <v>0</v>
      </c>
      <c r="R561" s="227">
        <f>Q561*H561</f>
        <v>0</v>
      </c>
      <c r="S561" s="227">
        <v>0</v>
      </c>
      <c r="T561" s="228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29" t="s">
        <v>260</v>
      </c>
      <c r="AT561" s="229" t="s">
        <v>184</v>
      </c>
      <c r="AU561" s="229" t="s">
        <v>86</v>
      </c>
      <c r="AY561" s="17" t="s">
        <v>182</v>
      </c>
      <c r="BE561" s="230">
        <f>IF(N561="základní",J561,0)</f>
        <v>0</v>
      </c>
      <c r="BF561" s="230">
        <f>IF(N561="snížená",J561,0)</f>
        <v>0</v>
      </c>
      <c r="BG561" s="230">
        <f>IF(N561="zákl. přenesená",J561,0)</f>
        <v>0</v>
      </c>
      <c r="BH561" s="230">
        <f>IF(N561="sníž. přenesená",J561,0)</f>
        <v>0</v>
      </c>
      <c r="BI561" s="230">
        <f>IF(N561="nulová",J561,0)</f>
        <v>0</v>
      </c>
      <c r="BJ561" s="17" t="s">
        <v>84</v>
      </c>
      <c r="BK561" s="230">
        <f>ROUND(I561*H561,2)</f>
        <v>0</v>
      </c>
      <c r="BL561" s="17" t="s">
        <v>260</v>
      </c>
      <c r="BM561" s="229" t="s">
        <v>1004</v>
      </c>
    </row>
    <row r="562" s="12" customFormat="1" ht="22.8" customHeight="1">
      <c r="A562" s="12"/>
      <c r="B562" s="202"/>
      <c r="C562" s="203"/>
      <c r="D562" s="204" t="s">
        <v>75</v>
      </c>
      <c r="E562" s="216" t="s">
        <v>1005</v>
      </c>
      <c r="F562" s="216" t="s">
        <v>1006</v>
      </c>
      <c r="G562" s="203"/>
      <c r="H562" s="203"/>
      <c r="I562" s="206"/>
      <c r="J562" s="217">
        <f>BK562</f>
        <v>0</v>
      </c>
      <c r="K562" s="203"/>
      <c r="L562" s="208"/>
      <c r="M562" s="209"/>
      <c r="N562" s="210"/>
      <c r="O562" s="210"/>
      <c r="P562" s="211">
        <f>SUM(P563:P615)</f>
        <v>0</v>
      </c>
      <c r="Q562" s="210"/>
      <c r="R562" s="211">
        <f>SUM(R563:R615)</f>
        <v>98.580300300000019</v>
      </c>
      <c r="S562" s="210"/>
      <c r="T562" s="212">
        <f>SUM(T563:T615)</f>
        <v>0</v>
      </c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R562" s="213" t="s">
        <v>86</v>
      </c>
      <c r="AT562" s="214" t="s">
        <v>75</v>
      </c>
      <c r="AU562" s="214" t="s">
        <v>84</v>
      </c>
      <c r="AY562" s="213" t="s">
        <v>182</v>
      </c>
      <c r="BK562" s="215">
        <f>SUM(BK563:BK615)</f>
        <v>0</v>
      </c>
    </row>
    <row r="563" s="2" customFormat="1">
      <c r="A563" s="38"/>
      <c r="B563" s="39"/>
      <c r="C563" s="218" t="s">
        <v>1007</v>
      </c>
      <c r="D563" s="218" t="s">
        <v>184</v>
      </c>
      <c r="E563" s="219" t="s">
        <v>1008</v>
      </c>
      <c r="F563" s="220" t="s">
        <v>1009</v>
      </c>
      <c r="G563" s="221" t="s">
        <v>187</v>
      </c>
      <c r="H563" s="222">
        <v>2397.46</v>
      </c>
      <c r="I563" s="223"/>
      <c r="J563" s="224">
        <f>ROUND(I563*H563,2)</f>
        <v>0</v>
      </c>
      <c r="K563" s="220" t="s">
        <v>188</v>
      </c>
      <c r="L563" s="44"/>
      <c r="M563" s="225" t="s">
        <v>1</v>
      </c>
      <c r="N563" s="226" t="s">
        <v>41</v>
      </c>
      <c r="O563" s="91"/>
      <c r="P563" s="227">
        <f>O563*H563</f>
        <v>0</v>
      </c>
      <c r="Q563" s="227">
        <v>0</v>
      </c>
      <c r="R563" s="227">
        <f>Q563*H563</f>
        <v>0</v>
      </c>
      <c r="S563" s="227">
        <v>0</v>
      </c>
      <c r="T563" s="228">
        <f>S563*H563</f>
        <v>0</v>
      </c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R563" s="229" t="s">
        <v>260</v>
      </c>
      <c r="AT563" s="229" t="s">
        <v>184</v>
      </c>
      <c r="AU563" s="229" t="s">
        <v>86</v>
      </c>
      <c r="AY563" s="17" t="s">
        <v>182</v>
      </c>
      <c r="BE563" s="230">
        <f>IF(N563="základní",J563,0)</f>
        <v>0</v>
      </c>
      <c r="BF563" s="230">
        <f>IF(N563="snížená",J563,0)</f>
        <v>0</v>
      </c>
      <c r="BG563" s="230">
        <f>IF(N563="zákl. přenesená",J563,0)</f>
        <v>0</v>
      </c>
      <c r="BH563" s="230">
        <f>IF(N563="sníž. přenesená",J563,0)</f>
        <v>0</v>
      </c>
      <c r="BI563" s="230">
        <f>IF(N563="nulová",J563,0)</f>
        <v>0</v>
      </c>
      <c r="BJ563" s="17" t="s">
        <v>84</v>
      </c>
      <c r="BK563" s="230">
        <f>ROUND(I563*H563,2)</f>
        <v>0</v>
      </c>
      <c r="BL563" s="17" t="s">
        <v>260</v>
      </c>
      <c r="BM563" s="229" t="s">
        <v>1010</v>
      </c>
    </row>
    <row r="564" s="13" customFormat="1">
      <c r="A564" s="13"/>
      <c r="B564" s="231"/>
      <c r="C564" s="232"/>
      <c r="D564" s="233" t="s">
        <v>199</v>
      </c>
      <c r="E564" s="234" t="s">
        <v>1</v>
      </c>
      <c r="F564" s="235" t="s">
        <v>1011</v>
      </c>
      <c r="G564" s="232"/>
      <c r="H564" s="236">
        <v>1495</v>
      </c>
      <c r="I564" s="237"/>
      <c r="J564" s="232"/>
      <c r="K564" s="232"/>
      <c r="L564" s="238"/>
      <c r="M564" s="239"/>
      <c r="N564" s="240"/>
      <c r="O564" s="240"/>
      <c r="P564" s="240"/>
      <c r="Q564" s="240"/>
      <c r="R564" s="240"/>
      <c r="S564" s="240"/>
      <c r="T564" s="241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2" t="s">
        <v>199</v>
      </c>
      <c r="AU564" s="242" t="s">
        <v>86</v>
      </c>
      <c r="AV564" s="13" t="s">
        <v>86</v>
      </c>
      <c r="AW564" s="13" t="s">
        <v>32</v>
      </c>
      <c r="AX564" s="13" t="s">
        <v>76</v>
      </c>
      <c r="AY564" s="242" t="s">
        <v>182</v>
      </c>
    </row>
    <row r="565" s="13" customFormat="1">
      <c r="A565" s="13"/>
      <c r="B565" s="231"/>
      <c r="C565" s="232"/>
      <c r="D565" s="233" t="s">
        <v>199</v>
      </c>
      <c r="E565" s="234" t="s">
        <v>1</v>
      </c>
      <c r="F565" s="235" t="s">
        <v>603</v>
      </c>
      <c r="G565" s="232"/>
      <c r="H565" s="236">
        <v>101</v>
      </c>
      <c r="I565" s="237"/>
      <c r="J565" s="232"/>
      <c r="K565" s="232"/>
      <c r="L565" s="238"/>
      <c r="M565" s="239"/>
      <c r="N565" s="240"/>
      <c r="O565" s="240"/>
      <c r="P565" s="240"/>
      <c r="Q565" s="240"/>
      <c r="R565" s="240"/>
      <c r="S565" s="240"/>
      <c r="T565" s="241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2" t="s">
        <v>199</v>
      </c>
      <c r="AU565" s="242" t="s">
        <v>86</v>
      </c>
      <c r="AV565" s="13" t="s">
        <v>86</v>
      </c>
      <c r="AW565" s="13" t="s">
        <v>32</v>
      </c>
      <c r="AX565" s="13" t="s">
        <v>76</v>
      </c>
      <c r="AY565" s="242" t="s">
        <v>182</v>
      </c>
    </row>
    <row r="566" s="13" customFormat="1">
      <c r="A566" s="13"/>
      <c r="B566" s="231"/>
      <c r="C566" s="232"/>
      <c r="D566" s="233" t="s">
        <v>199</v>
      </c>
      <c r="E566" s="234" t="s">
        <v>1</v>
      </c>
      <c r="F566" s="235" t="s">
        <v>1012</v>
      </c>
      <c r="G566" s="232"/>
      <c r="H566" s="236">
        <v>442</v>
      </c>
      <c r="I566" s="237"/>
      <c r="J566" s="232"/>
      <c r="K566" s="232"/>
      <c r="L566" s="238"/>
      <c r="M566" s="239"/>
      <c r="N566" s="240"/>
      <c r="O566" s="240"/>
      <c r="P566" s="240"/>
      <c r="Q566" s="240"/>
      <c r="R566" s="240"/>
      <c r="S566" s="240"/>
      <c r="T566" s="24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2" t="s">
        <v>199</v>
      </c>
      <c r="AU566" s="242" t="s">
        <v>86</v>
      </c>
      <c r="AV566" s="13" t="s">
        <v>86</v>
      </c>
      <c r="AW566" s="13" t="s">
        <v>32</v>
      </c>
      <c r="AX566" s="13" t="s">
        <v>76</v>
      </c>
      <c r="AY566" s="242" t="s">
        <v>182</v>
      </c>
    </row>
    <row r="567" s="13" customFormat="1">
      <c r="A567" s="13"/>
      <c r="B567" s="231"/>
      <c r="C567" s="232"/>
      <c r="D567" s="233" t="s">
        <v>199</v>
      </c>
      <c r="E567" s="234" t="s">
        <v>1</v>
      </c>
      <c r="F567" s="235" t="s">
        <v>1013</v>
      </c>
      <c r="G567" s="232"/>
      <c r="H567" s="236">
        <v>118</v>
      </c>
      <c r="I567" s="237"/>
      <c r="J567" s="232"/>
      <c r="K567" s="232"/>
      <c r="L567" s="238"/>
      <c r="M567" s="239"/>
      <c r="N567" s="240"/>
      <c r="O567" s="240"/>
      <c r="P567" s="240"/>
      <c r="Q567" s="240"/>
      <c r="R567" s="240"/>
      <c r="S567" s="240"/>
      <c r="T567" s="241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2" t="s">
        <v>199</v>
      </c>
      <c r="AU567" s="242" t="s">
        <v>86</v>
      </c>
      <c r="AV567" s="13" t="s">
        <v>86</v>
      </c>
      <c r="AW567" s="13" t="s">
        <v>32</v>
      </c>
      <c r="AX567" s="13" t="s">
        <v>76</v>
      </c>
      <c r="AY567" s="242" t="s">
        <v>182</v>
      </c>
    </row>
    <row r="568" s="13" customFormat="1">
      <c r="A568" s="13"/>
      <c r="B568" s="231"/>
      <c r="C568" s="232"/>
      <c r="D568" s="233" t="s">
        <v>199</v>
      </c>
      <c r="E568" s="234" t="s">
        <v>1</v>
      </c>
      <c r="F568" s="235" t="s">
        <v>1014</v>
      </c>
      <c r="G568" s="232"/>
      <c r="H568" s="236">
        <v>223.47999999999999</v>
      </c>
      <c r="I568" s="237"/>
      <c r="J568" s="232"/>
      <c r="K568" s="232"/>
      <c r="L568" s="238"/>
      <c r="M568" s="239"/>
      <c r="N568" s="240"/>
      <c r="O568" s="240"/>
      <c r="P568" s="240"/>
      <c r="Q568" s="240"/>
      <c r="R568" s="240"/>
      <c r="S568" s="240"/>
      <c r="T568" s="24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2" t="s">
        <v>199</v>
      </c>
      <c r="AU568" s="242" t="s">
        <v>86</v>
      </c>
      <c r="AV568" s="13" t="s">
        <v>86</v>
      </c>
      <c r="AW568" s="13" t="s">
        <v>32</v>
      </c>
      <c r="AX568" s="13" t="s">
        <v>76</v>
      </c>
      <c r="AY568" s="242" t="s">
        <v>182</v>
      </c>
    </row>
    <row r="569" s="13" customFormat="1">
      <c r="A569" s="13"/>
      <c r="B569" s="231"/>
      <c r="C569" s="232"/>
      <c r="D569" s="233" t="s">
        <v>199</v>
      </c>
      <c r="E569" s="234" t="s">
        <v>1</v>
      </c>
      <c r="F569" s="235" t="s">
        <v>768</v>
      </c>
      <c r="G569" s="232"/>
      <c r="H569" s="236">
        <v>17.98</v>
      </c>
      <c r="I569" s="237"/>
      <c r="J569" s="232"/>
      <c r="K569" s="232"/>
      <c r="L569" s="238"/>
      <c r="M569" s="239"/>
      <c r="N569" s="240"/>
      <c r="O569" s="240"/>
      <c r="P569" s="240"/>
      <c r="Q569" s="240"/>
      <c r="R569" s="240"/>
      <c r="S569" s="240"/>
      <c r="T569" s="241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2" t="s">
        <v>199</v>
      </c>
      <c r="AU569" s="242" t="s">
        <v>86</v>
      </c>
      <c r="AV569" s="13" t="s">
        <v>86</v>
      </c>
      <c r="AW569" s="13" t="s">
        <v>32</v>
      </c>
      <c r="AX569" s="13" t="s">
        <v>76</v>
      </c>
      <c r="AY569" s="242" t="s">
        <v>182</v>
      </c>
    </row>
    <row r="570" s="14" customFormat="1">
      <c r="A570" s="14"/>
      <c r="B570" s="243"/>
      <c r="C570" s="244"/>
      <c r="D570" s="233" t="s">
        <v>199</v>
      </c>
      <c r="E570" s="245" t="s">
        <v>1</v>
      </c>
      <c r="F570" s="246" t="s">
        <v>246</v>
      </c>
      <c r="G570" s="244"/>
      <c r="H570" s="247">
        <v>2397.46</v>
      </c>
      <c r="I570" s="248"/>
      <c r="J570" s="244"/>
      <c r="K570" s="244"/>
      <c r="L570" s="249"/>
      <c r="M570" s="250"/>
      <c r="N570" s="251"/>
      <c r="O570" s="251"/>
      <c r="P570" s="251"/>
      <c r="Q570" s="251"/>
      <c r="R570" s="251"/>
      <c r="S570" s="251"/>
      <c r="T570" s="252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3" t="s">
        <v>199</v>
      </c>
      <c r="AU570" s="253" t="s">
        <v>86</v>
      </c>
      <c r="AV570" s="14" t="s">
        <v>189</v>
      </c>
      <c r="AW570" s="14" t="s">
        <v>32</v>
      </c>
      <c r="AX570" s="14" t="s">
        <v>84</v>
      </c>
      <c r="AY570" s="253" t="s">
        <v>182</v>
      </c>
    </row>
    <row r="571" s="2" customFormat="1" ht="16.5" customHeight="1">
      <c r="A571" s="38"/>
      <c r="B571" s="39"/>
      <c r="C571" s="264" t="s">
        <v>1015</v>
      </c>
      <c r="D571" s="264" t="s">
        <v>613</v>
      </c>
      <c r="E571" s="265" t="s">
        <v>952</v>
      </c>
      <c r="F571" s="266" t="s">
        <v>953</v>
      </c>
      <c r="G571" s="267" t="s">
        <v>218</v>
      </c>
      <c r="H571" s="268">
        <v>0.71899999999999997</v>
      </c>
      <c r="I571" s="269"/>
      <c r="J571" s="270">
        <f>ROUND(I571*H571,2)</f>
        <v>0</v>
      </c>
      <c r="K571" s="266" t="s">
        <v>188</v>
      </c>
      <c r="L571" s="271"/>
      <c r="M571" s="272" t="s">
        <v>1</v>
      </c>
      <c r="N571" s="273" t="s">
        <v>41</v>
      </c>
      <c r="O571" s="91"/>
      <c r="P571" s="227">
        <f>O571*H571</f>
        <v>0</v>
      </c>
      <c r="Q571" s="227">
        <v>1</v>
      </c>
      <c r="R571" s="227">
        <f>Q571*H571</f>
        <v>0.71899999999999997</v>
      </c>
      <c r="S571" s="227">
        <v>0</v>
      </c>
      <c r="T571" s="228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29" t="s">
        <v>361</v>
      </c>
      <c r="AT571" s="229" t="s">
        <v>613</v>
      </c>
      <c r="AU571" s="229" t="s">
        <v>86</v>
      </c>
      <c r="AY571" s="17" t="s">
        <v>182</v>
      </c>
      <c r="BE571" s="230">
        <f>IF(N571="základní",J571,0)</f>
        <v>0</v>
      </c>
      <c r="BF571" s="230">
        <f>IF(N571="snížená",J571,0)</f>
        <v>0</v>
      </c>
      <c r="BG571" s="230">
        <f>IF(N571="zákl. přenesená",J571,0)</f>
        <v>0</v>
      </c>
      <c r="BH571" s="230">
        <f>IF(N571="sníž. přenesená",J571,0)</f>
        <v>0</v>
      </c>
      <c r="BI571" s="230">
        <f>IF(N571="nulová",J571,0)</f>
        <v>0</v>
      </c>
      <c r="BJ571" s="17" t="s">
        <v>84</v>
      </c>
      <c r="BK571" s="230">
        <f>ROUND(I571*H571,2)</f>
        <v>0</v>
      </c>
      <c r="BL571" s="17" t="s">
        <v>260</v>
      </c>
      <c r="BM571" s="229" t="s">
        <v>1016</v>
      </c>
    </row>
    <row r="572" s="13" customFormat="1">
      <c r="A572" s="13"/>
      <c r="B572" s="231"/>
      <c r="C572" s="232"/>
      <c r="D572" s="233" t="s">
        <v>199</v>
      </c>
      <c r="E572" s="232"/>
      <c r="F572" s="235" t="s">
        <v>1017</v>
      </c>
      <c r="G572" s="232"/>
      <c r="H572" s="236">
        <v>0.71899999999999997</v>
      </c>
      <c r="I572" s="237"/>
      <c r="J572" s="232"/>
      <c r="K572" s="232"/>
      <c r="L572" s="238"/>
      <c r="M572" s="239"/>
      <c r="N572" s="240"/>
      <c r="O572" s="240"/>
      <c r="P572" s="240"/>
      <c r="Q572" s="240"/>
      <c r="R572" s="240"/>
      <c r="S572" s="240"/>
      <c r="T572" s="241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2" t="s">
        <v>199</v>
      </c>
      <c r="AU572" s="242" t="s">
        <v>86</v>
      </c>
      <c r="AV572" s="13" t="s">
        <v>86</v>
      </c>
      <c r="AW572" s="13" t="s">
        <v>4</v>
      </c>
      <c r="AX572" s="13" t="s">
        <v>84</v>
      </c>
      <c r="AY572" s="242" t="s">
        <v>182</v>
      </c>
    </row>
    <row r="573" s="2" customFormat="1">
      <c r="A573" s="38"/>
      <c r="B573" s="39"/>
      <c r="C573" s="218" t="s">
        <v>1018</v>
      </c>
      <c r="D573" s="218" t="s">
        <v>184</v>
      </c>
      <c r="E573" s="219" t="s">
        <v>1019</v>
      </c>
      <c r="F573" s="220" t="s">
        <v>1020</v>
      </c>
      <c r="G573" s="221" t="s">
        <v>187</v>
      </c>
      <c r="H573" s="222">
        <v>4553.46</v>
      </c>
      <c r="I573" s="223"/>
      <c r="J573" s="224">
        <f>ROUND(I573*H573,2)</f>
        <v>0</v>
      </c>
      <c r="K573" s="220" t="s">
        <v>188</v>
      </c>
      <c r="L573" s="44"/>
      <c r="M573" s="225" t="s">
        <v>1</v>
      </c>
      <c r="N573" s="226" t="s">
        <v>41</v>
      </c>
      <c r="O573" s="91"/>
      <c r="P573" s="227">
        <f>O573*H573</f>
        <v>0</v>
      </c>
      <c r="Q573" s="227">
        <v>0.00088000000000000003</v>
      </c>
      <c r="R573" s="227">
        <f>Q573*H573</f>
        <v>4.0070448000000001</v>
      </c>
      <c r="S573" s="227">
        <v>0</v>
      </c>
      <c r="T573" s="228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29" t="s">
        <v>260</v>
      </c>
      <c r="AT573" s="229" t="s">
        <v>184</v>
      </c>
      <c r="AU573" s="229" t="s">
        <v>86</v>
      </c>
      <c r="AY573" s="17" t="s">
        <v>182</v>
      </c>
      <c r="BE573" s="230">
        <f>IF(N573="základní",J573,0)</f>
        <v>0</v>
      </c>
      <c r="BF573" s="230">
        <f>IF(N573="snížená",J573,0)</f>
        <v>0</v>
      </c>
      <c r="BG573" s="230">
        <f>IF(N573="zákl. přenesená",J573,0)</f>
        <v>0</v>
      </c>
      <c r="BH573" s="230">
        <f>IF(N573="sníž. přenesená",J573,0)</f>
        <v>0</v>
      </c>
      <c r="BI573" s="230">
        <f>IF(N573="nulová",J573,0)</f>
        <v>0</v>
      </c>
      <c r="BJ573" s="17" t="s">
        <v>84</v>
      </c>
      <c r="BK573" s="230">
        <f>ROUND(I573*H573,2)</f>
        <v>0</v>
      </c>
      <c r="BL573" s="17" t="s">
        <v>260</v>
      </c>
      <c r="BM573" s="229" t="s">
        <v>1021</v>
      </c>
    </row>
    <row r="574" s="13" customFormat="1">
      <c r="A574" s="13"/>
      <c r="B574" s="231"/>
      <c r="C574" s="232"/>
      <c r="D574" s="233" t="s">
        <v>199</v>
      </c>
      <c r="E574" s="234" t="s">
        <v>1</v>
      </c>
      <c r="F574" s="235" t="s">
        <v>1022</v>
      </c>
      <c r="G574" s="232"/>
      <c r="H574" s="236">
        <v>2990</v>
      </c>
      <c r="I574" s="237"/>
      <c r="J574" s="232"/>
      <c r="K574" s="232"/>
      <c r="L574" s="238"/>
      <c r="M574" s="239"/>
      <c r="N574" s="240"/>
      <c r="O574" s="240"/>
      <c r="P574" s="240"/>
      <c r="Q574" s="240"/>
      <c r="R574" s="240"/>
      <c r="S574" s="240"/>
      <c r="T574" s="241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2" t="s">
        <v>199</v>
      </c>
      <c r="AU574" s="242" t="s">
        <v>86</v>
      </c>
      <c r="AV574" s="13" t="s">
        <v>86</v>
      </c>
      <c r="AW574" s="13" t="s">
        <v>32</v>
      </c>
      <c r="AX574" s="13" t="s">
        <v>76</v>
      </c>
      <c r="AY574" s="242" t="s">
        <v>182</v>
      </c>
    </row>
    <row r="575" s="13" customFormat="1">
      <c r="A575" s="13"/>
      <c r="B575" s="231"/>
      <c r="C575" s="232"/>
      <c r="D575" s="233" t="s">
        <v>199</v>
      </c>
      <c r="E575" s="234" t="s">
        <v>1</v>
      </c>
      <c r="F575" s="235" t="s">
        <v>1023</v>
      </c>
      <c r="G575" s="232"/>
      <c r="H575" s="236">
        <v>202</v>
      </c>
      <c r="I575" s="237"/>
      <c r="J575" s="232"/>
      <c r="K575" s="232"/>
      <c r="L575" s="238"/>
      <c r="M575" s="239"/>
      <c r="N575" s="240"/>
      <c r="O575" s="240"/>
      <c r="P575" s="240"/>
      <c r="Q575" s="240"/>
      <c r="R575" s="240"/>
      <c r="S575" s="240"/>
      <c r="T575" s="241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2" t="s">
        <v>199</v>
      </c>
      <c r="AU575" s="242" t="s">
        <v>86</v>
      </c>
      <c r="AV575" s="13" t="s">
        <v>86</v>
      </c>
      <c r="AW575" s="13" t="s">
        <v>32</v>
      </c>
      <c r="AX575" s="13" t="s">
        <v>76</v>
      </c>
      <c r="AY575" s="242" t="s">
        <v>182</v>
      </c>
    </row>
    <row r="576" s="13" customFormat="1">
      <c r="A576" s="13"/>
      <c r="B576" s="231"/>
      <c r="C576" s="232"/>
      <c r="D576" s="233" t="s">
        <v>199</v>
      </c>
      <c r="E576" s="234" t="s">
        <v>1</v>
      </c>
      <c r="F576" s="235" t="s">
        <v>1024</v>
      </c>
      <c r="G576" s="232"/>
      <c r="H576" s="236">
        <v>884</v>
      </c>
      <c r="I576" s="237"/>
      <c r="J576" s="232"/>
      <c r="K576" s="232"/>
      <c r="L576" s="238"/>
      <c r="M576" s="239"/>
      <c r="N576" s="240"/>
      <c r="O576" s="240"/>
      <c r="P576" s="240"/>
      <c r="Q576" s="240"/>
      <c r="R576" s="240"/>
      <c r="S576" s="240"/>
      <c r="T576" s="241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2" t="s">
        <v>199</v>
      </c>
      <c r="AU576" s="242" t="s">
        <v>86</v>
      </c>
      <c r="AV576" s="13" t="s">
        <v>86</v>
      </c>
      <c r="AW576" s="13" t="s">
        <v>32</v>
      </c>
      <c r="AX576" s="13" t="s">
        <v>76</v>
      </c>
      <c r="AY576" s="242" t="s">
        <v>182</v>
      </c>
    </row>
    <row r="577" s="13" customFormat="1">
      <c r="A577" s="13"/>
      <c r="B577" s="231"/>
      <c r="C577" s="232"/>
      <c r="D577" s="233" t="s">
        <v>199</v>
      </c>
      <c r="E577" s="234" t="s">
        <v>1</v>
      </c>
      <c r="F577" s="235" t="s">
        <v>1025</v>
      </c>
      <c r="G577" s="232"/>
      <c r="H577" s="236">
        <v>236</v>
      </c>
      <c r="I577" s="237"/>
      <c r="J577" s="232"/>
      <c r="K577" s="232"/>
      <c r="L577" s="238"/>
      <c r="M577" s="239"/>
      <c r="N577" s="240"/>
      <c r="O577" s="240"/>
      <c r="P577" s="240"/>
      <c r="Q577" s="240"/>
      <c r="R577" s="240"/>
      <c r="S577" s="240"/>
      <c r="T577" s="241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2" t="s">
        <v>199</v>
      </c>
      <c r="AU577" s="242" t="s">
        <v>86</v>
      </c>
      <c r="AV577" s="13" t="s">
        <v>86</v>
      </c>
      <c r="AW577" s="13" t="s">
        <v>32</v>
      </c>
      <c r="AX577" s="13" t="s">
        <v>76</v>
      </c>
      <c r="AY577" s="242" t="s">
        <v>182</v>
      </c>
    </row>
    <row r="578" s="13" customFormat="1">
      <c r="A578" s="13"/>
      <c r="B578" s="231"/>
      <c r="C578" s="232"/>
      <c r="D578" s="233" t="s">
        <v>199</v>
      </c>
      <c r="E578" s="234" t="s">
        <v>1</v>
      </c>
      <c r="F578" s="235" t="s">
        <v>819</v>
      </c>
      <c r="G578" s="232"/>
      <c r="H578" s="236">
        <v>223.47999999999999</v>
      </c>
      <c r="I578" s="237"/>
      <c r="J578" s="232"/>
      <c r="K578" s="232"/>
      <c r="L578" s="238"/>
      <c r="M578" s="239"/>
      <c r="N578" s="240"/>
      <c r="O578" s="240"/>
      <c r="P578" s="240"/>
      <c r="Q578" s="240"/>
      <c r="R578" s="240"/>
      <c r="S578" s="240"/>
      <c r="T578" s="24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2" t="s">
        <v>199</v>
      </c>
      <c r="AU578" s="242" t="s">
        <v>86</v>
      </c>
      <c r="AV578" s="13" t="s">
        <v>86</v>
      </c>
      <c r="AW578" s="13" t="s">
        <v>32</v>
      </c>
      <c r="AX578" s="13" t="s">
        <v>76</v>
      </c>
      <c r="AY578" s="242" t="s">
        <v>182</v>
      </c>
    </row>
    <row r="579" s="13" customFormat="1">
      <c r="A579" s="13"/>
      <c r="B579" s="231"/>
      <c r="C579" s="232"/>
      <c r="D579" s="233" t="s">
        <v>199</v>
      </c>
      <c r="E579" s="234" t="s">
        <v>1</v>
      </c>
      <c r="F579" s="235" t="s">
        <v>768</v>
      </c>
      <c r="G579" s="232"/>
      <c r="H579" s="236">
        <v>17.98</v>
      </c>
      <c r="I579" s="237"/>
      <c r="J579" s="232"/>
      <c r="K579" s="232"/>
      <c r="L579" s="238"/>
      <c r="M579" s="239"/>
      <c r="N579" s="240"/>
      <c r="O579" s="240"/>
      <c r="P579" s="240"/>
      <c r="Q579" s="240"/>
      <c r="R579" s="240"/>
      <c r="S579" s="240"/>
      <c r="T579" s="241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2" t="s">
        <v>199</v>
      </c>
      <c r="AU579" s="242" t="s">
        <v>86</v>
      </c>
      <c r="AV579" s="13" t="s">
        <v>86</v>
      </c>
      <c r="AW579" s="13" t="s">
        <v>32</v>
      </c>
      <c r="AX579" s="13" t="s">
        <v>76</v>
      </c>
      <c r="AY579" s="242" t="s">
        <v>182</v>
      </c>
    </row>
    <row r="580" s="14" customFormat="1">
      <c r="A580" s="14"/>
      <c r="B580" s="243"/>
      <c r="C580" s="244"/>
      <c r="D580" s="233" t="s">
        <v>199</v>
      </c>
      <c r="E580" s="245" t="s">
        <v>1</v>
      </c>
      <c r="F580" s="246" t="s">
        <v>246</v>
      </c>
      <c r="G580" s="244"/>
      <c r="H580" s="247">
        <v>4553.4599999999991</v>
      </c>
      <c r="I580" s="248"/>
      <c r="J580" s="244"/>
      <c r="K580" s="244"/>
      <c r="L580" s="249"/>
      <c r="M580" s="250"/>
      <c r="N580" s="251"/>
      <c r="O580" s="251"/>
      <c r="P580" s="251"/>
      <c r="Q580" s="251"/>
      <c r="R580" s="251"/>
      <c r="S580" s="251"/>
      <c r="T580" s="252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3" t="s">
        <v>199</v>
      </c>
      <c r="AU580" s="253" t="s">
        <v>86</v>
      </c>
      <c r="AV580" s="14" t="s">
        <v>189</v>
      </c>
      <c r="AW580" s="14" t="s">
        <v>32</v>
      </c>
      <c r="AX580" s="14" t="s">
        <v>84</v>
      </c>
      <c r="AY580" s="253" t="s">
        <v>182</v>
      </c>
    </row>
    <row r="581" s="2" customFormat="1">
      <c r="A581" s="38"/>
      <c r="B581" s="39"/>
      <c r="C581" s="264" t="s">
        <v>1026</v>
      </c>
      <c r="D581" s="264" t="s">
        <v>613</v>
      </c>
      <c r="E581" s="265" t="s">
        <v>974</v>
      </c>
      <c r="F581" s="266" t="s">
        <v>975</v>
      </c>
      <c r="G581" s="267" t="s">
        <v>187</v>
      </c>
      <c r="H581" s="268">
        <v>5236.4790000000003</v>
      </c>
      <c r="I581" s="269"/>
      <c r="J581" s="270">
        <f>ROUND(I581*H581,2)</f>
        <v>0</v>
      </c>
      <c r="K581" s="266" t="s">
        <v>188</v>
      </c>
      <c r="L581" s="271"/>
      <c r="M581" s="272" t="s">
        <v>1</v>
      </c>
      <c r="N581" s="273" t="s">
        <v>41</v>
      </c>
      <c r="O581" s="91"/>
      <c r="P581" s="227">
        <f>O581*H581</f>
        <v>0</v>
      </c>
      <c r="Q581" s="227">
        <v>0.0044999999999999997</v>
      </c>
      <c r="R581" s="227">
        <f>Q581*H581</f>
        <v>23.564155499999998</v>
      </c>
      <c r="S581" s="227">
        <v>0</v>
      </c>
      <c r="T581" s="228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29" t="s">
        <v>361</v>
      </c>
      <c r="AT581" s="229" t="s">
        <v>613</v>
      </c>
      <c r="AU581" s="229" t="s">
        <v>86</v>
      </c>
      <c r="AY581" s="17" t="s">
        <v>182</v>
      </c>
      <c r="BE581" s="230">
        <f>IF(N581="základní",J581,0)</f>
        <v>0</v>
      </c>
      <c r="BF581" s="230">
        <f>IF(N581="snížená",J581,0)</f>
        <v>0</v>
      </c>
      <c r="BG581" s="230">
        <f>IF(N581="zákl. přenesená",J581,0)</f>
        <v>0</v>
      </c>
      <c r="BH581" s="230">
        <f>IF(N581="sníž. přenesená",J581,0)</f>
        <v>0</v>
      </c>
      <c r="BI581" s="230">
        <f>IF(N581="nulová",J581,0)</f>
        <v>0</v>
      </c>
      <c r="BJ581" s="17" t="s">
        <v>84</v>
      </c>
      <c r="BK581" s="230">
        <f>ROUND(I581*H581,2)</f>
        <v>0</v>
      </c>
      <c r="BL581" s="17" t="s">
        <v>260</v>
      </c>
      <c r="BM581" s="229" t="s">
        <v>1027</v>
      </c>
    </row>
    <row r="582" s="13" customFormat="1">
      <c r="A582" s="13"/>
      <c r="B582" s="231"/>
      <c r="C582" s="232"/>
      <c r="D582" s="233" t="s">
        <v>199</v>
      </c>
      <c r="E582" s="232"/>
      <c r="F582" s="235" t="s">
        <v>1028</v>
      </c>
      <c r="G582" s="232"/>
      <c r="H582" s="236">
        <v>5236.4790000000003</v>
      </c>
      <c r="I582" s="237"/>
      <c r="J582" s="232"/>
      <c r="K582" s="232"/>
      <c r="L582" s="238"/>
      <c r="M582" s="239"/>
      <c r="N582" s="240"/>
      <c r="O582" s="240"/>
      <c r="P582" s="240"/>
      <c r="Q582" s="240"/>
      <c r="R582" s="240"/>
      <c r="S582" s="240"/>
      <c r="T582" s="24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2" t="s">
        <v>199</v>
      </c>
      <c r="AU582" s="242" t="s">
        <v>86</v>
      </c>
      <c r="AV582" s="13" t="s">
        <v>86</v>
      </c>
      <c r="AW582" s="13" t="s">
        <v>4</v>
      </c>
      <c r="AX582" s="13" t="s">
        <v>84</v>
      </c>
      <c r="AY582" s="242" t="s">
        <v>182</v>
      </c>
    </row>
    <row r="583" s="2" customFormat="1">
      <c r="A583" s="38"/>
      <c r="B583" s="39"/>
      <c r="C583" s="218" t="s">
        <v>1029</v>
      </c>
      <c r="D583" s="218" t="s">
        <v>184</v>
      </c>
      <c r="E583" s="219" t="s">
        <v>1030</v>
      </c>
      <c r="F583" s="220" t="s">
        <v>1031</v>
      </c>
      <c r="G583" s="221" t="s">
        <v>187</v>
      </c>
      <c r="H583" s="222">
        <v>661</v>
      </c>
      <c r="I583" s="223"/>
      <c r="J583" s="224">
        <f>ROUND(I583*H583,2)</f>
        <v>0</v>
      </c>
      <c r="K583" s="220" t="s">
        <v>188</v>
      </c>
      <c r="L583" s="44"/>
      <c r="M583" s="225" t="s">
        <v>1</v>
      </c>
      <c r="N583" s="226" t="s">
        <v>41</v>
      </c>
      <c r="O583" s="91"/>
      <c r="P583" s="227">
        <f>O583*H583</f>
        <v>0</v>
      </c>
      <c r="Q583" s="227">
        <v>0.00036000000000000002</v>
      </c>
      <c r="R583" s="227">
        <f>Q583*H583</f>
        <v>0.23796000000000001</v>
      </c>
      <c r="S583" s="227">
        <v>0</v>
      </c>
      <c r="T583" s="228">
        <f>S583*H583</f>
        <v>0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29" t="s">
        <v>260</v>
      </c>
      <c r="AT583" s="229" t="s">
        <v>184</v>
      </c>
      <c r="AU583" s="229" t="s">
        <v>86</v>
      </c>
      <c r="AY583" s="17" t="s">
        <v>182</v>
      </c>
      <c r="BE583" s="230">
        <f>IF(N583="základní",J583,0)</f>
        <v>0</v>
      </c>
      <c r="BF583" s="230">
        <f>IF(N583="snížená",J583,0)</f>
        <v>0</v>
      </c>
      <c r="BG583" s="230">
        <f>IF(N583="zákl. přenesená",J583,0)</f>
        <v>0</v>
      </c>
      <c r="BH583" s="230">
        <f>IF(N583="sníž. přenesená",J583,0)</f>
        <v>0</v>
      </c>
      <c r="BI583" s="230">
        <f>IF(N583="nulová",J583,0)</f>
        <v>0</v>
      </c>
      <c r="BJ583" s="17" t="s">
        <v>84</v>
      </c>
      <c r="BK583" s="230">
        <f>ROUND(I583*H583,2)</f>
        <v>0</v>
      </c>
      <c r="BL583" s="17" t="s">
        <v>260</v>
      </c>
      <c r="BM583" s="229" t="s">
        <v>1032</v>
      </c>
    </row>
    <row r="584" s="13" customFormat="1">
      <c r="A584" s="13"/>
      <c r="B584" s="231"/>
      <c r="C584" s="232"/>
      <c r="D584" s="233" t="s">
        <v>199</v>
      </c>
      <c r="E584" s="234" t="s">
        <v>1</v>
      </c>
      <c r="F584" s="235" t="s">
        <v>1033</v>
      </c>
      <c r="G584" s="232"/>
      <c r="H584" s="236">
        <v>101</v>
      </c>
      <c r="I584" s="237"/>
      <c r="J584" s="232"/>
      <c r="K584" s="232"/>
      <c r="L584" s="238"/>
      <c r="M584" s="239"/>
      <c r="N584" s="240"/>
      <c r="O584" s="240"/>
      <c r="P584" s="240"/>
      <c r="Q584" s="240"/>
      <c r="R584" s="240"/>
      <c r="S584" s="240"/>
      <c r="T584" s="241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2" t="s">
        <v>199</v>
      </c>
      <c r="AU584" s="242" t="s">
        <v>86</v>
      </c>
      <c r="AV584" s="13" t="s">
        <v>86</v>
      </c>
      <c r="AW584" s="13" t="s">
        <v>32</v>
      </c>
      <c r="AX584" s="13" t="s">
        <v>76</v>
      </c>
      <c r="AY584" s="242" t="s">
        <v>182</v>
      </c>
    </row>
    <row r="585" s="13" customFormat="1">
      <c r="A585" s="13"/>
      <c r="B585" s="231"/>
      <c r="C585" s="232"/>
      <c r="D585" s="233" t="s">
        <v>199</v>
      </c>
      <c r="E585" s="234" t="s">
        <v>1</v>
      </c>
      <c r="F585" s="235" t="s">
        <v>1034</v>
      </c>
      <c r="G585" s="232"/>
      <c r="H585" s="236">
        <v>442</v>
      </c>
      <c r="I585" s="237"/>
      <c r="J585" s="232"/>
      <c r="K585" s="232"/>
      <c r="L585" s="238"/>
      <c r="M585" s="239"/>
      <c r="N585" s="240"/>
      <c r="O585" s="240"/>
      <c r="P585" s="240"/>
      <c r="Q585" s="240"/>
      <c r="R585" s="240"/>
      <c r="S585" s="240"/>
      <c r="T585" s="241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2" t="s">
        <v>199</v>
      </c>
      <c r="AU585" s="242" t="s">
        <v>86</v>
      </c>
      <c r="AV585" s="13" t="s">
        <v>86</v>
      </c>
      <c r="AW585" s="13" t="s">
        <v>32</v>
      </c>
      <c r="AX585" s="13" t="s">
        <v>76</v>
      </c>
      <c r="AY585" s="242" t="s">
        <v>182</v>
      </c>
    </row>
    <row r="586" s="13" customFormat="1">
      <c r="A586" s="13"/>
      <c r="B586" s="231"/>
      <c r="C586" s="232"/>
      <c r="D586" s="233" t="s">
        <v>199</v>
      </c>
      <c r="E586" s="234" t="s">
        <v>1</v>
      </c>
      <c r="F586" s="235" t="s">
        <v>1013</v>
      </c>
      <c r="G586" s="232"/>
      <c r="H586" s="236">
        <v>118</v>
      </c>
      <c r="I586" s="237"/>
      <c r="J586" s="232"/>
      <c r="K586" s="232"/>
      <c r="L586" s="238"/>
      <c r="M586" s="239"/>
      <c r="N586" s="240"/>
      <c r="O586" s="240"/>
      <c r="P586" s="240"/>
      <c r="Q586" s="240"/>
      <c r="R586" s="240"/>
      <c r="S586" s="240"/>
      <c r="T586" s="241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2" t="s">
        <v>199</v>
      </c>
      <c r="AU586" s="242" t="s">
        <v>86</v>
      </c>
      <c r="AV586" s="13" t="s">
        <v>86</v>
      </c>
      <c r="AW586" s="13" t="s">
        <v>32</v>
      </c>
      <c r="AX586" s="13" t="s">
        <v>76</v>
      </c>
      <c r="AY586" s="242" t="s">
        <v>182</v>
      </c>
    </row>
    <row r="587" s="14" customFormat="1">
      <c r="A587" s="14"/>
      <c r="B587" s="243"/>
      <c r="C587" s="244"/>
      <c r="D587" s="233" t="s">
        <v>199</v>
      </c>
      <c r="E587" s="245" t="s">
        <v>1</v>
      </c>
      <c r="F587" s="246" t="s">
        <v>246</v>
      </c>
      <c r="G587" s="244"/>
      <c r="H587" s="247">
        <v>661</v>
      </c>
      <c r="I587" s="248"/>
      <c r="J587" s="244"/>
      <c r="K587" s="244"/>
      <c r="L587" s="249"/>
      <c r="M587" s="250"/>
      <c r="N587" s="251"/>
      <c r="O587" s="251"/>
      <c r="P587" s="251"/>
      <c r="Q587" s="251"/>
      <c r="R587" s="251"/>
      <c r="S587" s="251"/>
      <c r="T587" s="252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3" t="s">
        <v>199</v>
      </c>
      <c r="AU587" s="253" t="s">
        <v>86</v>
      </c>
      <c r="AV587" s="14" t="s">
        <v>189</v>
      </c>
      <c r="AW587" s="14" t="s">
        <v>32</v>
      </c>
      <c r="AX587" s="14" t="s">
        <v>84</v>
      </c>
      <c r="AY587" s="253" t="s">
        <v>182</v>
      </c>
    </row>
    <row r="588" s="2" customFormat="1">
      <c r="A588" s="38"/>
      <c r="B588" s="39"/>
      <c r="C588" s="264" t="s">
        <v>1035</v>
      </c>
      <c r="D588" s="264" t="s">
        <v>613</v>
      </c>
      <c r="E588" s="265" t="s">
        <v>1036</v>
      </c>
      <c r="F588" s="266" t="s">
        <v>1037</v>
      </c>
      <c r="G588" s="267" t="s">
        <v>187</v>
      </c>
      <c r="H588" s="268">
        <v>760.14999999999998</v>
      </c>
      <c r="I588" s="269"/>
      <c r="J588" s="270">
        <f>ROUND(I588*H588,2)</f>
        <v>0</v>
      </c>
      <c r="K588" s="266" t="s">
        <v>188</v>
      </c>
      <c r="L588" s="271"/>
      <c r="M588" s="272" t="s">
        <v>1</v>
      </c>
      <c r="N588" s="273" t="s">
        <v>41</v>
      </c>
      <c r="O588" s="91"/>
      <c r="P588" s="227">
        <f>O588*H588</f>
        <v>0</v>
      </c>
      <c r="Q588" s="227">
        <v>0.0054000000000000003</v>
      </c>
      <c r="R588" s="227">
        <f>Q588*H588</f>
        <v>4.1048100000000005</v>
      </c>
      <c r="S588" s="227">
        <v>0</v>
      </c>
      <c r="T588" s="228">
        <f>S588*H588</f>
        <v>0</v>
      </c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R588" s="229" t="s">
        <v>361</v>
      </c>
      <c r="AT588" s="229" t="s">
        <v>613</v>
      </c>
      <c r="AU588" s="229" t="s">
        <v>86</v>
      </c>
      <c r="AY588" s="17" t="s">
        <v>182</v>
      </c>
      <c r="BE588" s="230">
        <f>IF(N588="základní",J588,0)</f>
        <v>0</v>
      </c>
      <c r="BF588" s="230">
        <f>IF(N588="snížená",J588,0)</f>
        <v>0</v>
      </c>
      <c r="BG588" s="230">
        <f>IF(N588="zákl. přenesená",J588,0)</f>
        <v>0</v>
      </c>
      <c r="BH588" s="230">
        <f>IF(N588="sníž. přenesená",J588,0)</f>
        <v>0</v>
      </c>
      <c r="BI588" s="230">
        <f>IF(N588="nulová",J588,0)</f>
        <v>0</v>
      </c>
      <c r="BJ588" s="17" t="s">
        <v>84</v>
      </c>
      <c r="BK588" s="230">
        <f>ROUND(I588*H588,2)</f>
        <v>0</v>
      </c>
      <c r="BL588" s="17" t="s">
        <v>260</v>
      </c>
      <c r="BM588" s="229" t="s">
        <v>1038</v>
      </c>
    </row>
    <row r="589" s="13" customFormat="1">
      <c r="A589" s="13"/>
      <c r="B589" s="231"/>
      <c r="C589" s="232"/>
      <c r="D589" s="233" t="s">
        <v>199</v>
      </c>
      <c r="E589" s="232"/>
      <c r="F589" s="235" t="s">
        <v>1039</v>
      </c>
      <c r="G589" s="232"/>
      <c r="H589" s="236">
        <v>760.14999999999998</v>
      </c>
      <c r="I589" s="237"/>
      <c r="J589" s="232"/>
      <c r="K589" s="232"/>
      <c r="L589" s="238"/>
      <c r="M589" s="239"/>
      <c r="N589" s="240"/>
      <c r="O589" s="240"/>
      <c r="P589" s="240"/>
      <c r="Q589" s="240"/>
      <c r="R589" s="240"/>
      <c r="S589" s="240"/>
      <c r="T589" s="24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2" t="s">
        <v>199</v>
      </c>
      <c r="AU589" s="242" t="s">
        <v>86</v>
      </c>
      <c r="AV589" s="13" t="s">
        <v>86</v>
      </c>
      <c r="AW589" s="13" t="s">
        <v>4</v>
      </c>
      <c r="AX589" s="13" t="s">
        <v>84</v>
      </c>
      <c r="AY589" s="242" t="s">
        <v>182</v>
      </c>
    </row>
    <row r="590" s="2" customFormat="1">
      <c r="A590" s="38"/>
      <c r="B590" s="39"/>
      <c r="C590" s="218" t="s">
        <v>1040</v>
      </c>
      <c r="D590" s="218" t="s">
        <v>184</v>
      </c>
      <c r="E590" s="219" t="s">
        <v>1041</v>
      </c>
      <c r="F590" s="220" t="s">
        <v>1042</v>
      </c>
      <c r="G590" s="221" t="s">
        <v>187</v>
      </c>
      <c r="H590" s="222">
        <v>442</v>
      </c>
      <c r="I590" s="223"/>
      <c r="J590" s="224">
        <f>ROUND(I590*H590,2)</f>
        <v>0</v>
      </c>
      <c r="K590" s="220" t="s">
        <v>188</v>
      </c>
      <c r="L590" s="44"/>
      <c r="M590" s="225" t="s">
        <v>1</v>
      </c>
      <c r="N590" s="226" t="s">
        <v>41</v>
      </c>
      <c r="O590" s="91"/>
      <c r="P590" s="227">
        <f>O590*H590</f>
        <v>0</v>
      </c>
      <c r="Q590" s="227">
        <v>0</v>
      </c>
      <c r="R590" s="227">
        <f>Q590*H590</f>
        <v>0</v>
      </c>
      <c r="S590" s="227">
        <v>0</v>
      </c>
      <c r="T590" s="228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29" t="s">
        <v>260</v>
      </c>
      <c r="AT590" s="229" t="s">
        <v>184</v>
      </c>
      <c r="AU590" s="229" t="s">
        <v>86</v>
      </c>
      <c r="AY590" s="17" t="s">
        <v>182</v>
      </c>
      <c r="BE590" s="230">
        <f>IF(N590="základní",J590,0)</f>
        <v>0</v>
      </c>
      <c r="BF590" s="230">
        <f>IF(N590="snížená",J590,0)</f>
        <v>0</v>
      </c>
      <c r="BG590" s="230">
        <f>IF(N590="zákl. přenesená",J590,0)</f>
        <v>0</v>
      </c>
      <c r="BH590" s="230">
        <f>IF(N590="sníž. přenesená",J590,0)</f>
        <v>0</v>
      </c>
      <c r="BI590" s="230">
        <f>IF(N590="nulová",J590,0)</f>
        <v>0</v>
      </c>
      <c r="BJ590" s="17" t="s">
        <v>84</v>
      </c>
      <c r="BK590" s="230">
        <f>ROUND(I590*H590,2)</f>
        <v>0</v>
      </c>
      <c r="BL590" s="17" t="s">
        <v>260</v>
      </c>
      <c r="BM590" s="229" t="s">
        <v>1043</v>
      </c>
    </row>
    <row r="591" s="13" customFormat="1">
      <c r="A591" s="13"/>
      <c r="B591" s="231"/>
      <c r="C591" s="232"/>
      <c r="D591" s="233" t="s">
        <v>199</v>
      </c>
      <c r="E591" s="234" t="s">
        <v>1</v>
      </c>
      <c r="F591" s="235" t="s">
        <v>1044</v>
      </c>
      <c r="G591" s="232"/>
      <c r="H591" s="236">
        <v>442</v>
      </c>
      <c r="I591" s="237"/>
      <c r="J591" s="232"/>
      <c r="K591" s="232"/>
      <c r="L591" s="238"/>
      <c r="M591" s="239"/>
      <c r="N591" s="240"/>
      <c r="O591" s="240"/>
      <c r="P591" s="240"/>
      <c r="Q591" s="240"/>
      <c r="R591" s="240"/>
      <c r="S591" s="240"/>
      <c r="T591" s="24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2" t="s">
        <v>199</v>
      </c>
      <c r="AU591" s="242" t="s">
        <v>86</v>
      </c>
      <c r="AV591" s="13" t="s">
        <v>86</v>
      </c>
      <c r="AW591" s="13" t="s">
        <v>32</v>
      </c>
      <c r="AX591" s="13" t="s">
        <v>84</v>
      </c>
      <c r="AY591" s="242" t="s">
        <v>182</v>
      </c>
    </row>
    <row r="592" s="2" customFormat="1">
      <c r="A592" s="38"/>
      <c r="B592" s="39"/>
      <c r="C592" s="264" t="s">
        <v>1045</v>
      </c>
      <c r="D592" s="264" t="s">
        <v>613</v>
      </c>
      <c r="E592" s="265" t="s">
        <v>1046</v>
      </c>
      <c r="F592" s="266" t="s">
        <v>1047</v>
      </c>
      <c r="G592" s="267" t="s">
        <v>187</v>
      </c>
      <c r="H592" s="268">
        <v>508.30000000000001</v>
      </c>
      <c r="I592" s="269"/>
      <c r="J592" s="270">
        <f>ROUND(I592*H592,2)</f>
        <v>0</v>
      </c>
      <c r="K592" s="266" t="s">
        <v>188</v>
      </c>
      <c r="L592" s="271"/>
      <c r="M592" s="272" t="s">
        <v>1</v>
      </c>
      <c r="N592" s="273" t="s">
        <v>41</v>
      </c>
      <c r="O592" s="91"/>
      <c r="P592" s="227">
        <f>O592*H592</f>
        <v>0</v>
      </c>
      <c r="Q592" s="227">
        <v>0.00010000000000000001</v>
      </c>
      <c r="R592" s="227">
        <f>Q592*H592</f>
        <v>0.05083</v>
      </c>
      <c r="S592" s="227">
        <v>0</v>
      </c>
      <c r="T592" s="228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29" t="s">
        <v>361</v>
      </c>
      <c r="AT592" s="229" t="s">
        <v>613</v>
      </c>
      <c r="AU592" s="229" t="s">
        <v>86</v>
      </c>
      <c r="AY592" s="17" t="s">
        <v>182</v>
      </c>
      <c r="BE592" s="230">
        <f>IF(N592="základní",J592,0)</f>
        <v>0</v>
      </c>
      <c r="BF592" s="230">
        <f>IF(N592="snížená",J592,0)</f>
        <v>0</v>
      </c>
      <c r="BG592" s="230">
        <f>IF(N592="zákl. přenesená",J592,0)</f>
        <v>0</v>
      </c>
      <c r="BH592" s="230">
        <f>IF(N592="sníž. přenesená",J592,0)</f>
        <v>0</v>
      </c>
      <c r="BI592" s="230">
        <f>IF(N592="nulová",J592,0)</f>
        <v>0</v>
      </c>
      <c r="BJ592" s="17" t="s">
        <v>84</v>
      </c>
      <c r="BK592" s="230">
        <f>ROUND(I592*H592,2)</f>
        <v>0</v>
      </c>
      <c r="BL592" s="17" t="s">
        <v>260</v>
      </c>
      <c r="BM592" s="229" t="s">
        <v>1048</v>
      </c>
    </row>
    <row r="593" s="13" customFormat="1">
      <c r="A593" s="13"/>
      <c r="B593" s="231"/>
      <c r="C593" s="232"/>
      <c r="D593" s="233" t="s">
        <v>199</v>
      </c>
      <c r="E593" s="232"/>
      <c r="F593" s="235" t="s">
        <v>1049</v>
      </c>
      <c r="G593" s="232"/>
      <c r="H593" s="236">
        <v>508.30000000000001</v>
      </c>
      <c r="I593" s="237"/>
      <c r="J593" s="232"/>
      <c r="K593" s="232"/>
      <c r="L593" s="238"/>
      <c r="M593" s="239"/>
      <c r="N593" s="240"/>
      <c r="O593" s="240"/>
      <c r="P593" s="240"/>
      <c r="Q593" s="240"/>
      <c r="R593" s="240"/>
      <c r="S593" s="240"/>
      <c r="T593" s="241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2" t="s">
        <v>199</v>
      </c>
      <c r="AU593" s="242" t="s">
        <v>86</v>
      </c>
      <c r="AV593" s="13" t="s">
        <v>86</v>
      </c>
      <c r="AW593" s="13" t="s">
        <v>4</v>
      </c>
      <c r="AX593" s="13" t="s">
        <v>84</v>
      </c>
      <c r="AY593" s="242" t="s">
        <v>182</v>
      </c>
    </row>
    <row r="594" s="2" customFormat="1">
      <c r="A594" s="38"/>
      <c r="B594" s="39"/>
      <c r="C594" s="218" t="s">
        <v>1050</v>
      </c>
      <c r="D594" s="218" t="s">
        <v>184</v>
      </c>
      <c r="E594" s="219" t="s">
        <v>1051</v>
      </c>
      <c r="F594" s="220" t="s">
        <v>1052</v>
      </c>
      <c r="G594" s="221" t="s">
        <v>368</v>
      </c>
      <c r="H594" s="222">
        <v>10780</v>
      </c>
      <c r="I594" s="223"/>
      <c r="J594" s="224">
        <f>ROUND(I594*H594,2)</f>
        <v>0</v>
      </c>
      <c r="K594" s="220" t="s">
        <v>188</v>
      </c>
      <c r="L594" s="44"/>
      <c r="M594" s="225" t="s">
        <v>1</v>
      </c>
      <c r="N594" s="226" t="s">
        <v>41</v>
      </c>
      <c r="O594" s="91"/>
      <c r="P594" s="227">
        <f>O594*H594</f>
        <v>0</v>
      </c>
      <c r="Q594" s="227">
        <v>0</v>
      </c>
      <c r="R594" s="227">
        <f>Q594*H594</f>
        <v>0</v>
      </c>
      <c r="S594" s="227">
        <v>0</v>
      </c>
      <c r="T594" s="228">
        <f>S594*H594</f>
        <v>0</v>
      </c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R594" s="229" t="s">
        <v>260</v>
      </c>
      <c r="AT594" s="229" t="s">
        <v>184</v>
      </c>
      <c r="AU594" s="229" t="s">
        <v>86</v>
      </c>
      <c r="AY594" s="17" t="s">
        <v>182</v>
      </c>
      <c r="BE594" s="230">
        <f>IF(N594="základní",J594,0)</f>
        <v>0</v>
      </c>
      <c r="BF594" s="230">
        <f>IF(N594="snížená",J594,0)</f>
        <v>0</v>
      </c>
      <c r="BG594" s="230">
        <f>IF(N594="zákl. přenesená",J594,0)</f>
        <v>0</v>
      </c>
      <c r="BH594" s="230">
        <f>IF(N594="sníž. přenesená",J594,0)</f>
        <v>0</v>
      </c>
      <c r="BI594" s="230">
        <f>IF(N594="nulová",J594,0)</f>
        <v>0</v>
      </c>
      <c r="BJ594" s="17" t="s">
        <v>84</v>
      </c>
      <c r="BK594" s="230">
        <f>ROUND(I594*H594,2)</f>
        <v>0</v>
      </c>
      <c r="BL594" s="17" t="s">
        <v>260</v>
      </c>
      <c r="BM594" s="229" t="s">
        <v>1053</v>
      </c>
    </row>
    <row r="595" s="13" customFormat="1">
      <c r="A595" s="13"/>
      <c r="B595" s="231"/>
      <c r="C595" s="232"/>
      <c r="D595" s="233" t="s">
        <v>199</v>
      </c>
      <c r="E595" s="234" t="s">
        <v>1</v>
      </c>
      <c r="F595" s="235" t="s">
        <v>1054</v>
      </c>
      <c r="G595" s="232"/>
      <c r="H595" s="236">
        <v>10780</v>
      </c>
      <c r="I595" s="237"/>
      <c r="J595" s="232"/>
      <c r="K595" s="232"/>
      <c r="L595" s="238"/>
      <c r="M595" s="239"/>
      <c r="N595" s="240"/>
      <c r="O595" s="240"/>
      <c r="P595" s="240"/>
      <c r="Q595" s="240"/>
      <c r="R595" s="240"/>
      <c r="S595" s="240"/>
      <c r="T595" s="241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2" t="s">
        <v>199</v>
      </c>
      <c r="AU595" s="242" t="s">
        <v>86</v>
      </c>
      <c r="AV595" s="13" t="s">
        <v>86</v>
      </c>
      <c r="AW595" s="13" t="s">
        <v>32</v>
      </c>
      <c r="AX595" s="13" t="s">
        <v>84</v>
      </c>
      <c r="AY595" s="242" t="s">
        <v>182</v>
      </c>
    </row>
    <row r="596" s="2" customFormat="1">
      <c r="A596" s="38"/>
      <c r="B596" s="39"/>
      <c r="C596" s="218" t="s">
        <v>1055</v>
      </c>
      <c r="D596" s="218" t="s">
        <v>184</v>
      </c>
      <c r="E596" s="219" t="s">
        <v>1056</v>
      </c>
      <c r="F596" s="220" t="s">
        <v>1057</v>
      </c>
      <c r="G596" s="221" t="s">
        <v>187</v>
      </c>
      <c r="H596" s="222">
        <v>560</v>
      </c>
      <c r="I596" s="223"/>
      <c r="J596" s="224">
        <f>ROUND(I596*H596,2)</f>
        <v>0</v>
      </c>
      <c r="K596" s="220" t="s">
        <v>188</v>
      </c>
      <c r="L596" s="44"/>
      <c r="M596" s="225" t="s">
        <v>1</v>
      </c>
      <c r="N596" s="226" t="s">
        <v>41</v>
      </c>
      <c r="O596" s="91"/>
      <c r="P596" s="227">
        <f>O596*H596</f>
        <v>0</v>
      </c>
      <c r="Q596" s="227">
        <v>0</v>
      </c>
      <c r="R596" s="227">
        <f>Q596*H596</f>
        <v>0</v>
      </c>
      <c r="S596" s="227">
        <v>0</v>
      </c>
      <c r="T596" s="228">
        <f>S596*H596</f>
        <v>0</v>
      </c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R596" s="229" t="s">
        <v>260</v>
      </c>
      <c r="AT596" s="229" t="s">
        <v>184</v>
      </c>
      <c r="AU596" s="229" t="s">
        <v>86</v>
      </c>
      <c r="AY596" s="17" t="s">
        <v>182</v>
      </c>
      <c r="BE596" s="230">
        <f>IF(N596="základní",J596,0)</f>
        <v>0</v>
      </c>
      <c r="BF596" s="230">
        <f>IF(N596="snížená",J596,0)</f>
        <v>0</v>
      </c>
      <c r="BG596" s="230">
        <f>IF(N596="zákl. přenesená",J596,0)</f>
        <v>0</v>
      </c>
      <c r="BH596" s="230">
        <f>IF(N596="sníž. přenesená",J596,0)</f>
        <v>0</v>
      </c>
      <c r="BI596" s="230">
        <f>IF(N596="nulová",J596,0)</f>
        <v>0</v>
      </c>
      <c r="BJ596" s="17" t="s">
        <v>84</v>
      </c>
      <c r="BK596" s="230">
        <f>ROUND(I596*H596,2)</f>
        <v>0</v>
      </c>
      <c r="BL596" s="17" t="s">
        <v>260</v>
      </c>
      <c r="BM596" s="229" t="s">
        <v>1058</v>
      </c>
    </row>
    <row r="597" s="13" customFormat="1">
      <c r="A597" s="13"/>
      <c r="B597" s="231"/>
      <c r="C597" s="232"/>
      <c r="D597" s="233" t="s">
        <v>199</v>
      </c>
      <c r="E597" s="234" t="s">
        <v>1</v>
      </c>
      <c r="F597" s="235" t="s">
        <v>1034</v>
      </c>
      <c r="G597" s="232"/>
      <c r="H597" s="236">
        <v>442</v>
      </c>
      <c r="I597" s="237"/>
      <c r="J597" s="232"/>
      <c r="K597" s="232"/>
      <c r="L597" s="238"/>
      <c r="M597" s="239"/>
      <c r="N597" s="240"/>
      <c r="O597" s="240"/>
      <c r="P597" s="240"/>
      <c r="Q597" s="240"/>
      <c r="R597" s="240"/>
      <c r="S597" s="240"/>
      <c r="T597" s="241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2" t="s">
        <v>199</v>
      </c>
      <c r="AU597" s="242" t="s">
        <v>86</v>
      </c>
      <c r="AV597" s="13" t="s">
        <v>86</v>
      </c>
      <c r="AW597" s="13" t="s">
        <v>32</v>
      </c>
      <c r="AX597" s="13" t="s">
        <v>76</v>
      </c>
      <c r="AY597" s="242" t="s">
        <v>182</v>
      </c>
    </row>
    <row r="598" s="13" customFormat="1">
      <c r="A598" s="13"/>
      <c r="B598" s="231"/>
      <c r="C598" s="232"/>
      <c r="D598" s="233" t="s">
        <v>199</v>
      </c>
      <c r="E598" s="234" t="s">
        <v>1</v>
      </c>
      <c r="F598" s="235" t="s">
        <v>1013</v>
      </c>
      <c r="G598" s="232"/>
      <c r="H598" s="236">
        <v>118</v>
      </c>
      <c r="I598" s="237"/>
      <c r="J598" s="232"/>
      <c r="K598" s="232"/>
      <c r="L598" s="238"/>
      <c r="M598" s="239"/>
      <c r="N598" s="240"/>
      <c r="O598" s="240"/>
      <c r="P598" s="240"/>
      <c r="Q598" s="240"/>
      <c r="R598" s="240"/>
      <c r="S598" s="240"/>
      <c r="T598" s="241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2" t="s">
        <v>199</v>
      </c>
      <c r="AU598" s="242" t="s">
        <v>86</v>
      </c>
      <c r="AV598" s="13" t="s">
        <v>86</v>
      </c>
      <c r="AW598" s="13" t="s">
        <v>32</v>
      </c>
      <c r="AX598" s="13" t="s">
        <v>76</v>
      </c>
      <c r="AY598" s="242" t="s">
        <v>182</v>
      </c>
    </row>
    <row r="599" s="14" customFormat="1">
      <c r="A599" s="14"/>
      <c r="B599" s="243"/>
      <c r="C599" s="244"/>
      <c r="D599" s="233" t="s">
        <v>199</v>
      </c>
      <c r="E599" s="245" t="s">
        <v>1</v>
      </c>
      <c r="F599" s="246" t="s">
        <v>246</v>
      </c>
      <c r="G599" s="244"/>
      <c r="H599" s="247">
        <v>560</v>
      </c>
      <c r="I599" s="248"/>
      <c r="J599" s="244"/>
      <c r="K599" s="244"/>
      <c r="L599" s="249"/>
      <c r="M599" s="250"/>
      <c r="N599" s="251"/>
      <c r="O599" s="251"/>
      <c r="P599" s="251"/>
      <c r="Q599" s="251"/>
      <c r="R599" s="251"/>
      <c r="S599" s="251"/>
      <c r="T599" s="252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3" t="s">
        <v>199</v>
      </c>
      <c r="AU599" s="253" t="s">
        <v>86</v>
      </c>
      <c r="AV599" s="14" t="s">
        <v>189</v>
      </c>
      <c r="AW599" s="14" t="s">
        <v>32</v>
      </c>
      <c r="AX599" s="14" t="s">
        <v>84</v>
      </c>
      <c r="AY599" s="253" t="s">
        <v>182</v>
      </c>
    </row>
    <row r="600" s="2" customFormat="1" ht="16.5" customHeight="1">
      <c r="A600" s="38"/>
      <c r="B600" s="39"/>
      <c r="C600" s="264" t="s">
        <v>1059</v>
      </c>
      <c r="D600" s="264" t="s">
        <v>613</v>
      </c>
      <c r="E600" s="265" t="s">
        <v>1060</v>
      </c>
      <c r="F600" s="266" t="s">
        <v>1061</v>
      </c>
      <c r="G600" s="267" t="s">
        <v>218</v>
      </c>
      <c r="H600" s="268">
        <v>46.200000000000003</v>
      </c>
      <c r="I600" s="269"/>
      <c r="J600" s="270">
        <f>ROUND(I600*H600,2)</f>
        <v>0</v>
      </c>
      <c r="K600" s="266" t="s">
        <v>188</v>
      </c>
      <c r="L600" s="271"/>
      <c r="M600" s="272" t="s">
        <v>1</v>
      </c>
      <c r="N600" s="273" t="s">
        <v>41</v>
      </c>
      <c r="O600" s="91"/>
      <c r="P600" s="227">
        <f>O600*H600</f>
        <v>0</v>
      </c>
      <c r="Q600" s="227">
        <v>1</v>
      </c>
      <c r="R600" s="227">
        <f>Q600*H600</f>
        <v>46.200000000000003</v>
      </c>
      <c r="S600" s="227">
        <v>0</v>
      </c>
      <c r="T600" s="228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29" t="s">
        <v>361</v>
      </c>
      <c r="AT600" s="229" t="s">
        <v>613</v>
      </c>
      <c r="AU600" s="229" t="s">
        <v>86</v>
      </c>
      <c r="AY600" s="17" t="s">
        <v>182</v>
      </c>
      <c r="BE600" s="230">
        <f>IF(N600="základní",J600,0)</f>
        <v>0</v>
      </c>
      <c r="BF600" s="230">
        <f>IF(N600="snížená",J600,0)</f>
        <v>0</v>
      </c>
      <c r="BG600" s="230">
        <f>IF(N600="zákl. přenesená",J600,0)</f>
        <v>0</v>
      </c>
      <c r="BH600" s="230">
        <f>IF(N600="sníž. přenesená",J600,0)</f>
        <v>0</v>
      </c>
      <c r="BI600" s="230">
        <f>IF(N600="nulová",J600,0)</f>
        <v>0</v>
      </c>
      <c r="BJ600" s="17" t="s">
        <v>84</v>
      </c>
      <c r="BK600" s="230">
        <f>ROUND(I600*H600,2)</f>
        <v>0</v>
      </c>
      <c r="BL600" s="17" t="s">
        <v>260</v>
      </c>
      <c r="BM600" s="229" t="s">
        <v>1062</v>
      </c>
    </row>
    <row r="601" s="13" customFormat="1">
      <c r="A601" s="13"/>
      <c r="B601" s="231"/>
      <c r="C601" s="232"/>
      <c r="D601" s="233" t="s">
        <v>199</v>
      </c>
      <c r="E601" s="232"/>
      <c r="F601" s="235" t="s">
        <v>1063</v>
      </c>
      <c r="G601" s="232"/>
      <c r="H601" s="236">
        <v>46.200000000000003</v>
      </c>
      <c r="I601" s="237"/>
      <c r="J601" s="232"/>
      <c r="K601" s="232"/>
      <c r="L601" s="238"/>
      <c r="M601" s="239"/>
      <c r="N601" s="240"/>
      <c r="O601" s="240"/>
      <c r="P601" s="240"/>
      <c r="Q601" s="240"/>
      <c r="R601" s="240"/>
      <c r="S601" s="240"/>
      <c r="T601" s="24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2" t="s">
        <v>199</v>
      </c>
      <c r="AU601" s="242" t="s">
        <v>86</v>
      </c>
      <c r="AV601" s="13" t="s">
        <v>86</v>
      </c>
      <c r="AW601" s="13" t="s">
        <v>4</v>
      </c>
      <c r="AX601" s="13" t="s">
        <v>84</v>
      </c>
      <c r="AY601" s="242" t="s">
        <v>182</v>
      </c>
    </row>
    <row r="602" s="2" customFormat="1">
      <c r="A602" s="38"/>
      <c r="B602" s="39"/>
      <c r="C602" s="218" t="s">
        <v>1064</v>
      </c>
      <c r="D602" s="218" t="s">
        <v>184</v>
      </c>
      <c r="E602" s="219" t="s">
        <v>1065</v>
      </c>
      <c r="F602" s="220" t="s">
        <v>1066</v>
      </c>
      <c r="G602" s="221" t="s">
        <v>187</v>
      </c>
      <c r="H602" s="222">
        <v>1173</v>
      </c>
      <c r="I602" s="223"/>
      <c r="J602" s="224">
        <f>ROUND(I602*H602,2)</f>
        <v>0</v>
      </c>
      <c r="K602" s="220" t="s">
        <v>188</v>
      </c>
      <c r="L602" s="44"/>
      <c r="M602" s="225" t="s">
        <v>1</v>
      </c>
      <c r="N602" s="226" t="s">
        <v>41</v>
      </c>
      <c r="O602" s="91"/>
      <c r="P602" s="227">
        <f>O602*H602</f>
        <v>0</v>
      </c>
      <c r="Q602" s="227">
        <v>0</v>
      </c>
      <c r="R602" s="227">
        <f>Q602*H602</f>
        <v>0</v>
      </c>
      <c r="S602" s="227">
        <v>0</v>
      </c>
      <c r="T602" s="228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29" t="s">
        <v>260</v>
      </c>
      <c r="AT602" s="229" t="s">
        <v>184</v>
      </c>
      <c r="AU602" s="229" t="s">
        <v>86</v>
      </c>
      <c r="AY602" s="17" t="s">
        <v>182</v>
      </c>
      <c r="BE602" s="230">
        <f>IF(N602="základní",J602,0)</f>
        <v>0</v>
      </c>
      <c r="BF602" s="230">
        <f>IF(N602="snížená",J602,0)</f>
        <v>0</v>
      </c>
      <c r="BG602" s="230">
        <f>IF(N602="zákl. přenesená",J602,0)</f>
        <v>0</v>
      </c>
      <c r="BH602" s="230">
        <f>IF(N602="sníž. přenesená",J602,0)</f>
        <v>0</v>
      </c>
      <c r="BI602" s="230">
        <f>IF(N602="nulová",J602,0)</f>
        <v>0</v>
      </c>
      <c r="BJ602" s="17" t="s">
        <v>84</v>
      </c>
      <c r="BK602" s="230">
        <f>ROUND(I602*H602,2)</f>
        <v>0</v>
      </c>
      <c r="BL602" s="17" t="s">
        <v>260</v>
      </c>
      <c r="BM602" s="229" t="s">
        <v>1067</v>
      </c>
    </row>
    <row r="603" s="13" customFormat="1">
      <c r="A603" s="13"/>
      <c r="B603" s="231"/>
      <c r="C603" s="232"/>
      <c r="D603" s="233" t="s">
        <v>199</v>
      </c>
      <c r="E603" s="234" t="s">
        <v>1</v>
      </c>
      <c r="F603" s="235" t="s">
        <v>1068</v>
      </c>
      <c r="G603" s="232"/>
      <c r="H603" s="236">
        <v>1173</v>
      </c>
      <c r="I603" s="237"/>
      <c r="J603" s="232"/>
      <c r="K603" s="232"/>
      <c r="L603" s="238"/>
      <c r="M603" s="239"/>
      <c r="N603" s="240"/>
      <c r="O603" s="240"/>
      <c r="P603" s="240"/>
      <c r="Q603" s="240"/>
      <c r="R603" s="240"/>
      <c r="S603" s="240"/>
      <c r="T603" s="241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2" t="s">
        <v>199</v>
      </c>
      <c r="AU603" s="242" t="s">
        <v>86</v>
      </c>
      <c r="AV603" s="13" t="s">
        <v>86</v>
      </c>
      <c r="AW603" s="13" t="s">
        <v>32</v>
      </c>
      <c r="AX603" s="13" t="s">
        <v>84</v>
      </c>
      <c r="AY603" s="242" t="s">
        <v>182</v>
      </c>
    </row>
    <row r="604" s="2" customFormat="1" ht="16.5" customHeight="1">
      <c r="A604" s="38"/>
      <c r="B604" s="39"/>
      <c r="C604" s="264" t="s">
        <v>1069</v>
      </c>
      <c r="D604" s="264" t="s">
        <v>613</v>
      </c>
      <c r="E604" s="265" t="s">
        <v>1060</v>
      </c>
      <c r="F604" s="266" t="s">
        <v>1061</v>
      </c>
      <c r="G604" s="267" t="s">
        <v>218</v>
      </c>
      <c r="H604" s="268">
        <v>19.355</v>
      </c>
      <c r="I604" s="269"/>
      <c r="J604" s="270">
        <f>ROUND(I604*H604,2)</f>
        <v>0</v>
      </c>
      <c r="K604" s="266" t="s">
        <v>188</v>
      </c>
      <c r="L604" s="271"/>
      <c r="M604" s="272" t="s">
        <v>1</v>
      </c>
      <c r="N604" s="273" t="s">
        <v>41</v>
      </c>
      <c r="O604" s="91"/>
      <c r="P604" s="227">
        <f>O604*H604</f>
        <v>0</v>
      </c>
      <c r="Q604" s="227">
        <v>1</v>
      </c>
      <c r="R604" s="227">
        <f>Q604*H604</f>
        <v>19.355</v>
      </c>
      <c r="S604" s="227">
        <v>0</v>
      </c>
      <c r="T604" s="228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29" t="s">
        <v>361</v>
      </c>
      <c r="AT604" s="229" t="s">
        <v>613</v>
      </c>
      <c r="AU604" s="229" t="s">
        <v>86</v>
      </c>
      <c r="AY604" s="17" t="s">
        <v>182</v>
      </c>
      <c r="BE604" s="230">
        <f>IF(N604="základní",J604,0)</f>
        <v>0</v>
      </c>
      <c r="BF604" s="230">
        <f>IF(N604="snížená",J604,0)</f>
        <v>0</v>
      </c>
      <c r="BG604" s="230">
        <f>IF(N604="zákl. přenesená",J604,0)</f>
        <v>0</v>
      </c>
      <c r="BH604" s="230">
        <f>IF(N604="sníž. přenesená",J604,0)</f>
        <v>0</v>
      </c>
      <c r="BI604" s="230">
        <f>IF(N604="nulová",J604,0)</f>
        <v>0</v>
      </c>
      <c r="BJ604" s="17" t="s">
        <v>84</v>
      </c>
      <c r="BK604" s="230">
        <f>ROUND(I604*H604,2)</f>
        <v>0</v>
      </c>
      <c r="BL604" s="17" t="s">
        <v>260</v>
      </c>
      <c r="BM604" s="229" t="s">
        <v>1070</v>
      </c>
    </row>
    <row r="605" s="13" customFormat="1">
      <c r="A605" s="13"/>
      <c r="B605" s="231"/>
      <c r="C605" s="232"/>
      <c r="D605" s="233" t="s">
        <v>199</v>
      </c>
      <c r="E605" s="232"/>
      <c r="F605" s="235" t="s">
        <v>1071</v>
      </c>
      <c r="G605" s="232"/>
      <c r="H605" s="236">
        <v>19.355</v>
      </c>
      <c r="I605" s="237"/>
      <c r="J605" s="232"/>
      <c r="K605" s="232"/>
      <c r="L605" s="238"/>
      <c r="M605" s="239"/>
      <c r="N605" s="240"/>
      <c r="O605" s="240"/>
      <c r="P605" s="240"/>
      <c r="Q605" s="240"/>
      <c r="R605" s="240"/>
      <c r="S605" s="240"/>
      <c r="T605" s="241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2" t="s">
        <v>199</v>
      </c>
      <c r="AU605" s="242" t="s">
        <v>86</v>
      </c>
      <c r="AV605" s="13" t="s">
        <v>86</v>
      </c>
      <c r="AW605" s="13" t="s">
        <v>4</v>
      </c>
      <c r="AX605" s="13" t="s">
        <v>84</v>
      </c>
      <c r="AY605" s="242" t="s">
        <v>182</v>
      </c>
    </row>
    <row r="606" s="2" customFormat="1">
      <c r="A606" s="38"/>
      <c r="B606" s="39"/>
      <c r="C606" s="218" t="s">
        <v>1072</v>
      </c>
      <c r="D606" s="218" t="s">
        <v>184</v>
      </c>
      <c r="E606" s="219" t="s">
        <v>1073</v>
      </c>
      <c r="F606" s="220" t="s">
        <v>1074</v>
      </c>
      <c r="G606" s="221" t="s">
        <v>187</v>
      </c>
      <c r="H606" s="222">
        <v>661</v>
      </c>
      <c r="I606" s="223"/>
      <c r="J606" s="224">
        <f>ROUND(I606*H606,2)</f>
        <v>0</v>
      </c>
      <c r="K606" s="220" t="s">
        <v>188</v>
      </c>
      <c r="L606" s="44"/>
      <c r="M606" s="225" t="s">
        <v>1</v>
      </c>
      <c r="N606" s="226" t="s">
        <v>41</v>
      </c>
      <c r="O606" s="91"/>
      <c r="P606" s="227">
        <f>O606*H606</f>
        <v>0</v>
      </c>
      <c r="Q606" s="227">
        <v>0</v>
      </c>
      <c r="R606" s="227">
        <f>Q606*H606</f>
        <v>0</v>
      </c>
      <c r="S606" s="227">
        <v>0</v>
      </c>
      <c r="T606" s="228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229" t="s">
        <v>260</v>
      </c>
      <c r="AT606" s="229" t="s">
        <v>184</v>
      </c>
      <c r="AU606" s="229" t="s">
        <v>86</v>
      </c>
      <c r="AY606" s="17" t="s">
        <v>182</v>
      </c>
      <c r="BE606" s="230">
        <f>IF(N606="základní",J606,0)</f>
        <v>0</v>
      </c>
      <c r="BF606" s="230">
        <f>IF(N606="snížená",J606,0)</f>
        <v>0</v>
      </c>
      <c r="BG606" s="230">
        <f>IF(N606="zákl. přenesená",J606,0)</f>
        <v>0</v>
      </c>
      <c r="BH606" s="230">
        <f>IF(N606="sníž. přenesená",J606,0)</f>
        <v>0</v>
      </c>
      <c r="BI606" s="230">
        <f>IF(N606="nulová",J606,0)</f>
        <v>0</v>
      </c>
      <c r="BJ606" s="17" t="s">
        <v>84</v>
      </c>
      <c r="BK606" s="230">
        <f>ROUND(I606*H606,2)</f>
        <v>0</v>
      </c>
      <c r="BL606" s="17" t="s">
        <v>260</v>
      </c>
      <c r="BM606" s="229" t="s">
        <v>1075</v>
      </c>
    </row>
    <row r="607" s="13" customFormat="1">
      <c r="A607" s="13"/>
      <c r="B607" s="231"/>
      <c r="C607" s="232"/>
      <c r="D607" s="233" t="s">
        <v>199</v>
      </c>
      <c r="E607" s="234" t="s">
        <v>1</v>
      </c>
      <c r="F607" s="235" t="s">
        <v>1033</v>
      </c>
      <c r="G607" s="232"/>
      <c r="H607" s="236">
        <v>101</v>
      </c>
      <c r="I607" s="237"/>
      <c r="J607" s="232"/>
      <c r="K607" s="232"/>
      <c r="L607" s="238"/>
      <c r="M607" s="239"/>
      <c r="N607" s="240"/>
      <c r="O607" s="240"/>
      <c r="P607" s="240"/>
      <c r="Q607" s="240"/>
      <c r="R607" s="240"/>
      <c r="S607" s="240"/>
      <c r="T607" s="24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2" t="s">
        <v>199</v>
      </c>
      <c r="AU607" s="242" t="s">
        <v>86</v>
      </c>
      <c r="AV607" s="13" t="s">
        <v>86</v>
      </c>
      <c r="AW607" s="13" t="s">
        <v>32</v>
      </c>
      <c r="AX607" s="13" t="s">
        <v>76</v>
      </c>
      <c r="AY607" s="242" t="s">
        <v>182</v>
      </c>
    </row>
    <row r="608" s="13" customFormat="1">
      <c r="A608" s="13"/>
      <c r="B608" s="231"/>
      <c r="C608" s="232"/>
      <c r="D608" s="233" t="s">
        <v>199</v>
      </c>
      <c r="E608" s="234" t="s">
        <v>1</v>
      </c>
      <c r="F608" s="235" t="s">
        <v>1076</v>
      </c>
      <c r="G608" s="232"/>
      <c r="H608" s="236">
        <v>442</v>
      </c>
      <c r="I608" s="237"/>
      <c r="J608" s="232"/>
      <c r="K608" s="232"/>
      <c r="L608" s="238"/>
      <c r="M608" s="239"/>
      <c r="N608" s="240"/>
      <c r="O608" s="240"/>
      <c r="P608" s="240"/>
      <c r="Q608" s="240"/>
      <c r="R608" s="240"/>
      <c r="S608" s="240"/>
      <c r="T608" s="24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2" t="s">
        <v>199</v>
      </c>
      <c r="AU608" s="242" t="s">
        <v>86</v>
      </c>
      <c r="AV608" s="13" t="s">
        <v>86</v>
      </c>
      <c r="AW608" s="13" t="s">
        <v>32</v>
      </c>
      <c r="AX608" s="13" t="s">
        <v>76</v>
      </c>
      <c r="AY608" s="242" t="s">
        <v>182</v>
      </c>
    </row>
    <row r="609" s="13" customFormat="1">
      <c r="A609" s="13"/>
      <c r="B609" s="231"/>
      <c r="C609" s="232"/>
      <c r="D609" s="233" t="s">
        <v>199</v>
      </c>
      <c r="E609" s="234" t="s">
        <v>1</v>
      </c>
      <c r="F609" s="235" t="s">
        <v>1013</v>
      </c>
      <c r="G609" s="232"/>
      <c r="H609" s="236">
        <v>118</v>
      </c>
      <c r="I609" s="237"/>
      <c r="J609" s="232"/>
      <c r="K609" s="232"/>
      <c r="L609" s="238"/>
      <c r="M609" s="239"/>
      <c r="N609" s="240"/>
      <c r="O609" s="240"/>
      <c r="P609" s="240"/>
      <c r="Q609" s="240"/>
      <c r="R609" s="240"/>
      <c r="S609" s="240"/>
      <c r="T609" s="241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2" t="s">
        <v>199</v>
      </c>
      <c r="AU609" s="242" t="s">
        <v>86</v>
      </c>
      <c r="AV609" s="13" t="s">
        <v>86</v>
      </c>
      <c r="AW609" s="13" t="s">
        <v>32</v>
      </c>
      <c r="AX609" s="13" t="s">
        <v>76</v>
      </c>
      <c r="AY609" s="242" t="s">
        <v>182</v>
      </c>
    </row>
    <row r="610" s="14" customFormat="1">
      <c r="A610" s="14"/>
      <c r="B610" s="243"/>
      <c r="C610" s="244"/>
      <c r="D610" s="233" t="s">
        <v>199</v>
      </c>
      <c r="E610" s="245" t="s">
        <v>1</v>
      </c>
      <c r="F610" s="246" t="s">
        <v>246</v>
      </c>
      <c r="G610" s="244"/>
      <c r="H610" s="247">
        <v>661</v>
      </c>
      <c r="I610" s="248"/>
      <c r="J610" s="244"/>
      <c r="K610" s="244"/>
      <c r="L610" s="249"/>
      <c r="M610" s="250"/>
      <c r="N610" s="251"/>
      <c r="O610" s="251"/>
      <c r="P610" s="251"/>
      <c r="Q610" s="251"/>
      <c r="R610" s="251"/>
      <c r="S610" s="251"/>
      <c r="T610" s="252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3" t="s">
        <v>199</v>
      </c>
      <c r="AU610" s="253" t="s">
        <v>86</v>
      </c>
      <c r="AV610" s="14" t="s">
        <v>189</v>
      </c>
      <c r="AW610" s="14" t="s">
        <v>32</v>
      </c>
      <c r="AX610" s="14" t="s">
        <v>84</v>
      </c>
      <c r="AY610" s="253" t="s">
        <v>182</v>
      </c>
    </row>
    <row r="611" s="2" customFormat="1">
      <c r="A611" s="38"/>
      <c r="B611" s="39"/>
      <c r="C611" s="264" t="s">
        <v>1077</v>
      </c>
      <c r="D611" s="264" t="s">
        <v>613</v>
      </c>
      <c r="E611" s="265" t="s">
        <v>1078</v>
      </c>
      <c r="F611" s="266" t="s">
        <v>1079</v>
      </c>
      <c r="G611" s="267" t="s">
        <v>187</v>
      </c>
      <c r="H611" s="268">
        <v>661</v>
      </c>
      <c r="I611" s="269"/>
      <c r="J611" s="270">
        <f>ROUND(I611*H611,2)</f>
        <v>0</v>
      </c>
      <c r="K611" s="266" t="s">
        <v>188</v>
      </c>
      <c r="L611" s="271"/>
      <c r="M611" s="272" t="s">
        <v>1</v>
      </c>
      <c r="N611" s="273" t="s">
        <v>41</v>
      </c>
      <c r="O611" s="91"/>
      <c r="P611" s="227">
        <f>O611*H611</f>
        <v>0</v>
      </c>
      <c r="Q611" s="227">
        <v>0.00050000000000000001</v>
      </c>
      <c r="R611" s="227">
        <f>Q611*H611</f>
        <v>0.33050000000000002</v>
      </c>
      <c r="S611" s="227">
        <v>0</v>
      </c>
      <c r="T611" s="228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29" t="s">
        <v>361</v>
      </c>
      <c r="AT611" s="229" t="s">
        <v>613</v>
      </c>
      <c r="AU611" s="229" t="s">
        <v>86</v>
      </c>
      <c r="AY611" s="17" t="s">
        <v>182</v>
      </c>
      <c r="BE611" s="230">
        <f>IF(N611="základní",J611,0)</f>
        <v>0</v>
      </c>
      <c r="BF611" s="230">
        <f>IF(N611="snížená",J611,0)</f>
        <v>0</v>
      </c>
      <c r="BG611" s="230">
        <f>IF(N611="zákl. přenesená",J611,0)</f>
        <v>0</v>
      </c>
      <c r="BH611" s="230">
        <f>IF(N611="sníž. přenesená",J611,0)</f>
        <v>0</v>
      </c>
      <c r="BI611" s="230">
        <f>IF(N611="nulová",J611,0)</f>
        <v>0</v>
      </c>
      <c r="BJ611" s="17" t="s">
        <v>84</v>
      </c>
      <c r="BK611" s="230">
        <f>ROUND(I611*H611,2)</f>
        <v>0</v>
      </c>
      <c r="BL611" s="17" t="s">
        <v>260</v>
      </c>
      <c r="BM611" s="229" t="s">
        <v>1080</v>
      </c>
    </row>
    <row r="612" s="2" customFormat="1" ht="16.5" customHeight="1">
      <c r="A612" s="38"/>
      <c r="B612" s="39"/>
      <c r="C612" s="218" t="s">
        <v>1081</v>
      </c>
      <c r="D612" s="218" t="s">
        <v>184</v>
      </c>
      <c r="E612" s="219" t="s">
        <v>1082</v>
      </c>
      <c r="F612" s="220" t="s">
        <v>1083</v>
      </c>
      <c r="G612" s="221" t="s">
        <v>368</v>
      </c>
      <c r="H612" s="222">
        <v>10</v>
      </c>
      <c r="I612" s="223"/>
      <c r="J612" s="224">
        <f>ROUND(I612*H612,2)</f>
        <v>0</v>
      </c>
      <c r="K612" s="220" t="s">
        <v>188</v>
      </c>
      <c r="L612" s="44"/>
      <c r="M612" s="225" t="s">
        <v>1</v>
      </c>
      <c r="N612" s="226" t="s">
        <v>41</v>
      </c>
      <c r="O612" s="91"/>
      <c r="P612" s="227">
        <f>O612*H612</f>
        <v>0</v>
      </c>
      <c r="Q612" s="227">
        <v>0.00010000000000000001</v>
      </c>
      <c r="R612" s="227">
        <f>Q612*H612</f>
        <v>0.001</v>
      </c>
      <c r="S612" s="227">
        <v>0</v>
      </c>
      <c r="T612" s="228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29" t="s">
        <v>260</v>
      </c>
      <c r="AT612" s="229" t="s">
        <v>184</v>
      </c>
      <c r="AU612" s="229" t="s">
        <v>86</v>
      </c>
      <c r="AY612" s="17" t="s">
        <v>182</v>
      </c>
      <c r="BE612" s="230">
        <f>IF(N612="základní",J612,0)</f>
        <v>0</v>
      </c>
      <c r="BF612" s="230">
        <f>IF(N612="snížená",J612,0)</f>
        <v>0</v>
      </c>
      <c r="BG612" s="230">
        <f>IF(N612="zákl. přenesená",J612,0)</f>
        <v>0</v>
      </c>
      <c r="BH612" s="230">
        <f>IF(N612="sníž. přenesená",J612,0)</f>
        <v>0</v>
      </c>
      <c r="BI612" s="230">
        <f>IF(N612="nulová",J612,0)</f>
        <v>0</v>
      </c>
      <c r="BJ612" s="17" t="s">
        <v>84</v>
      </c>
      <c r="BK612" s="230">
        <f>ROUND(I612*H612,2)</f>
        <v>0</v>
      </c>
      <c r="BL612" s="17" t="s">
        <v>260</v>
      </c>
      <c r="BM612" s="229" t="s">
        <v>1084</v>
      </c>
    </row>
    <row r="613" s="13" customFormat="1">
      <c r="A613" s="13"/>
      <c r="B613" s="231"/>
      <c r="C613" s="232"/>
      <c r="D613" s="233" t="s">
        <v>199</v>
      </c>
      <c r="E613" s="234" t="s">
        <v>1</v>
      </c>
      <c r="F613" s="235" t="s">
        <v>1085</v>
      </c>
      <c r="G613" s="232"/>
      <c r="H613" s="236">
        <v>10</v>
      </c>
      <c r="I613" s="237"/>
      <c r="J613" s="232"/>
      <c r="K613" s="232"/>
      <c r="L613" s="238"/>
      <c r="M613" s="239"/>
      <c r="N613" s="240"/>
      <c r="O613" s="240"/>
      <c r="P613" s="240"/>
      <c r="Q613" s="240"/>
      <c r="R613" s="240"/>
      <c r="S613" s="240"/>
      <c r="T613" s="24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2" t="s">
        <v>199</v>
      </c>
      <c r="AU613" s="242" t="s">
        <v>86</v>
      </c>
      <c r="AV613" s="13" t="s">
        <v>86</v>
      </c>
      <c r="AW613" s="13" t="s">
        <v>32</v>
      </c>
      <c r="AX613" s="13" t="s">
        <v>84</v>
      </c>
      <c r="AY613" s="242" t="s">
        <v>182</v>
      </c>
    </row>
    <row r="614" s="2" customFormat="1">
      <c r="A614" s="38"/>
      <c r="B614" s="39"/>
      <c r="C614" s="264" t="s">
        <v>1086</v>
      </c>
      <c r="D614" s="264" t="s">
        <v>613</v>
      </c>
      <c r="E614" s="265" t="s">
        <v>1087</v>
      </c>
      <c r="F614" s="266" t="s">
        <v>1088</v>
      </c>
      <c r="G614" s="267" t="s">
        <v>368</v>
      </c>
      <c r="H614" s="268">
        <v>10</v>
      </c>
      <c r="I614" s="269"/>
      <c r="J614" s="270">
        <f>ROUND(I614*H614,2)</f>
        <v>0</v>
      </c>
      <c r="K614" s="266" t="s">
        <v>188</v>
      </c>
      <c r="L614" s="271"/>
      <c r="M614" s="272" t="s">
        <v>1</v>
      </c>
      <c r="N614" s="273" t="s">
        <v>41</v>
      </c>
      <c r="O614" s="91"/>
      <c r="P614" s="227">
        <f>O614*H614</f>
        <v>0</v>
      </c>
      <c r="Q614" s="227">
        <v>0.001</v>
      </c>
      <c r="R614" s="227">
        <f>Q614*H614</f>
        <v>0.01</v>
      </c>
      <c r="S614" s="227">
        <v>0</v>
      </c>
      <c r="T614" s="228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29" t="s">
        <v>361</v>
      </c>
      <c r="AT614" s="229" t="s">
        <v>613</v>
      </c>
      <c r="AU614" s="229" t="s">
        <v>86</v>
      </c>
      <c r="AY614" s="17" t="s">
        <v>182</v>
      </c>
      <c r="BE614" s="230">
        <f>IF(N614="základní",J614,0)</f>
        <v>0</v>
      </c>
      <c r="BF614" s="230">
        <f>IF(N614="snížená",J614,0)</f>
        <v>0</v>
      </c>
      <c r="BG614" s="230">
        <f>IF(N614="zákl. přenesená",J614,0)</f>
        <v>0</v>
      </c>
      <c r="BH614" s="230">
        <f>IF(N614="sníž. přenesená",J614,0)</f>
        <v>0</v>
      </c>
      <c r="BI614" s="230">
        <f>IF(N614="nulová",J614,0)</f>
        <v>0</v>
      </c>
      <c r="BJ614" s="17" t="s">
        <v>84</v>
      </c>
      <c r="BK614" s="230">
        <f>ROUND(I614*H614,2)</f>
        <v>0</v>
      </c>
      <c r="BL614" s="17" t="s">
        <v>260</v>
      </c>
      <c r="BM614" s="229" t="s">
        <v>1089</v>
      </c>
    </row>
    <row r="615" s="2" customFormat="1">
      <c r="A615" s="38"/>
      <c r="B615" s="39"/>
      <c r="C615" s="218" t="s">
        <v>1090</v>
      </c>
      <c r="D615" s="218" t="s">
        <v>184</v>
      </c>
      <c r="E615" s="219" t="s">
        <v>1091</v>
      </c>
      <c r="F615" s="220" t="s">
        <v>1092</v>
      </c>
      <c r="G615" s="221" t="s">
        <v>1003</v>
      </c>
      <c r="H615" s="274"/>
      <c r="I615" s="223"/>
      <c r="J615" s="224">
        <f>ROUND(I615*H615,2)</f>
        <v>0</v>
      </c>
      <c r="K615" s="220" t="s">
        <v>188</v>
      </c>
      <c r="L615" s="44"/>
      <c r="M615" s="225" t="s">
        <v>1</v>
      </c>
      <c r="N615" s="226" t="s">
        <v>41</v>
      </c>
      <c r="O615" s="91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29" t="s">
        <v>260</v>
      </c>
      <c r="AT615" s="229" t="s">
        <v>184</v>
      </c>
      <c r="AU615" s="229" t="s">
        <v>86</v>
      </c>
      <c r="AY615" s="17" t="s">
        <v>182</v>
      </c>
      <c r="BE615" s="230">
        <f>IF(N615="základní",J615,0)</f>
        <v>0</v>
      </c>
      <c r="BF615" s="230">
        <f>IF(N615="snížená",J615,0)</f>
        <v>0</v>
      </c>
      <c r="BG615" s="230">
        <f>IF(N615="zákl. přenesená",J615,0)</f>
        <v>0</v>
      </c>
      <c r="BH615" s="230">
        <f>IF(N615="sníž. přenesená",J615,0)</f>
        <v>0</v>
      </c>
      <c r="BI615" s="230">
        <f>IF(N615="nulová",J615,0)</f>
        <v>0</v>
      </c>
      <c r="BJ615" s="17" t="s">
        <v>84</v>
      </c>
      <c r="BK615" s="230">
        <f>ROUND(I615*H615,2)</f>
        <v>0</v>
      </c>
      <c r="BL615" s="17" t="s">
        <v>260</v>
      </c>
      <c r="BM615" s="229" t="s">
        <v>1093</v>
      </c>
    </row>
    <row r="616" s="12" customFormat="1" ht="22.8" customHeight="1">
      <c r="A616" s="12"/>
      <c r="B616" s="202"/>
      <c r="C616" s="203"/>
      <c r="D616" s="204" t="s">
        <v>75</v>
      </c>
      <c r="E616" s="216" t="s">
        <v>1094</v>
      </c>
      <c r="F616" s="216" t="s">
        <v>1095</v>
      </c>
      <c r="G616" s="203"/>
      <c r="H616" s="203"/>
      <c r="I616" s="206"/>
      <c r="J616" s="217">
        <f>BK616</f>
        <v>0</v>
      </c>
      <c r="K616" s="203"/>
      <c r="L616" s="208"/>
      <c r="M616" s="209"/>
      <c r="N616" s="210"/>
      <c r="O616" s="210"/>
      <c r="P616" s="211">
        <f>SUM(P617:P667)</f>
        <v>0</v>
      </c>
      <c r="Q616" s="210"/>
      <c r="R616" s="211">
        <f>SUM(R617:R667)</f>
        <v>20.6318129</v>
      </c>
      <c r="S616" s="210"/>
      <c r="T616" s="212">
        <f>SUM(T617:T667)</f>
        <v>0</v>
      </c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R616" s="213" t="s">
        <v>86</v>
      </c>
      <c r="AT616" s="214" t="s">
        <v>75</v>
      </c>
      <c r="AU616" s="214" t="s">
        <v>84</v>
      </c>
      <c r="AY616" s="213" t="s">
        <v>182</v>
      </c>
      <c r="BK616" s="215">
        <f>SUM(BK617:BK667)</f>
        <v>0</v>
      </c>
    </row>
    <row r="617" s="2" customFormat="1">
      <c r="A617" s="38"/>
      <c r="B617" s="39"/>
      <c r="C617" s="218" t="s">
        <v>1096</v>
      </c>
      <c r="D617" s="218" t="s">
        <v>184</v>
      </c>
      <c r="E617" s="219" t="s">
        <v>1097</v>
      </c>
      <c r="F617" s="220" t="s">
        <v>1098</v>
      </c>
      <c r="G617" s="221" t="s">
        <v>187</v>
      </c>
      <c r="H617" s="222">
        <v>29.149999999999999</v>
      </c>
      <c r="I617" s="223"/>
      <c r="J617" s="224">
        <f>ROUND(I617*H617,2)</f>
        <v>0</v>
      </c>
      <c r="K617" s="220" t="s">
        <v>188</v>
      </c>
      <c r="L617" s="44"/>
      <c r="M617" s="225" t="s">
        <v>1</v>
      </c>
      <c r="N617" s="226" t="s">
        <v>41</v>
      </c>
      <c r="O617" s="91"/>
      <c r="P617" s="227">
        <f>O617*H617</f>
        <v>0</v>
      </c>
      <c r="Q617" s="227">
        <v>0.0060000000000000001</v>
      </c>
      <c r="R617" s="227">
        <f>Q617*H617</f>
        <v>0.1749</v>
      </c>
      <c r="S617" s="227">
        <v>0</v>
      </c>
      <c r="T617" s="228">
        <f>S617*H617</f>
        <v>0</v>
      </c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R617" s="229" t="s">
        <v>260</v>
      </c>
      <c r="AT617" s="229" t="s">
        <v>184</v>
      </c>
      <c r="AU617" s="229" t="s">
        <v>86</v>
      </c>
      <c r="AY617" s="17" t="s">
        <v>182</v>
      </c>
      <c r="BE617" s="230">
        <f>IF(N617="základní",J617,0)</f>
        <v>0</v>
      </c>
      <c r="BF617" s="230">
        <f>IF(N617="snížená",J617,0)</f>
        <v>0</v>
      </c>
      <c r="BG617" s="230">
        <f>IF(N617="zákl. přenesená",J617,0)</f>
        <v>0</v>
      </c>
      <c r="BH617" s="230">
        <f>IF(N617="sníž. přenesená",J617,0)</f>
        <v>0</v>
      </c>
      <c r="BI617" s="230">
        <f>IF(N617="nulová",J617,0)</f>
        <v>0</v>
      </c>
      <c r="BJ617" s="17" t="s">
        <v>84</v>
      </c>
      <c r="BK617" s="230">
        <f>ROUND(I617*H617,2)</f>
        <v>0</v>
      </c>
      <c r="BL617" s="17" t="s">
        <v>260</v>
      </c>
      <c r="BM617" s="229" t="s">
        <v>1099</v>
      </c>
    </row>
    <row r="618" s="13" customFormat="1">
      <c r="A618" s="13"/>
      <c r="B618" s="231"/>
      <c r="C618" s="232"/>
      <c r="D618" s="233" t="s">
        <v>199</v>
      </c>
      <c r="E618" s="234" t="s">
        <v>1</v>
      </c>
      <c r="F618" s="235" t="s">
        <v>1100</v>
      </c>
      <c r="G618" s="232"/>
      <c r="H618" s="236">
        <v>29.149999999999999</v>
      </c>
      <c r="I618" s="237"/>
      <c r="J618" s="232"/>
      <c r="K618" s="232"/>
      <c r="L618" s="238"/>
      <c r="M618" s="239"/>
      <c r="N618" s="240"/>
      <c r="O618" s="240"/>
      <c r="P618" s="240"/>
      <c r="Q618" s="240"/>
      <c r="R618" s="240"/>
      <c r="S618" s="240"/>
      <c r="T618" s="241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2" t="s">
        <v>199</v>
      </c>
      <c r="AU618" s="242" t="s">
        <v>86</v>
      </c>
      <c r="AV618" s="13" t="s">
        <v>86</v>
      </c>
      <c r="AW618" s="13" t="s">
        <v>32</v>
      </c>
      <c r="AX618" s="13" t="s">
        <v>84</v>
      </c>
      <c r="AY618" s="242" t="s">
        <v>182</v>
      </c>
    </row>
    <row r="619" s="2" customFormat="1" ht="16.5" customHeight="1">
      <c r="A619" s="38"/>
      <c r="B619" s="39"/>
      <c r="C619" s="264" t="s">
        <v>1101</v>
      </c>
      <c r="D619" s="264" t="s">
        <v>613</v>
      </c>
      <c r="E619" s="265" t="s">
        <v>1102</v>
      </c>
      <c r="F619" s="266" t="s">
        <v>1103</v>
      </c>
      <c r="G619" s="267" t="s">
        <v>187</v>
      </c>
      <c r="H619" s="268">
        <v>29.149999999999999</v>
      </c>
      <c r="I619" s="269"/>
      <c r="J619" s="270">
        <f>ROUND(I619*H619,2)</f>
        <v>0</v>
      </c>
      <c r="K619" s="266" t="s">
        <v>1</v>
      </c>
      <c r="L619" s="271"/>
      <c r="M619" s="272" t="s">
        <v>1</v>
      </c>
      <c r="N619" s="273" t="s">
        <v>41</v>
      </c>
      <c r="O619" s="91"/>
      <c r="P619" s="227">
        <f>O619*H619</f>
        <v>0</v>
      </c>
      <c r="Q619" s="227">
        <v>0.0064999999999999997</v>
      </c>
      <c r="R619" s="227">
        <f>Q619*H619</f>
        <v>0.18947499999999998</v>
      </c>
      <c r="S619" s="227">
        <v>0</v>
      </c>
      <c r="T619" s="228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29" t="s">
        <v>361</v>
      </c>
      <c r="AT619" s="229" t="s">
        <v>613</v>
      </c>
      <c r="AU619" s="229" t="s">
        <v>86</v>
      </c>
      <c r="AY619" s="17" t="s">
        <v>182</v>
      </c>
      <c r="BE619" s="230">
        <f>IF(N619="základní",J619,0)</f>
        <v>0</v>
      </c>
      <c r="BF619" s="230">
        <f>IF(N619="snížená",J619,0)</f>
        <v>0</v>
      </c>
      <c r="BG619" s="230">
        <f>IF(N619="zákl. přenesená",J619,0)</f>
        <v>0</v>
      </c>
      <c r="BH619" s="230">
        <f>IF(N619="sníž. přenesená",J619,0)</f>
        <v>0</v>
      </c>
      <c r="BI619" s="230">
        <f>IF(N619="nulová",J619,0)</f>
        <v>0</v>
      </c>
      <c r="BJ619" s="17" t="s">
        <v>84</v>
      </c>
      <c r="BK619" s="230">
        <f>ROUND(I619*H619,2)</f>
        <v>0</v>
      </c>
      <c r="BL619" s="17" t="s">
        <v>260</v>
      </c>
      <c r="BM619" s="229" t="s">
        <v>1104</v>
      </c>
    </row>
    <row r="620" s="2" customFormat="1">
      <c r="A620" s="38"/>
      <c r="B620" s="39"/>
      <c r="C620" s="218" t="s">
        <v>1105</v>
      </c>
      <c r="D620" s="218" t="s">
        <v>184</v>
      </c>
      <c r="E620" s="219" t="s">
        <v>1106</v>
      </c>
      <c r="F620" s="220" t="s">
        <v>1107</v>
      </c>
      <c r="G620" s="221" t="s">
        <v>187</v>
      </c>
      <c r="H620" s="222">
        <v>2258.3699999999999</v>
      </c>
      <c r="I620" s="223"/>
      <c r="J620" s="224">
        <f>ROUND(I620*H620,2)</f>
        <v>0</v>
      </c>
      <c r="K620" s="220" t="s">
        <v>188</v>
      </c>
      <c r="L620" s="44"/>
      <c r="M620" s="225" t="s">
        <v>1</v>
      </c>
      <c r="N620" s="226" t="s">
        <v>41</v>
      </c>
      <c r="O620" s="91"/>
      <c r="P620" s="227">
        <f>O620*H620</f>
        <v>0</v>
      </c>
      <c r="Q620" s="227">
        <v>0</v>
      </c>
      <c r="R620" s="227">
        <f>Q620*H620</f>
        <v>0</v>
      </c>
      <c r="S620" s="227">
        <v>0</v>
      </c>
      <c r="T620" s="228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29" t="s">
        <v>260</v>
      </c>
      <c r="AT620" s="229" t="s">
        <v>184</v>
      </c>
      <c r="AU620" s="229" t="s">
        <v>86</v>
      </c>
      <c r="AY620" s="17" t="s">
        <v>182</v>
      </c>
      <c r="BE620" s="230">
        <f>IF(N620="základní",J620,0)</f>
        <v>0</v>
      </c>
      <c r="BF620" s="230">
        <f>IF(N620="snížená",J620,0)</f>
        <v>0</v>
      </c>
      <c r="BG620" s="230">
        <f>IF(N620="zákl. přenesená",J620,0)</f>
        <v>0</v>
      </c>
      <c r="BH620" s="230">
        <f>IF(N620="sníž. přenesená",J620,0)</f>
        <v>0</v>
      </c>
      <c r="BI620" s="230">
        <f>IF(N620="nulová",J620,0)</f>
        <v>0</v>
      </c>
      <c r="BJ620" s="17" t="s">
        <v>84</v>
      </c>
      <c r="BK620" s="230">
        <f>ROUND(I620*H620,2)</f>
        <v>0</v>
      </c>
      <c r="BL620" s="17" t="s">
        <v>260</v>
      </c>
      <c r="BM620" s="229" t="s">
        <v>1108</v>
      </c>
    </row>
    <row r="621" s="15" customFormat="1">
      <c r="A621" s="15"/>
      <c r="B621" s="254"/>
      <c r="C621" s="255"/>
      <c r="D621" s="233" t="s">
        <v>199</v>
      </c>
      <c r="E621" s="256" t="s">
        <v>1</v>
      </c>
      <c r="F621" s="257" t="s">
        <v>1109</v>
      </c>
      <c r="G621" s="255"/>
      <c r="H621" s="256" t="s">
        <v>1</v>
      </c>
      <c r="I621" s="258"/>
      <c r="J621" s="255"/>
      <c r="K621" s="255"/>
      <c r="L621" s="259"/>
      <c r="M621" s="260"/>
      <c r="N621" s="261"/>
      <c r="O621" s="261"/>
      <c r="P621" s="261"/>
      <c r="Q621" s="261"/>
      <c r="R621" s="261"/>
      <c r="S621" s="261"/>
      <c r="T621" s="262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63" t="s">
        <v>199</v>
      </c>
      <c r="AU621" s="263" t="s">
        <v>86</v>
      </c>
      <c r="AV621" s="15" t="s">
        <v>84</v>
      </c>
      <c r="AW621" s="15" t="s">
        <v>32</v>
      </c>
      <c r="AX621" s="15" t="s">
        <v>76</v>
      </c>
      <c r="AY621" s="263" t="s">
        <v>182</v>
      </c>
    </row>
    <row r="622" s="13" customFormat="1">
      <c r="A622" s="13"/>
      <c r="B622" s="231"/>
      <c r="C622" s="232"/>
      <c r="D622" s="233" t="s">
        <v>199</v>
      </c>
      <c r="E622" s="234" t="s">
        <v>1</v>
      </c>
      <c r="F622" s="235" t="s">
        <v>1110</v>
      </c>
      <c r="G622" s="232"/>
      <c r="H622" s="236">
        <v>112.98</v>
      </c>
      <c r="I622" s="237"/>
      <c r="J622" s="232"/>
      <c r="K622" s="232"/>
      <c r="L622" s="238"/>
      <c r="M622" s="239"/>
      <c r="N622" s="240"/>
      <c r="O622" s="240"/>
      <c r="P622" s="240"/>
      <c r="Q622" s="240"/>
      <c r="R622" s="240"/>
      <c r="S622" s="240"/>
      <c r="T622" s="24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2" t="s">
        <v>199</v>
      </c>
      <c r="AU622" s="242" t="s">
        <v>86</v>
      </c>
      <c r="AV622" s="13" t="s">
        <v>86</v>
      </c>
      <c r="AW622" s="13" t="s">
        <v>32</v>
      </c>
      <c r="AX622" s="13" t="s">
        <v>76</v>
      </c>
      <c r="AY622" s="242" t="s">
        <v>182</v>
      </c>
    </row>
    <row r="623" s="13" customFormat="1">
      <c r="A623" s="13"/>
      <c r="B623" s="231"/>
      <c r="C623" s="232"/>
      <c r="D623" s="233" t="s">
        <v>199</v>
      </c>
      <c r="E623" s="234" t="s">
        <v>1</v>
      </c>
      <c r="F623" s="235" t="s">
        <v>1111</v>
      </c>
      <c r="G623" s="232"/>
      <c r="H623" s="236">
        <v>288.51999999999998</v>
      </c>
      <c r="I623" s="237"/>
      <c r="J623" s="232"/>
      <c r="K623" s="232"/>
      <c r="L623" s="238"/>
      <c r="M623" s="239"/>
      <c r="N623" s="240"/>
      <c r="O623" s="240"/>
      <c r="P623" s="240"/>
      <c r="Q623" s="240"/>
      <c r="R623" s="240"/>
      <c r="S623" s="240"/>
      <c r="T623" s="241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2" t="s">
        <v>199</v>
      </c>
      <c r="AU623" s="242" t="s">
        <v>86</v>
      </c>
      <c r="AV623" s="13" t="s">
        <v>86</v>
      </c>
      <c r="AW623" s="13" t="s">
        <v>32</v>
      </c>
      <c r="AX623" s="13" t="s">
        <v>76</v>
      </c>
      <c r="AY623" s="242" t="s">
        <v>182</v>
      </c>
    </row>
    <row r="624" s="13" customFormat="1">
      <c r="A624" s="13"/>
      <c r="B624" s="231"/>
      <c r="C624" s="232"/>
      <c r="D624" s="233" t="s">
        <v>199</v>
      </c>
      <c r="E624" s="234" t="s">
        <v>1</v>
      </c>
      <c r="F624" s="235" t="s">
        <v>1112</v>
      </c>
      <c r="G624" s="232"/>
      <c r="H624" s="236">
        <v>23.850000000000001</v>
      </c>
      <c r="I624" s="237"/>
      <c r="J624" s="232"/>
      <c r="K624" s="232"/>
      <c r="L624" s="238"/>
      <c r="M624" s="239"/>
      <c r="N624" s="240"/>
      <c r="O624" s="240"/>
      <c r="P624" s="240"/>
      <c r="Q624" s="240"/>
      <c r="R624" s="240"/>
      <c r="S624" s="240"/>
      <c r="T624" s="24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2" t="s">
        <v>199</v>
      </c>
      <c r="AU624" s="242" t="s">
        <v>86</v>
      </c>
      <c r="AV624" s="13" t="s">
        <v>86</v>
      </c>
      <c r="AW624" s="13" t="s">
        <v>32</v>
      </c>
      <c r="AX624" s="13" t="s">
        <v>76</v>
      </c>
      <c r="AY624" s="242" t="s">
        <v>182</v>
      </c>
    </row>
    <row r="625" s="15" customFormat="1">
      <c r="A625" s="15"/>
      <c r="B625" s="254"/>
      <c r="C625" s="255"/>
      <c r="D625" s="233" t="s">
        <v>199</v>
      </c>
      <c r="E625" s="256" t="s">
        <v>1</v>
      </c>
      <c r="F625" s="257" t="s">
        <v>1113</v>
      </c>
      <c r="G625" s="255"/>
      <c r="H625" s="256" t="s">
        <v>1</v>
      </c>
      <c r="I625" s="258"/>
      <c r="J625" s="255"/>
      <c r="K625" s="255"/>
      <c r="L625" s="259"/>
      <c r="M625" s="260"/>
      <c r="N625" s="261"/>
      <c r="O625" s="261"/>
      <c r="P625" s="261"/>
      <c r="Q625" s="261"/>
      <c r="R625" s="261"/>
      <c r="S625" s="261"/>
      <c r="T625" s="262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3" t="s">
        <v>199</v>
      </c>
      <c r="AU625" s="263" t="s">
        <v>86</v>
      </c>
      <c r="AV625" s="15" t="s">
        <v>84</v>
      </c>
      <c r="AW625" s="15" t="s">
        <v>32</v>
      </c>
      <c r="AX625" s="15" t="s">
        <v>76</v>
      </c>
      <c r="AY625" s="263" t="s">
        <v>182</v>
      </c>
    </row>
    <row r="626" s="13" customFormat="1">
      <c r="A626" s="13"/>
      <c r="B626" s="231"/>
      <c r="C626" s="232"/>
      <c r="D626" s="233" t="s">
        <v>199</v>
      </c>
      <c r="E626" s="234" t="s">
        <v>1</v>
      </c>
      <c r="F626" s="235" t="s">
        <v>1114</v>
      </c>
      <c r="G626" s="232"/>
      <c r="H626" s="236">
        <v>132.40000000000001</v>
      </c>
      <c r="I626" s="237"/>
      <c r="J626" s="232"/>
      <c r="K626" s="232"/>
      <c r="L626" s="238"/>
      <c r="M626" s="239"/>
      <c r="N626" s="240"/>
      <c r="O626" s="240"/>
      <c r="P626" s="240"/>
      <c r="Q626" s="240"/>
      <c r="R626" s="240"/>
      <c r="S626" s="240"/>
      <c r="T626" s="241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2" t="s">
        <v>199</v>
      </c>
      <c r="AU626" s="242" t="s">
        <v>86</v>
      </c>
      <c r="AV626" s="13" t="s">
        <v>86</v>
      </c>
      <c r="AW626" s="13" t="s">
        <v>32</v>
      </c>
      <c r="AX626" s="13" t="s">
        <v>76</v>
      </c>
      <c r="AY626" s="242" t="s">
        <v>182</v>
      </c>
    </row>
    <row r="627" s="13" customFormat="1">
      <c r="A627" s="13"/>
      <c r="B627" s="231"/>
      <c r="C627" s="232"/>
      <c r="D627" s="233" t="s">
        <v>199</v>
      </c>
      <c r="E627" s="234" t="s">
        <v>1</v>
      </c>
      <c r="F627" s="235" t="s">
        <v>1115</v>
      </c>
      <c r="G627" s="232"/>
      <c r="H627" s="236">
        <v>1251.3299999999999</v>
      </c>
      <c r="I627" s="237"/>
      <c r="J627" s="232"/>
      <c r="K627" s="232"/>
      <c r="L627" s="238"/>
      <c r="M627" s="239"/>
      <c r="N627" s="240"/>
      <c r="O627" s="240"/>
      <c r="P627" s="240"/>
      <c r="Q627" s="240"/>
      <c r="R627" s="240"/>
      <c r="S627" s="240"/>
      <c r="T627" s="24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2" t="s">
        <v>199</v>
      </c>
      <c r="AU627" s="242" t="s">
        <v>86</v>
      </c>
      <c r="AV627" s="13" t="s">
        <v>86</v>
      </c>
      <c r="AW627" s="13" t="s">
        <v>32</v>
      </c>
      <c r="AX627" s="13" t="s">
        <v>76</v>
      </c>
      <c r="AY627" s="242" t="s">
        <v>182</v>
      </c>
    </row>
    <row r="628" s="13" customFormat="1">
      <c r="A628" s="13"/>
      <c r="B628" s="231"/>
      <c r="C628" s="232"/>
      <c r="D628" s="233" t="s">
        <v>199</v>
      </c>
      <c r="E628" s="234" t="s">
        <v>1</v>
      </c>
      <c r="F628" s="235" t="s">
        <v>1116</v>
      </c>
      <c r="G628" s="232"/>
      <c r="H628" s="236">
        <v>449.29000000000002</v>
      </c>
      <c r="I628" s="237"/>
      <c r="J628" s="232"/>
      <c r="K628" s="232"/>
      <c r="L628" s="238"/>
      <c r="M628" s="239"/>
      <c r="N628" s="240"/>
      <c r="O628" s="240"/>
      <c r="P628" s="240"/>
      <c r="Q628" s="240"/>
      <c r="R628" s="240"/>
      <c r="S628" s="240"/>
      <c r="T628" s="241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2" t="s">
        <v>199</v>
      </c>
      <c r="AU628" s="242" t="s">
        <v>86</v>
      </c>
      <c r="AV628" s="13" t="s">
        <v>86</v>
      </c>
      <c r="AW628" s="13" t="s">
        <v>32</v>
      </c>
      <c r="AX628" s="13" t="s">
        <v>76</v>
      </c>
      <c r="AY628" s="242" t="s">
        <v>182</v>
      </c>
    </row>
    <row r="629" s="14" customFormat="1">
      <c r="A629" s="14"/>
      <c r="B629" s="243"/>
      <c r="C629" s="244"/>
      <c r="D629" s="233" t="s">
        <v>199</v>
      </c>
      <c r="E629" s="245" t="s">
        <v>1</v>
      </c>
      <c r="F629" s="246" t="s">
        <v>246</v>
      </c>
      <c r="G629" s="244"/>
      <c r="H629" s="247">
        <v>2258.3699999999999</v>
      </c>
      <c r="I629" s="248"/>
      <c r="J629" s="244"/>
      <c r="K629" s="244"/>
      <c r="L629" s="249"/>
      <c r="M629" s="250"/>
      <c r="N629" s="251"/>
      <c r="O629" s="251"/>
      <c r="P629" s="251"/>
      <c r="Q629" s="251"/>
      <c r="R629" s="251"/>
      <c r="S629" s="251"/>
      <c r="T629" s="252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3" t="s">
        <v>199</v>
      </c>
      <c r="AU629" s="253" t="s">
        <v>86</v>
      </c>
      <c r="AV629" s="14" t="s">
        <v>189</v>
      </c>
      <c r="AW629" s="14" t="s">
        <v>32</v>
      </c>
      <c r="AX629" s="14" t="s">
        <v>84</v>
      </c>
      <c r="AY629" s="253" t="s">
        <v>182</v>
      </c>
    </row>
    <row r="630" s="2" customFormat="1">
      <c r="A630" s="38"/>
      <c r="B630" s="39"/>
      <c r="C630" s="264" t="s">
        <v>1117</v>
      </c>
      <c r="D630" s="264" t="s">
        <v>613</v>
      </c>
      <c r="E630" s="265" t="s">
        <v>1118</v>
      </c>
      <c r="F630" s="266" t="s">
        <v>1119</v>
      </c>
      <c r="G630" s="267" t="s">
        <v>187</v>
      </c>
      <c r="H630" s="268">
        <v>1276.357</v>
      </c>
      <c r="I630" s="269"/>
      <c r="J630" s="270">
        <f>ROUND(I630*H630,2)</f>
        <v>0</v>
      </c>
      <c r="K630" s="266" t="s">
        <v>188</v>
      </c>
      <c r="L630" s="271"/>
      <c r="M630" s="272" t="s">
        <v>1</v>
      </c>
      <c r="N630" s="273" t="s">
        <v>41</v>
      </c>
      <c r="O630" s="91"/>
      <c r="P630" s="227">
        <f>O630*H630</f>
        <v>0</v>
      </c>
      <c r="Q630" s="227">
        <v>0.002</v>
      </c>
      <c r="R630" s="227">
        <f>Q630*H630</f>
        <v>2.5527139999999999</v>
      </c>
      <c r="S630" s="227">
        <v>0</v>
      </c>
      <c r="T630" s="228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29" t="s">
        <v>361</v>
      </c>
      <c r="AT630" s="229" t="s">
        <v>613</v>
      </c>
      <c r="AU630" s="229" t="s">
        <v>86</v>
      </c>
      <c r="AY630" s="17" t="s">
        <v>182</v>
      </c>
      <c r="BE630" s="230">
        <f>IF(N630="základní",J630,0)</f>
        <v>0</v>
      </c>
      <c r="BF630" s="230">
        <f>IF(N630="snížená",J630,0)</f>
        <v>0</v>
      </c>
      <c r="BG630" s="230">
        <f>IF(N630="zákl. přenesená",J630,0)</f>
        <v>0</v>
      </c>
      <c r="BH630" s="230">
        <f>IF(N630="sníž. přenesená",J630,0)</f>
        <v>0</v>
      </c>
      <c r="BI630" s="230">
        <f>IF(N630="nulová",J630,0)</f>
        <v>0</v>
      </c>
      <c r="BJ630" s="17" t="s">
        <v>84</v>
      </c>
      <c r="BK630" s="230">
        <f>ROUND(I630*H630,2)</f>
        <v>0</v>
      </c>
      <c r="BL630" s="17" t="s">
        <v>260</v>
      </c>
      <c r="BM630" s="229" t="s">
        <v>1120</v>
      </c>
    </row>
    <row r="631" s="13" customFormat="1">
      <c r="A631" s="13"/>
      <c r="B631" s="231"/>
      <c r="C631" s="232"/>
      <c r="D631" s="233" t="s">
        <v>199</v>
      </c>
      <c r="E631" s="232"/>
      <c r="F631" s="235" t="s">
        <v>1121</v>
      </c>
      <c r="G631" s="232"/>
      <c r="H631" s="236">
        <v>1276.357</v>
      </c>
      <c r="I631" s="237"/>
      <c r="J631" s="232"/>
      <c r="K631" s="232"/>
      <c r="L631" s="238"/>
      <c r="M631" s="239"/>
      <c r="N631" s="240"/>
      <c r="O631" s="240"/>
      <c r="P631" s="240"/>
      <c r="Q631" s="240"/>
      <c r="R631" s="240"/>
      <c r="S631" s="240"/>
      <c r="T631" s="241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2" t="s">
        <v>199</v>
      </c>
      <c r="AU631" s="242" t="s">
        <v>86</v>
      </c>
      <c r="AV631" s="13" t="s">
        <v>86</v>
      </c>
      <c r="AW631" s="13" t="s">
        <v>4</v>
      </c>
      <c r="AX631" s="13" t="s">
        <v>84</v>
      </c>
      <c r="AY631" s="242" t="s">
        <v>182</v>
      </c>
    </row>
    <row r="632" s="2" customFormat="1">
      <c r="A632" s="38"/>
      <c r="B632" s="39"/>
      <c r="C632" s="264" t="s">
        <v>1122</v>
      </c>
      <c r="D632" s="264" t="s">
        <v>613</v>
      </c>
      <c r="E632" s="265" t="s">
        <v>1123</v>
      </c>
      <c r="F632" s="266" t="s">
        <v>1124</v>
      </c>
      <c r="G632" s="267" t="s">
        <v>187</v>
      </c>
      <c r="H632" s="268">
        <v>433.85700000000003</v>
      </c>
      <c r="I632" s="269"/>
      <c r="J632" s="270">
        <f>ROUND(I632*H632,2)</f>
        <v>0</v>
      </c>
      <c r="K632" s="266" t="s">
        <v>188</v>
      </c>
      <c r="L632" s="271"/>
      <c r="M632" s="272" t="s">
        <v>1</v>
      </c>
      <c r="N632" s="273" t="s">
        <v>41</v>
      </c>
      <c r="O632" s="91"/>
      <c r="P632" s="227">
        <f>O632*H632</f>
        <v>0</v>
      </c>
      <c r="Q632" s="227">
        <v>0.0030000000000000001</v>
      </c>
      <c r="R632" s="227">
        <f>Q632*H632</f>
        <v>1.301571</v>
      </c>
      <c r="S632" s="227">
        <v>0</v>
      </c>
      <c r="T632" s="228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29" t="s">
        <v>361</v>
      </c>
      <c r="AT632" s="229" t="s">
        <v>613</v>
      </c>
      <c r="AU632" s="229" t="s">
        <v>86</v>
      </c>
      <c r="AY632" s="17" t="s">
        <v>182</v>
      </c>
      <c r="BE632" s="230">
        <f>IF(N632="základní",J632,0)</f>
        <v>0</v>
      </c>
      <c r="BF632" s="230">
        <f>IF(N632="snížená",J632,0)</f>
        <v>0</v>
      </c>
      <c r="BG632" s="230">
        <f>IF(N632="zákl. přenesená",J632,0)</f>
        <v>0</v>
      </c>
      <c r="BH632" s="230">
        <f>IF(N632="sníž. přenesená",J632,0)</f>
        <v>0</v>
      </c>
      <c r="BI632" s="230">
        <f>IF(N632="nulová",J632,0)</f>
        <v>0</v>
      </c>
      <c r="BJ632" s="17" t="s">
        <v>84</v>
      </c>
      <c r="BK632" s="230">
        <f>ROUND(I632*H632,2)</f>
        <v>0</v>
      </c>
      <c r="BL632" s="17" t="s">
        <v>260</v>
      </c>
      <c r="BM632" s="229" t="s">
        <v>1125</v>
      </c>
    </row>
    <row r="633" s="13" customFormat="1">
      <c r="A633" s="13"/>
      <c r="B633" s="231"/>
      <c r="C633" s="232"/>
      <c r="D633" s="233" t="s">
        <v>199</v>
      </c>
      <c r="E633" s="234" t="s">
        <v>1</v>
      </c>
      <c r="F633" s="235" t="s">
        <v>1126</v>
      </c>
      <c r="G633" s="232"/>
      <c r="H633" s="236">
        <v>433.85700000000003</v>
      </c>
      <c r="I633" s="237"/>
      <c r="J633" s="232"/>
      <c r="K633" s="232"/>
      <c r="L633" s="238"/>
      <c r="M633" s="239"/>
      <c r="N633" s="240"/>
      <c r="O633" s="240"/>
      <c r="P633" s="240"/>
      <c r="Q633" s="240"/>
      <c r="R633" s="240"/>
      <c r="S633" s="240"/>
      <c r="T633" s="24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2" t="s">
        <v>199</v>
      </c>
      <c r="AU633" s="242" t="s">
        <v>86</v>
      </c>
      <c r="AV633" s="13" t="s">
        <v>86</v>
      </c>
      <c r="AW633" s="13" t="s">
        <v>32</v>
      </c>
      <c r="AX633" s="13" t="s">
        <v>84</v>
      </c>
      <c r="AY633" s="242" t="s">
        <v>182</v>
      </c>
    </row>
    <row r="634" s="2" customFormat="1">
      <c r="A634" s="38"/>
      <c r="B634" s="39"/>
      <c r="C634" s="264" t="s">
        <v>1127</v>
      </c>
      <c r="D634" s="264" t="s">
        <v>613</v>
      </c>
      <c r="E634" s="265" t="s">
        <v>1128</v>
      </c>
      <c r="F634" s="266" t="s">
        <v>1129</v>
      </c>
      <c r="G634" s="267" t="s">
        <v>187</v>
      </c>
      <c r="H634" s="268">
        <v>132.40000000000001</v>
      </c>
      <c r="I634" s="269"/>
      <c r="J634" s="270">
        <f>ROUND(I634*H634,2)</f>
        <v>0</v>
      </c>
      <c r="K634" s="266" t="s">
        <v>188</v>
      </c>
      <c r="L634" s="271"/>
      <c r="M634" s="272" t="s">
        <v>1</v>
      </c>
      <c r="N634" s="273" t="s">
        <v>41</v>
      </c>
      <c r="O634" s="91"/>
      <c r="P634" s="227">
        <f>O634*H634</f>
        <v>0</v>
      </c>
      <c r="Q634" s="227">
        <v>0.0044999999999999997</v>
      </c>
      <c r="R634" s="227">
        <f>Q634*H634</f>
        <v>0.5958</v>
      </c>
      <c r="S634" s="227">
        <v>0</v>
      </c>
      <c r="T634" s="228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229" t="s">
        <v>361</v>
      </c>
      <c r="AT634" s="229" t="s">
        <v>613</v>
      </c>
      <c r="AU634" s="229" t="s">
        <v>86</v>
      </c>
      <c r="AY634" s="17" t="s">
        <v>182</v>
      </c>
      <c r="BE634" s="230">
        <f>IF(N634="základní",J634,0)</f>
        <v>0</v>
      </c>
      <c r="BF634" s="230">
        <f>IF(N634="snížená",J634,0)</f>
        <v>0</v>
      </c>
      <c r="BG634" s="230">
        <f>IF(N634="zákl. přenesená",J634,0)</f>
        <v>0</v>
      </c>
      <c r="BH634" s="230">
        <f>IF(N634="sníž. přenesená",J634,0)</f>
        <v>0</v>
      </c>
      <c r="BI634" s="230">
        <f>IF(N634="nulová",J634,0)</f>
        <v>0</v>
      </c>
      <c r="BJ634" s="17" t="s">
        <v>84</v>
      </c>
      <c r="BK634" s="230">
        <f>ROUND(I634*H634,2)</f>
        <v>0</v>
      </c>
      <c r="BL634" s="17" t="s">
        <v>260</v>
      </c>
      <c r="BM634" s="229" t="s">
        <v>1130</v>
      </c>
    </row>
    <row r="635" s="2" customFormat="1">
      <c r="A635" s="38"/>
      <c r="B635" s="39"/>
      <c r="C635" s="264" t="s">
        <v>1131</v>
      </c>
      <c r="D635" s="264" t="s">
        <v>613</v>
      </c>
      <c r="E635" s="265" t="s">
        <v>1132</v>
      </c>
      <c r="F635" s="266" t="s">
        <v>1133</v>
      </c>
      <c r="G635" s="267" t="s">
        <v>187</v>
      </c>
      <c r="H635" s="268">
        <v>449.29000000000002</v>
      </c>
      <c r="I635" s="269"/>
      <c r="J635" s="270">
        <f>ROUND(I635*H635,2)</f>
        <v>0</v>
      </c>
      <c r="K635" s="266" t="s">
        <v>1</v>
      </c>
      <c r="L635" s="271"/>
      <c r="M635" s="272" t="s">
        <v>1</v>
      </c>
      <c r="N635" s="273" t="s">
        <v>41</v>
      </c>
      <c r="O635" s="91"/>
      <c r="P635" s="227">
        <f>O635*H635</f>
        <v>0</v>
      </c>
      <c r="Q635" s="227">
        <v>0.0014</v>
      </c>
      <c r="R635" s="227">
        <f>Q635*H635</f>
        <v>0.62900600000000007</v>
      </c>
      <c r="S635" s="227">
        <v>0</v>
      </c>
      <c r="T635" s="228">
        <f>S635*H635</f>
        <v>0</v>
      </c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R635" s="229" t="s">
        <v>361</v>
      </c>
      <c r="AT635" s="229" t="s">
        <v>613</v>
      </c>
      <c r="AU635" s="229" t="s">
        <v>86</v>
      </c>
      <c r="AY635" s="17" t="s">
        <v>182</v>
      </c>
      <c r="BE635" s="230">
        <f>IF(N635="základní",J635,0)</f>
        <v>0</v>
      </c>
      <c r="BF635" s="230">
        <f>IF(N635="snížená",J635,0)</f>
        <v>0</v>
      </c>
      <c r="BG635" s="230">
        <f>IF(N635="zákl. přenesená",J635,0)</f>
        <v>0</v>
      </c>
      <c r="BH635" s="230">
        <f>IF(N635="sníž. přenesená",J635,0)</f>
        <v>0</v>
      </c>
      <c r="BI635" s="230">
        <f>IF(N635="nulová",J635,0)</f>
        <v>0</v>
      </c>
      <c r="BJ635" s="17" t="s">
        <v>84</v>
      </c>
      <c r="BK635" s="230">
        <f>ROUND(I635*H635,2)</f>
        <v>0</v>
      </c>
      <c r="BL635" s="17" t="s">
        <v>260</v>
      </c>
      <c r="BM635" s="229" t="s">
        <v>1134</v>
      </c>
    </row>
    <row r="636" s="2" customFormat="1">
      <c r="A636" s="38"/>
      <c r="B636" s="39"/>
      <c r="C636" s="218" t="s">
        <v>1135</v>
      </c>
      <c r="D636" s="218" t="s">
        <v>184</v>
      </c>
      <c r="E636" s="219" t="s">
        <v>1136</v>
      </c>
      <c r="F636" s="220" t="s">
        <v>1137</v>
      </c>
      <c r="G636" s="221" t="s">
        <v>187</v>
      </c>
      <c r="H636" s="222">
        <v>54.340000000000003</v>
      </c>
      <c r="I636" s="223"/>
      <c r="J636" s="224">
        <f>ROUND(I636*H636,2)</f>
        <v>0</v>
      </c>
      <c r="K636" s="220" t="s">
        <v>188</v>
      </c>
      <c r="L636" s="44"/>
      <c r="M636" s="225" t="s">
        <v>1</v>
      </c>
      <c r="N636" s="226" t="s">
        <v>41</v>
      </c>
      <c r="O636" s="91"/>
      <c r="P636" s="227">
        <f>O636*H636</f>
        <v>0</v>
      </c>
      <c r="Q636" s="227">
        <v>0.0060000000000000001</v>
      </c>
      <c r="R636" s="227">
        <f>Q636*H636</f>
        <v>0.32604000000000005</v>
      </c>
      <c r="S636" s="227">
        <v>0</v>
      </c>
      <c r="T636" s="228">
        <f>S636*H636</f>
        <v>0</v>
      </c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R636" s="229" t="s">
        <v>260</v>
      </c>
      <c r="AT636" s="229" t="s">
        <v>184</v>
      </c>
      <c r="AU636" s="229" t="s">
        <v>86</v>
      </c>
      <c r="AY636" s="17" t="s">
        <v>182</v>
      </c>
      <c r="BE636" s="230">
        <f>IF(N636="základní",J636,0)</f>
        <v>0</v>
      </c>
      <c r="BF636" s="230">
        <f>IF(N636="snížená",J636,0)</f>
        <v>0</v>
      </c>
      <c r="BG636" s="230">
        <f>IF(N636="zákl. přenesená",J636,0)</f>
        <v>0</v>
      </c>
      <c r="BH636" s="230">
        <f>IF(N636="sníž. přenesená",J636,0)</f>
        <v>0</v>
      </c>
      <c r="BI636" s="230">
        <f>IF(N636="nulová",J636,0)</f>
        <v>0</v>
      </c>
      <c r="BJ636" s="17" t="s">
        <v>84</v>
      </c>
      <c r="BK636" s="230">
        <f>ROUND(I636*H636,2)</f>
        <v>0</v>
      </c>
      <c r="BL636" s="17" t="s">
        <v>260</v>
      </c>
      <c r="BM636" s="229" t="s">
        <v>1138</v>
      </c>
    </row>
    <row r="637" s="13" customFormat="1">
      <c r="A637" s="13"/>
      <c r="B637" s="231"/>
      <c r="C637" s="232"/>
      <c r="D637" s="233" t="s">
        <v>199</v>
      </c>
      <c r="E637" s="234" t="s">
        <v>1</v>
      </c>
      <c r="F637" s="235" t="s">
        <v>1139</v>
      </c>
      <c r="G637" s="232"/>
      <c r="H637" s="236">
        <v>54.340000000000003</v>
      </c>
      <c r="I637" s="237"/>
      <c r="J637" s="232"/>
      <c r="K637" s="232"/>
      <c r="L637" s="238"/>
      <c r="M637" s="239"/>
      <c r="N637" s="240"/>
      <c r="O637" s="240"/>
      <c r="P637" s="240"/>
      <c r="Q637" s="240"/>
      <c r="R637" s="240"/>
      <c r="S637" s="240"/>
      <c r="T637" s="24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2" t="s">
        <v>199</v>
      </c>
      <c r="AU637" s="242" t="s">
        <v>86</v>
      </c>
      <c r="AV637" s="13" t="s">
        <v>86</v>
      </c>
      <c r="AW637" s="13" t="s">
        <v>32</v>
      </c>
      <c r="AX637" s="13" t="s">
        <v>84</v>
      </c>
      <c r="AY637" s="242" t="s">
        <v>182</v>
      </c>
    </row>
    <row r="638" s="2" customFormat="1">
      <c r="A638" s="38"/>
      <c r="B638" s="39"/>
      <c r="C638" s="264" t="s">
        <v>1140</v>
      </c>
      <c r="D638" s="264" t="s">
        <v>613</v>
      </c>
      <c r="E638" s="265" t="s">
        <v>1141</v>
      </c>
      <c r="F638" s="266" t="s">
        <v>1142</v>
      </c>
      <c r="G638" s="267" t="s">
        <v>187</v>
      </c>
      <c r="H638" s="268">
        <v>57.057000000000002</v>
      </c>
      <c r="I638" s="269"/>
      <c r="J638" s="270">
        <f>ROUND(I638*H638,2)</f>
        <v>0</v>
      </c>
      <c r="K638" s="266" t="s">
        <v>1</v>
      </c>
      <c r="L638" s="271"/>
      <c r="M638" s="272" t="s">
        <v>1</v>
      </c>
      <c r="N638" s="273" t="s">
        <v>41</v>
      </c>
      <c r="O638" s="91"/>
      <c r="P638" s="227">
        <f>O638*H638</f>
        <v>0</v>
      </c>
      <c r="Q638" s="227">
        <v>0.0064999999999999997</v>
      </c>
      <c r="R638" s="227">
        <f>Q638*H638</f>
        <v>0.37087049999999999</v>
      </c>
      <c r="S638" s="227">
        <v>0</v>
      </c>
      <c r="T638" s="228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29" t="s">
        <v>361</v>
      </c>
      <c r="AT638" s="229" t="s">
        <v>613</v>
      </c>
      <c r="AU638" s="229" t="s">
        <v>86</v>
      </c>
      <c r="AY638" s="17" t="s">
        <v>182</v>
      </c>
      <c r="BE638" s="230">
        <f>IF(N638="základní",J638,0)</f>
        <v>0</v>
      </c>
      <c r="BF638" s="230">
        <f>IF(N638="snížená",J638,0)</f>
        <v>0</v>
      </c>
      <c r="BG638" s="230">
        <f>IF(N638="zákl. přenesená",J638,0)</f>
        <v>0</v>
      </c>
      <c r="BH638" s="230">
        <f>IF(N638="sníž. přenesená",J638,0)</f>
        <v>0</v>
      </c>
      <c r="BI638" s="230">
        <f>IF(N638="nulová",J638,0)</f>
        <v>0</v>
      </c>
      <c r="BJ638" s="17" t="s">
        <v>84</v>
      </c>
      <c r="BK638" s="230">
        <f>ROUND(I638*H638,2)</f>
        <v>0</v>
      </c>
      <c r="BL638" s="17" t="s">
        <v>260</v>
      </c>
      <c r="BM638" s="229" t="s">
        <v>1143</v>
      </c>
    </row>
    <row r="639" s="13" customFormat="1">
      <c r="A639" s="13"/>
      <c r="B639" s="231"/>
      <c r="C639" s="232"/>
      <c r="D639" s="233" t="s">
        <v>199</v>
      </c>
      <c r="E639" s="232"/>
      <c r="F639" s="235" t="s">
        <v>1144</v>
      </c>
      <c r="G639" s="232"/>
      <c r="H639" s="236">
        <v>57.057000000000002</v>
      </c>
      <c r="I639" s="237"/>
      <c r="J639" s="232"/>
      <c r="K639" s="232"/>
      <c r="L639" s="238"/>
      <c r="M639" s="239"/>
      <c r="N639" s="240"/>
      <c r="O639" s="240"/>
      <c r="P639" s="240"/>
      <c r="Q639" s="240"/>
      <c r="R639" s="240"/>
      <c r="S639" s="240"/>
      <c r="T639" s="241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2" t="s">
        <v>199</v>
      </c>
      <c r="AU639" s="242" t="s">
        <v>86</v>
      </c>
      <c r="AV639" s="13" t="s">
        <v>86</v>
      </c>
      <c r="AW639" s="13" t="s">
        <v>4</v>
      </c>
      <c r="AX639" s="13" t="s">
        <v>84</v>
      </c>
      <c r="AY639" s="242" t="s">
        <v>182</v>
      </c>
    </row>
    <row r="640" s="2" customFormat="1">
      <c r="A640" s="38"/>
      <c r="B640" s="39"/>
      <c r="C640" s="218" t="s">
        <v>1145</v>
      </c>
      <c r="D640" s="218" t="s">
        <v>184</v>
      </c>
      <c r="E640" s="219" t="s">
        <v>1136</v>
      </c>
      <c r="F640" s="220" t="s">
        <v>1137</v>
      </c>
      <c r="G640" s="221" t="s">
        <v>187</v>
      </c>
      <c r="H640" s="222">
        <v>234.94999999999999</v>
      </c>
      <c r="I640" s="223"/>
      <c r="J640" s="224">
        <f>ROUND(I640*H640,2)</f>
        <v>0</v>
      </c>
      <c r="K640" s="220" t="s">
        <v>188</v>
      </c>
      <c r="L640" s="44"/>
      <c r="M640" s="225" t="s">
        <v>1</v>
      </c>
      <c r="N640" s="226" t="s">
        <v>41</v>
      </c>
      <c r="O640" s="91"/>
      <c r="P640" s="227">
        <f>O640*H640</f>
        <v>0</v>
      </c>
      <c r="Q640" s="227">
        <v>0.0060000000000000001</v>
      </c>
      <c r="R640" s="227">
        <f>Q640*H640</f>
        <v>1.4097</v>
      </c>
      <c r="S640" s="227">
        <v>0</v>
      </c>
      <c r="T640" s="228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29" t="s">
        <v>260</v>
      </c>
      <c r="AT640" s="229" t="s">
        <v>184</v>
      </c>
      <c r="AU640" s="229" t="s">
        <v>86</v>
      </c>
      <c r="AY640" s="17" t="s">
        <v>182</v>
      </c>
      <c r="BE640" s="230">
        <f>IF(N640="základní",J640,0)</f>
        <v>0</v>
      </c>
      <c r="BF640" s="230">
        <f>IF(N640="snížená",J640,0)</f>
        <v>0</v>
      </c>
      <c r="BG640" s="230">
        <f>IF(N640="zákl. přenesená",J640,0)</f>
        <v>0</v>
      </c>
      <c r="BH640" s="230">
        <f>IF(N640="sníž. přenesená",J640,0)</f>
        <v>0</v>
      </c>
      <c r="BI640" s="230">
        <f>IF(N640="nulová",J640,0)</f>
        <v>0</v>
      </c>
      <c r="BJ640" s="17" t="s">
        <v>84</v>
      </c>
      <c r="BK640" s="230">
        <f>ROUND(I640*H640,2)</f>
        <v>0</v>
      </c>
      <c r="BL640" s="17" t="s">
        <v>260</v>
      </c>
      <c r="BM640" s="229" t="s">
        <v>1146</v>
      </c>
    </row>
    <row r="641" s="13" customFormat="1">
      <c r="A641" s="13"/>
      <c r="B641" s="231"/>
      <c r="C641" s="232"/>
      <c r="D641" s="233" t="s">
        <v>199</v>
      </c>
      <c r="E641" s="234" t="s">
        <v>1</v>
      </c>
      <c r="F641" s="235" t="s">
        <v>1147</v>
      </c>
      <c r="G641" s="232"/>
      <c r="H641" s="236">
        <v>229.44999999999999</v>
      </c>
      <c r="I641" s="237"/>
      <c r="J641" s="232"/>
      <c r="K641" s="232"/>
      <c r="L641" s="238"/>
      <c r="M641" s="239"/>
      <c r="N641" s="240"/>
      <c r="O641" s="240"/>
      <c r="P641" s="240"/>
      <c r="Q641" s="240"/>
      <c r="R641" s="240"/>
      <c r="S641" s="240"/>
      <c r="T641" s="241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2" t="s">
        <v>199</v>
      </c>
      <c r="AU641" s="242" t="s">
        <v>86</v>
      </c>
      <c r="AV641" s="13" t="s">
        <v>86</v>
      </c>
      <c r="AW641" s="13" t="s">
        <v>32</v>
      </c>
      <c r="AX641" s="13" t="s">
        <v>76</v>
      </c>
      <c r="AY641" s="242" t="s">
        <v>182</v>
      </c>
    </row>
    <row r="642" s="13" customFormat="1">
      <c r="A642" s="13"/>
      <c r="B642" s="231"/>
      <c r="C642" s="232"/>
      <c r="D642" s="233" t="s">
        <v>199</v>
      </c>
      <c r="E642" s="234" t="s">
        <v>1</v>
      </c>
      <c r="F642" s="235" t="s">
        <v>294</v>
      </c>
      <c r="G642" s="232"/>
      <c r="H642" s="236">
        <v>5.5</v>
      </c>
      <c r="I642" s="237"/>
      <c r="J642" s="232"/>
      <c r="K642" s="232"/>
      <c r="L642" s="238"/>
      <c r="M642" s="239"/>
      <c r="N642" s="240"/>
      <c r="O642" s="240"/>
      <c r="P642" s="240"/>
      <c r="Q642" s="240"/>
      <c r="R642" s="240"/>
      <c r="S642" s="240"/>
      <c r="T642" s="241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2" t="s">
        <v>199</v>
      </c>
      <c r="AU642" s="242" t="s">
        <v>86</v>
      </c>
      <c r="AV642" s="13" t="s">
        <v>86</v>
      </c>
      <c r="AW642" s="13" t="s">
        <v>32</v>
      </c>
      <c r="AX642" s="13" t="s">
        <v>76</v>
      </c>
      <c r="AY642" s="242" t="s">
        <v>182</v>
      </c>
    </row>
    <row r="643" s="14" customFormat="1">
      <c r="A643" s="14"/>
      <c r="B643" s="243"/>
      <c r="C643" s="244"/>
      <c r="D643" s="233" t="s">
        <v>199</v>
      </c>
      <c r="E643" s="245" t="s">
        <v>1</v>
      </c>
      <c r="F643" s="246" t="s">
        <v>246</v>
      </c>
      <c r="G643" s="244"/>
      <c r="H643" s="247">
        <v>234.94999999999999</v>
      </c>
      <c r="I643" s="248"/>
      <c r="J643" s="244"/>
      <c r="K643" s="244"/>
      <c r="L643" s="249"/>
      <c r="M643" s="250"/>
      <c r="N643" s="251"/>
      <c r="O643" s="251"/>
      <c r="P643" s="251"/>
      <c r="Q643" s="251"/>
      <c r="R643" s="251"/>
      <c r="S643" s="251"/>
      <c r="T643" s="252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3" t="s">
        <v>199</v>
      </c>
      <c r="AU643" s="253" t="s">
        <v>86</v>
      </c>
      <c r="AV643" s="14" t="s">
        <v>189</v>
      </c>
      <c r="AW643" s="14" t="s">
        <v>32</v>
      </c>
      <c r="AX643" s="14" t="s">
        <v>84</v>
      </c>
      <c r="AY643" s="253" t="s">
        <v>182</v>
      </c>
    </row>
    <row r="644" s="2" customFormat="1">
      <c r="A644" s="38"/>
      <c r="B644" s="39"/>
      <c r="C644" s="264" t="s">
        <v>1148</v>
      </c>
      <c r="D644" s="264" t="s">
        <v>613</v>
      </c>
      <c r="E644" s="265" t="s">
        <v>1149</v>
      </c>
      <c r="F644" s="266" t="s">
        <v>1150</v>
      </c>
      <c r="G644" s="267" t="s">
        <v>187</v>
      </c>
      <c r="H644" s="268">
        <v>246.69800000000001</v>
      </c>
      <c r="I644" s="269"/>
      <c r="J644" s="270">
        <f>ROUND(I644*H644,2)</f>
        <v>0</v>
      </c>
      <c r="K644" s="266" t="s">
        <v>188</v>
      </c>
      <c r="L644" s="271"/>
      <c r="M644" s="272" t="s">
        <v>1</v>
      </c>
      <c r="N644" s="273" t="s">
        <v>41</v>
      </c>
      <c r="O644" s="91"/>
      <c r="P644" s="227">
        <f>O644*H644</f>
        <v>0</v>
      </c>
      <c r="Q644" s="227">
        <v>0.0047999999999999996</v>
      </c>
      <c r="R644" s="227">
        <f>Q644*H644</f>
        <v>1.1841503999999998</v>
      </c>
      <c r="S644" s="227">
        <v>0</v>
      </c>
      <c r="T644" s="228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29" t="s">
        <v>361</v>
      </c>
      <c r="AT644" s="229" t="s">
        <v>613</v>
      </c>
      <c r="AU644" s="229" t="s">
        <v>86</v>
      </c>
      <c r="AY644" s="17" t="s">
        <v>182</v>
      </c>
      <c r="BE644" s="230">
        <f>IF(N644="základní",J644,0)</f>
        <v>0</v>
      </c>
      <c r="BF644" s="230">
        <f>IF(N644="snížená",J644,0)</f>
        <v>0</v>
      </c>
      <c r="BG644" s="230">
        <f>IF(N644="zákl. přenesená",J644,0)</f>
        <v>0</v>
      </c>
      <c r="BH644" s="230">
        <f>IF(N644="sníž. přenesená",J644,0)</f>
        <v>0</v>
      </c>
      <c r="BI644" s="230">
        <f>IF(N644="nulová",J644,0)</f>
        <v>0</v>
      </c>
      <c r="BJ644" s="17" t="s">
        <v>84</v>
      </c>
      <c r="BK644" s="230">
        <f>ROUND(I644*H644,2)</f>
        <v>0</v>
      </c>
      <c r="BL644" s="17" t="s">
        <v>260</v>
      </c>
      <c r="BM644" s="229" t="s">
        <v>1151</v>
      </c>
    </row>
    <row r="645" s="13" customFormat="1">
      <c r="A645" s="13"/>
      <c r="B645" s="231"/>
      <c r="C645" s="232"/>
      <c r="D645" s="233" t="s">
        <v>199</v>
      </c>
      <c r="E645" s="232"/>
      <c r="F645" s="235" t="s">
        <v>1152</v>
      </c>
      <c r="G645" s="232"/>
      <c r="H645" s="236">
        <v>246.69800000000001</v>
      </c>
      <c r="I645" s="237"/>
      <c r="J645" s="232"/>
      <c r="K645" s="232"/>
      <c r="L645" s="238"/>
      <c r="M645" s="239"/>
      <c r="N645" s="240"/>
      <c r="O645" s="240"/>
      <c r="P645" s="240"/>
      <c r="Q645" s="240"/>
      <c r="R645" s="240"/>
      <c r="S645" s="240"/>
      <c r="T645" s="24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2" t="s">
        <v>199</v>
      </c>
      <c r="AU645" s="242" t="s">
        <v>86</v>
      </c>
      <c r="AV645" s="13" t="s">
        <v>86</v>
      </c>
      <c r="AW645" s="13" t="s">
        <v>4</v>
      </c>
      <c r="AX645" s="13" t="s">
        <v>84</v>
      </c>
      <c r="AY645" s="242" t="s">
        <v>182</v>
      </c>
    </row>
    <row r="646" s="2" customFormat="1">
      <c r="A646" s="38"/>
      <c r="B646" s="39"/>
      <c r="C646" s="218" t="s">
        <v>1153</v>
      </c>
      <c r="D646" s="218" t="s">
        <v>184</v>
      </c>
      <c r="E646" s="219" t="s">
        <v>1154</v>
      </c>
      <c r="F646" s="220" t="s">
        <v>1155</v>
      </c>
      <c r="G646" s="221" t="s">
        <v>187</v>
      </c>
      <c r="H646" s="222">
        <v>570</v>
      </c>
      <c r="I646" s="223"/>
      <c r="J646" s="224">
        <f>ROUND(I646*H646,2)</f>
        <v>0</v>
      </c>
      <c r="K646" s="220" t="s">
        <v>188</v>
      </c>
      <c r="L646" s="44"/>
      <c r="M646" s="225" t="s">
        <v>1</v>
      </c>
      <c r="N646" s="226" t="s">
        <v>41</v>
      </c>
      <c r="O646" s="91"/>
      <c r="P646" s="227">
        <f>O646*H646</f>
        <v>0</v>
      </c>
      <c r="Q646" s="227">
        <v>0</v>
      </c>
      <c r="R646" s="227">
        <f>Q646*H646</f>
        <v>0</v>
      </c>
      <c r="S646" s="227">
        <v>0</v>
      </c>
      <c r="T646" s="228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29" t="s">
        <v>260</v>
      </c>
      <c r="AT646" s="229" t="s">
        <v>184</v>
      </c>
      <c r="AU646" s="229" t="s">
        <v>86</v>
      </c>
      <c r="AY646" s="17" t="s">
        <v>182</v>
      </c>
      <c r="BE646" s="230">
        <f>IF(N646="základní",J646,0)</f>
        <v>0</v>
      </c>
      <c r="BF646" s="230">
        <f>IF(N646="snížená",J646,0)</f>
        <v>0</v>
      </c>
      <c r="BG646" s="230">
        <f>IF(N646="zákl. přenesená",J646,0)</f>
        <v>0</v>
      </c>
      <c r="BH646" s="230">
        <f>IF(N646="sníž. přenesená",J646,0)</f>
        <v>0</v>
      </c>
      <c r="BI646" s="230">
        <f>IF(N646="nulová",J646,0)</f>
        <v>0</v>
      </c>
      <c r="BJ646" s="17" t="s">
        <v>84</v>
      </c>
      <c r="BK646" s="230">
        <f>ROUND(I646*H646,2)</f>
        <v>0</v>
      </c>
      <c r="BL646" s="17" t="s">
        <v>260</v>
      </c>
      <c r="BM646" s="229" t="s">
        <v>1156</v>
      </c>
    </row>
    <row r="647" s="13" customFormat="1">
      <c r="A647" s="13"/>
      <c r="B647" s="231"/>
      <c r="C647" s="232"/>
      <c r="D647" s="233" t="s">
        <v>199</v>
      </c>
      <c r="E647" s="234" t="s">
        <v>1</v>
      </c>
      <c r="F647" s="235" t="s">
        <v>1157</v>
      </c>
      <c r="G647" s="232"/>
      <c r="H647" s="236">
        <v>570</v>
      </c>
      <c r="I647" s="237"/>
      <c r="J647" s="232"/>
      <c r="K647" s="232"/>
      <c r="L647" s="238"/>
      <c r="M647" s="239"/>
      <c r="N647" s="240"/>
      <c r="O647" s="240"/>
      <c r="P647" s="240"/>
      <c r="Q647" s="240"/>
      <c r="R647" s="240"/>
      <c r="S647" s="240"/>
      <c r="T647" s="241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2" t="s">
        <v>199</v>
      </c>
      <c r="AU647" s="242" t="s">
        <v>86</v>
      </c>
      <c r="AV647" s="13" t="s">
        <v>86</v>
      </c>
      <c r="AW647" s="13" t="s">
        <v>32</v>
      </c>
      <c r="AX647" s="13" t="s">
        <v>84</v>
      </c>
      <c r="AY647" s="242" t="s">
        <v>182</v>
      </c>
    </row>
    <row r="648" s="2" customFormat="1" ht="44.25" customHeight="1">
      <c r="A648" s="38"/>
      <c r="B648" s="39"/>
      <c r="C648" s="264" t="s">
        <v>1158</v>
      </c>
      <c r="D648" s="264" t="s">
        <v>613</v>
      </c>
      <c r="E648" s="265" t="s">
        <v>1159</v>
      </c>
      <c r="F648" s="266" t="s">
        <v>1160</v>
      </c>
      <c r="G648" s="267" t="s">
        <v>187</v>
      </c>
      <c r="H648" s="268">
        <v>581.39999999999998</v>
      </c>
      <c r="I648" s="269"/>
      <c r="J648" s="270">
        <f>ROUND(I648*H648,2)</f>
        <v>0</v>
      </c>
      <c r="K648" s="266" t="s">
        <v>1</v>
      </c>
      <c r="L648" s="271"/>
      <c r="M648" s="272" t="s">
        <v>1</v>
      </c>
      <c r="N648" s="273" t="s">
        <v>41</v>
      </c>
      <c r="O648" s="91"/>
      <c r="P648" s="227">
        <f>O648*H648</f>
        <v>0</v>
      </c>
      <c r="Q648" s="227">
        <v>0.0070000000000000001</v>
      </c>
      <c r="R648" s="227">
        <f>Q648*H648</f>
        <v>4.0697999999999999</v>
      </c>
      <c r="S648" s="227">
        <v>0</v>
      </c>
      <c r="T648" s="228">
        <f>S648*H648</f>
        <v>0</v>
      </c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R648" s="229" t="s">
        <v>361</v>
      </c>
      <c r="AT648" s="229" t="s">
        <v>613</v>
      </c>
      <c r="AU648" s="229" t="s">
        <v>86</v>
      </c>
      <c r="AY648" s="17" t="s">
        <v>182</v>
      </c>
      <c r="BE648" s="230">
        <f>IF(N648="základní",J648,0)</f>
        <v>0</v>
      </c>
      <c r="BF648" s="230">
        <f>IF(N648="snížená",J648,0)</f>
        <v>0</v>
      </c>
      <c r="BG648" s="230">
        <f>IF(N648="zákl. přenesená",J648,0)</f>
        <v>0</v>
      </c>
      <c r="BH648" s="230">
        <f>IF(N648="sníž. přenesená",J648,0)</f>
        <v>0</v>
      </c>
      <c r="BI648" s="230">
        <f>IF(N648="nulová",J648,0)</f>
        <v>0</v>
      </c>
      <c r="BJ648" s="17" t="s">
        <v>84</v>
      </c>
      <c r="BK648" s="230">
        <f>ROUND(I648*H648,2)</f>
        <v>0</v>
      </c>
      <c r="BL648" s="17" t="s">
        <v>260</v>
      </c>
      <c r="BM648" s="229" t="s">
        <v>1161</v>
      </c>
    </row>
    <row r="649" s="2" customFormat="1">
      <c r="A649" s="38"/>
      <c r="B649" s="39"/>
      <c r="C649" s="218" t="s">
        <v>1162</v>
      </c>
      <c r="D649" s="218" t="s">
        <v>184</v>
      </c>
      <c r="E649" s="219" t="s">
        <v>1163</v>
      </c>
      <c r="F649" s="220" t="s">
        <v>1164</v>
      </c>
      <c r="G649" s="221" t="s">
        <v>187</v>
      </c>
      <c r="H649" s="222">
        <v>101</v>
      </c>
      <c r="I649" s="223"/>
      <c r="J649" s="224">
        <f>ROUND(I649*H649,2)</f>
        <v>0</v>
      </c>
      <c r="K649" s="220" t="s">
        <v>188</v>
      </c>
      <c r="L649" s="44"/>
      <c r="M649" s="225" t="s">
        <v>1</v>
      </c>
      <c r="N649" s="226" t="s">
        <v>41</v>
      </c>
      <c r="O649" s="91"/>
      <c r="P649" s="227">
        <f>O649*H649</f>
        <v>0</v>
      </c>
      <c r="Q649" s="227">
        <v>0</v>
      </c>
      <c r="R649" s="227">
        <f>Q649*H649</f>
        <v>0</v>
      </c>
      <c r="S649" s="227">
        <v>0</v>
      </c>
      <c r="T649" s="228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29" t="s">
        <v>260</v>
      </c>
      <c r="AT649" s="229" t="s">
        <v>184</v>
      </c>
      <c r="AU649" s="229" t="s">
        <v>86</v>
      </c>
      <c r="AY649" s="17" t="s">
        <v>182</v>
      </c>
      <c r="BE649" s="230">
        <f>IF(N649="základní",J649,0)</f>
        <v>0</v>
      </c>
      <c r="BF649" s="230">
        <f>IF(N649="snížená",J649,0)</f>
        <v>0</v>
      </c>
      <c r="BG649" s="230">
        <f>IF(N649="zákl. přenesená",J649,0)</f>
        <v>0</v>
      </c>
      <c r="BH649" s="230">
        <f>IF(N649="sníž. přenesená",J649,0)</f>
        <v>0</v>
      </c>
      <c r="BI649" s="230">
        <f>IF(N649="nulová",J649,0)</f>
        <v>0</v>
      </c>
      <c r="BJ649" s="17" t="s">
        <v>84</v>
      </c>
      <c r="BK649" s="230">
        <f>ROUND(I649*H649,2)</f>
        <v>0</v>
      </c>
      <c r="BL649" s="17" t="s">
        <v>260</v>
      </c>
      <c r="BM649" s="229" t="s">
        <v>1165</v>
      </c>
    </row>
    <row r="650" s="13" customFormat="1">
      <c r="A650" s="13"/>
      <c r="B650" s="231"/>
      <c r="C650" s="232"/>
      <c r="D650" s="233" t="s">
        <v>199</v>
      </c>
      <c r="E650" s="234" t="s">
        <v>1</v>
      </c>
      <c r="F650" s="235" t="s">
        <v>1033</v>
      </c>
      <c r="G650" s="232"/>
      <c r="H650" s="236">
        <v>101</v>
      </c>
      <c r="I650" s="237"/>
      <c r="J650" s="232"/>
      <c r="K650" s="232"/>
      <c r="L650" s="238"/>
      <c r="M650" s="239"/>
      <c r="N650" s="240"/>
      <c r="O650" s="240"/>
      <c r="P650" s="240"/>
      <c r="Q650" s="240"/>
      <c r="R650" s="240"/>
      <c r="S650" s="240"/>
      <c r="T650" s="241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2" t="s">
        <v>199</v>
      </c>
      <c r="AU650" s="242" t="s">
        <v>86</v>
      </c>
      <c r="AV650" s="13" t="s">
        <v>86</v>
      </c>
      <c r="AW650" s="13" t="s">
        <v>32</v>
      </c>
      <c r="AX650" s="13" t="s">
        <v>84</v>
      </c>
      <c r="AY650" s="242" t="s">
        <v>182</v>
      </c>
    </row>
    <row r="651" s="2" customFormat="1">
      <c r="A651" s="38"/>
      <c r="B651" s="39"/>
      <c r="C651" s="264" t="s">
        <v>1166</v>
      </c>
      <c r="D651" s="264" t="s">
        <v>613</v>
      </c>
      <c r="E651" s="265" t="s">
        <v>1167</v>
      </c>
      <c r="F651" s="266" t="s">
        <v>1168</v>
      </c>
      <c r="G651" s="267" t="s">
        <v>187</v>
      </c>
      <c r="H651" s="268">
        <v>103.02</v>
      </c>
      <c r="I651" s="269"/>
      <c r="J651" s="270">
        <f>ROUND(I651*H651,2)</f>
        <v>0</v>
      </c>
      <c r="K651" s="266" t="s">
        <v>188</v>
      </c>
      <c r="L651" s="271"/>
      <c r="M651" s="272" t="s">
        <v>1</v>
      </c>
      <c r="N651" s="273" t="s">
        <v>41</v>
      </c>
      <c r="O651" s="91"/>
      <c r="P651" s="227">
        <f>O651*H651</f>
        <v>0</v>
      </c>
      <c r="Q651" s="227">
        <v>0.0055999999999999999</v>
      </c>
      <c r="R651" s="227">
        <f>Q651*H651</f>
        <v>0.57691199999999998</v>
      </c>
      <c r="S651" s="227">
        <v>0</v>
      </c>
      <c r="T651" s="228">
        <f>S651*H651</f>
        <v>0</v>
      </c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R651" s="229" t="s">
        <v>361</v>
      </c>
      <c r="AT651" s="229" t="s">
        <v>613</v>
      </c>
      <c r="AU651" s="229" t="s">
        <v>86</v>
      </c>
      <c r="AY651" s="17" t="s">
        <v>182</v>
      </c>
      <c r="BE651" s="230">
        <f>IF(N651="základní",J651,0)</f>
        <v>0</v>
      </c>
      <c r="BF651" s="230">
        <f>IF(N651="snížená",J651,0)</f>
        <v>0</v>
      </c>
      <c r="BG651" s="230">
        <f>IF(N651="zákl. přenesená",J651,0)</f>
        <v>0</v>
      </c>
      <c r="BH651" s="230">
        <f>IF(N651="sníž. přenesená",J651,0)</f>
        <v>0</v>
      </c>
      <c r="BI651" s="230">
        <f>IF(N651="nulová",J651,0)</f>
        <v>0</v>
      </c>
      <c r="BJ651" s="17" t="s">
        <v>84</v>
      </c>
      <c r="BK651" s="230">
        <f>ROUND(I651*H651,2)</f>
        <v>0</v>
      </c>
      <c r="BL651" s="17" t="s">
        <v>260</v>
      </c>
      <c r="BM651" s="229" t="s">
        <v>1169</v>
      </c>
    </row>
    <row r="652" s="13" customFormat="1">
      <c r="A652" s="13"/>
      <c r="B652" s="231"/>
      <c r="C652" s="232"/>
      <c r="D652" s="233" t="s">
        <v>199</v>
      </c>
      <c r="E652" s="232"/>
      <c r="F652" s="235" t="s">
        <v>1170</v>
      </c>
      <c r="G652" s="232"/>
      <c r="H652" s="236">
        <v>103.02</v>
      </c>
      <c r="I652" s="237"/>
      <c r="J652" s="232"/>
      <c r="K652" s="232"/>
      <c r="L652" s="238"/>
      <c r="M652" s="239"/>
      <c r="N652" s="240"/>
      <c r="O652" s="240"/>
      <c r="P652" s="240"/>
      <c r="Q652" s="240"/>
      <c r="R652" s="240"/>
      <c r="S652" s="240"/>
      <c r="T652" s="241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2" t="s">
        <v>199</v>
      </c>
      <c r="AU652" s="242" t="s">
        <v>86</v>
      </c>
      <c r="AV652" s="13" t="s">
        <v>86</v>
      </c>
      <c r="AW652" s="13" t="s">
        <v>4</v>
      </c>
      <c r="AX652" s="13" t="s">
        <v>84</v>
      </c>
      <c r="AY652" s="242" t="s">
        <v>182</v>
      </c>
    </row>
    <row r="653" s="2" customFormat="1">
      <c r="A653" s="38"/>
      <c r="B653" s="39"/>
      <c r="C653" s="264" t="s">
        <v>1171</v>
      </c>
      <c r="D653" s="264" t="s">
        <v>613</v>
      </c>
      <c r="E653" s="265" t="s">
        <v>1172</v>
      </c>
      <c r="F653" s="266" t="s">
        <v>1173</v>
      </c>
      <c r="G653" s="267" t="s">
        <v>187</v>
      </c>
      <c r="H653" s="268">
        <v>103.02</v>
      </c>
      <c r="I653" s="269"/>
      <c r="J653" s="270">
        <f>ROUND(I653*H653,2)</f>
        <v>0</v>
      </c>
      <c r="K653" s="266" t="s">
        <v>188</v>
      </c>
      <c r="L653" s="271"/>
      <c r="M653" s="272" t="s">
        <v>1</v>
      </c>
      <c r="N653" s="273" t="s">
        <v>41</v>
      </c>
      <c r="O653" s="91"/>
      <c r="P653" s="227">
        <f>O653*H653</f>
        <v>0</v>
      </c>
      <c r="Q653" s="227">
        <v>0.0070000000000000001</v>
      </c>
      <c r="R653" s="227">
        <f>Q653*H653</f>
        <v>0.72114</v>
      </c>
      <c r="S653" s="227">
        <v>0</v>
      </c>
      <c r="T653" s="228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229" t="s">
        <v>361</v>
      </c>
      <c r="AT653" s="229" t="s">
        <v>613</v>
      </c>
      <c r="AU653" s="229" t="s">
        <v>86</v>
      </c>
      <c r="AY653" s="17" t="s">
        <v>182</v>
      </c>
      <c r="BE653" s="230">
        <f>IF(N653="základní",J653,0)</f>
        <v>0</v>
      </c>
      <c r="BF653" s="230">
        <f>IF(N653="snížená",J653,0)</f>
        <v>0</v>
      </c>
      <c r="BG653" s="230">
        <f>IF(N653="zákl. přenesená",J653,0)</f>
        <v>0</v>
      </c>
      <c r="BH653" s="230">
        <f>IF(N653="sníž. přenesená",J653,0)</f>
        <v>0</v>
      </c>
      <c r="BI653" s="230">
        <f>IF(N653="nulová",J653,0)</f>
        <v>0</v>
      </c>
      <c r="BJ653" s="17" t="s">
        <v>84</v>
      </c>
      <c r="BK653" s="230">
        <f>ROUND(I653*H653,2)</f>
        <v>0</v>
      </c>
      <c r="BL653" s="17" t="s">
        <v>260</v>
      </c>
      <c r="BM653" s="229" t="s">
        <v>1174</v>
      </c>
    </row>
    <row r="654" s="13" customFormat="1">
      <c r="A654" s="13"/>
      <c r="B654" s="231"/>
      <c r="C654" s="232"/>
      <c r="D654" s="233" t="s">
        <v>199</v>
      </c>
      <c r="E654" s="232"/>
      <c r="F654" s="235" t="s">
        <v>1170</v>
      </c>
      <c r="G654" s="232"/>
      <c r="H654" s="236">
        <v>103.02</v>
      </c>
      <c r="I654" s="237"/>
      <c r="J654" s="232"/>
      <c r="K654" s="232"/>
      <c r="L654" s="238"/>
      <c r="M654" s="239"/>
      <c r="N654" s="240"/>
      <c r="O654" s="240"/>
      <c r="P654" s="240"/>
      <c r="Q654" s="240"/>
      <c r="R654" s="240"/>
      <c r="S654" s="240"/>
      <c r="T654" s="241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2" t="s">
        <v>199</v>
      </c>
      <c r="AU654" s="242" t="s">
        <v>86</v>
      </c>
      <c r="AV654" s="13" t="s">
        <v>86</v>
      </c>
      <c r="AW654" s="13" t="s">
        <v>4</v>
      </c>
      <c r="AX654" s="13" t="s">
        <v>84</v>
      </c>
      <c r="AY654" s="242" t="s">
        <v>182</v>
      </c>
    </row>
    <row r="655" s="2" customFormat="1">
      <c r="A655" s="38"/>
      <c r="B655" s="39"/>
      <c r="C655" s="218" t="s">
        <v>1175</v>
      </c>
      <c r="D655" s="218" t="s">
        <v>184</v>
      </c>
      <c r="E655" s="219" t="s">
        <v>1163</v>
      </c>
      <c r="F655" s="220" t="s">
        <v>1164</v>
      </c>
      <c r="G655" s="221" t="s">
        <v>187</v>
      </c>
      <c r="H655" s="222">
        <v>442</v>
      </c>
      <c r="I655" s="223"/>
      <c r="J655" s="224">
        <f>ROUND(I655*H655,2)</f>
        <v>0</v>
      </c>
      <c r="K655" s="220" t="s">
        <v>188</v>
      </c>
      <c r="L655" s="44"/>
      <c r="M655" s="225" t="s">
        <v>1</v>
      </c>
      <c r="N655" s="226" t="s">
        <v>41</v>
      </c>
      <c r="O655" s="91"/>
      <c r="P655" s="227">
        <f>O655*H655</f>
        <v>0</v>
      </c>
      <c r="Q655" s="227">
        <v>0</v>
      </c>
      <c r="R655" s="227">
        <f>Q655*H655</f>
        <v>0</v>
      </c>
      <c r="S655" s="227">
        <v>0</v>
      </c>
      <c r="T655" s="228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29" t="s">
        <v>260</v>
      </c>
      <c r="AT655" s="229" t="s">
        <v>184</v>
      </c>
      <c r="AU655" s="229" t="s">
        <v>86</v>
      </c>
      <c r="AY655" s="17" t="s">
        <v>182</v>
      </c>
      <c r="BE655" s="230">
        <f>IF(N655="základní",J655,0)</f>
        <v>0</v>
      </c>
      <c r="BF655" s="230">
        <f>IF(N655="snížená",J655,0)</f>
        <v>0</v>
      </c>
      <c r="BG655" s="230">
        <f>IF(N655="zákl. přenesená",J655,0)</f>
        <v>0</v>
      </c>
      <c r="BH655" s="230">
        <f>IF(N655="sníž. přenesená",J655,0)</f>
        <v>0</v>
      </c>
      <c r="BI655" s="230">
        <f>IF(N655="nulová",J655,0)</f>
        <v>0</v>
      </c>
      <c r="BJ655" s="17" t="s">
        <v>84</v>
      </c>
      <c r="BK655" s="230">
        <f>ROUND(I655*H655,2)</f>
        <v>0</v>
      </c>
      <c r="BL655" s="17" t="s">
        <v>260</v>
      </c>
      <c r="BM655" s="229" t="s">
        <v>1176</v>
      </c>
    </row>
    <row r="656" s="13" customFormat="1">
      <c r="A656" s="13"/>
      <c r="B656" s="231"/>
      <c r="C656" s="232"/>
      <c r="D656" s="233" t="s">
        <v>199</v>
      </c>
      <c r="E656" s="234" t="s">
        <v>1</v>
      </c>
      <c r="F656" s="235" t="s">
        <v>1034</v>
      </c>
      <c r="G656" s="232"/>
      <c r="H656" s="236">
        <v>442</v>
      </c>
      <c r="I656" s="237"/>
      <c r="J656" s="232"/>
      <c r="K656" s="232"/>
      <c r="L656" s="238"/>
      <c r="M656" s="239"/>
      <c r="N656" s="240"/>
      <c r="O656" s="240"/>
      <c r="P656" s="240"/>
      <c r="Q656" s="240"/>
      <c r="R656" s="240"/>
      <c r="S656" s="240"/>
      <c r="T656" s="24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2" t="s">
        <v>199</v>
      </c>
      <c r="AU656" s="242" t="s">
        <v>86</v>
      </c>
      <c r="AV656" s="13" t="s">
        <v>86</v>
      </c>
      <c r="AW656" s="13" t="s">
        <v>32</v>
      </c>
      <c r="AX656" s="13" t="s">
        <v>84</v>
      </c>
      <c r="AY656" s="242" t="s">
        <v>182</v>
      </c>
    </row>
    <row r="657" s="2" customFormat="1">
      <c r="A657" s="38"/>
      <c r="B657" s="39"/>
      <c r="C657" s="264" t="s">
        <v>1177</v>
      </c>
      <c r="D657" s="264" t="s">
        <v>613</v>
      </c>
      <c r="E657" s="265" t="s">
        <v>1178</v>
      </c>
      <c r="F657" s="266" t="s">
        <v>1179</v>
      </c>
      <c r="G657" s="267" t="s">
        <v>187</v>
      </c>
      <c r="H657" s="268">
        <v>450.83999999999998</v>
      </c>
      <c r="I657" s="269"/>
      <c r="J657" s="270">
        <f>ROUND(I657*H657,2)</f>
        <v>0</v>
      </c>
      <c r="K657" s="266" t="s">
        <v>188</v>
      </c>
      <c r="L657" s="271"/>
      <c r="M657" s="272" t="s">
        <v>1</v>
      </c>
      <c r="N657" s="273" t="s">
        <v>41</v>
      </c>
      <c r="O657" s="91"/>
      <c r="P657" s="227">
        <f>O657*H657</f>
        <v>0</v>
      </c>
      <c r="Q657" s="227">
        <v>0.0054000000000000003</v>
      </c>
      <c r="R657" s="227">
        <f>Q657*H657</f>
        <v>2.434536</v>
      </c>
      <c r="S657" s="227">
        <v>0</v>
      </c>
      <c r="T657" s="228">
        <f>S657*H657</f>
        <v>0</v>
      </c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R657" s="229" t="s">
        <v>361</v>
      </c>
      <c r="AT657" s="229" t="s">
        <v>613</v>
      </c>
      <c r="AU657" s="229" t="s">
        <v>86</v>
      </c>
      <c r="AY657" s="17" t="s">
        <v>182</v>
      </c>
      <c r="BE657" s="230">
        <f>IF(N657="základní",J657,0)</f>
        <v>0</v>
      </c>
      <c r="BF657" s="230">
        <f>IF(N657="snížená",J657,0)</f>
        <v>0</v>
      </c>
      <c r="BG657" s="230">
        <f>IF(N657="zákl. přenesená",J657,0)</f>
        <v>0</v>
      </c>
      <c r="BH657" s="230">
        <f>IF(N657="sníž. přenesená",J657,0)</f>
        <v>0</v>
      </c>
      <c r="BI657" s="230">
        <f>IF(N657="nulová",J657,0)</f>
        <v>0</v>
      </c>
      <c r="BJ657" s="17" t="s">
        <v>84</v>
      </c>
      <c r="BK657" s="230">
        <f>ROUND(I657*H657,2)</f>
        <v>0</v>
      </c>
      <c r="BL657" s="17" t="s">
        <v>260</v>
      </c>
      <c r="BM657" s="229" t="s">
        <v>1180</v>
      </c>
    </row>
    <row r="658" s="13" customFormat="1">
      <c r="A658" s="13"/>
      <c r="B658" s="231"/>
      <c r="C658" s="232"/>
      <c r="D658" s="233" t="s">
        <v>199</v>
      </c>
      <c r="E658" s="232"/>
      <c r="F658" s="235" t="s">
        <v>1181</v>
      </c>
      <c r="G658" s="232"/>
      <c r="H658" s="236">
        <v>450.83999999999998</v>
      </c>
      <c r="I658" s="237"/>
      <c r="J658" s="232"/>
      <c r="K658" s="232"/>
      <c r="L658" s="238"/>
      <c r="M658" s="239"/>
      <c r="N658" s="240"/>
      <c r="O658" s="240"/>
      <c r="P658" s="240"/>
      <c r="Q658" s="240"/>
      <c r="R658" s="240"/>
      <c r="S658" s="240"/>
      <c r="T658" s="241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2" t="s">
        <v>199</v>
      </c>
      <c r="AU658" s="242" t="s">
        <v>86</v>
      </c>
      <c r="AV658" s="13" t="s">
        <v>86</v>
      </c>
      <c r="AW658" s="13" t="s">
        <v>4</v>
      </c>
      <c r="AX658" s="13" t="s">
        <v>84</v>
      </c>
      <c r="AY658" s="242" t="s">
        <v>182</v>
      </c>
    </row>
    <row r="659" s="2" customFormat="1">
      <c r="A659" s="38"/>
      <c r="B659" s="39"/>
      <c r="C659" s="264" t="s">
        <v>1182</v>
      </c>
      <c r="D659" s="264" t="s">
        <v>613</v>
      </c>
      <c r="E659" s="265" t="s">
        <v>1183</v>
      </c>
      <c r="F659" s="266" t="s">
        <v>1184</v>
      </c>
      <c r="G659" s="267" t="s">
        <v>187</v>
      </c>
      <c r="H659" s="268">
        <v>450.83999999999998</v>
      </c>
      <c r="I659" s="269"/>
      <c r="J659" s="270">
        <f>ROUND(I659*H659,2)</f>
        <v>0</v>
      </c>
      <c r="K659" s="266" t="s">
        <v>188</v>
      </c>
      <c r="L659" s="271"/>
      <c r="M659" s="272" t="s">
        <v>1</v>
      </c>
      <c r="N659" s="273" t="s">
        <v>41</v>
      </c>
      <c r="O659" s="91"/>
      <c r="P659" s="227">
        <f>O659*H659</f>
        <v>0</v>
      </c>
      <c r="Q659" s="227">
        <v>0.0060000000000000001</v>
      </c>
      <c r="R659" s="227">
        <f>Q659*H659</f>
        <v>2.7050399999999999</v>
      </c>
      <c r="S659" s="227">
        <v>0</v>
      </c>
      <c r="T659" s="228">
        <f>S659*H659</f>
        <v>0</v>
      </c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R659" s="229" t="s">
        <v>361</v>
      </c>
      <c r="AT659" s="229" t="s">
        <v>613</v>
      </c>
      <c r="AU659" s="229" t="s">
        <v>86</v>
      </c>
      <c r="AY659" s="17" t="s">
        <v>182</v>
      </c>
      <c r="BE659" s="230">
        <f>IF(N659="základní",J659,0)</f>
        <v>0</v>
      </c>
      <c r="BF659" s="230">
        <f>IF(N659="snížená",J659,0)</f>
        <v>0</v>
      </c>
      <c r="BG659" s="230">
        <f>IF(N659="zákl. přenesená",J659,0)</f>
        <v>0</v>
      </c>
      <c r="BH659" s="230">
        <f>IF(N659="sníž. přenesená",J659,0)</f>
        <v>0</v>
      </c>
      <c r="BI659" s="230">
        <f>IF(N659="nulová",J659,0)</f>
        <v>0</v>
      </c>
      <c r="BJ659" s="17" t="s">
        <v>84</v>
      </c>
      <c r="BK659" s="230">
        <f>ROUND(I659*H659,2)</f>
        <v>0</v>
      </c>
      <c r="BL659" s="17" t="s">
        <v>260</v>
      </c>
      <c r="BM659" s="229" t="s">
        <v>1185</v>
      </c>
    </row>
    <row r="660" s="13" customFormat="1">
      <c r="A660" s="13"/>
      <c r="B660" s="231"/>
      <c r="C660" s="232"/>
      <c r="D660" s="233" t="s">
        <v>199</v>
      </c>
      <c r="E660" s="232"/>
      <c r="F660" s="235" t="s">
        <v>1181</v>
      </c>
      <c r="G660" s="232"/>
      <c r="H660" s="236">
        <v>450.83999999999998</v>
      </c>
      <c r="I660" s="237"/>
      <c r="J660" s="232"/>
      <c r="K660" s="232"/>
      <c r="L660" s="238"/>
      <c r="M660" s="239"/>
      <c r="N660" s="240"/>
      <c r="O660" s="240"/>
      <c r="P660" s="240"/>
      <c r="Q660" s="240"/>
      <c r="R660" s="240"/>
      <c r="S660" s="240"/>
      <c r="T660" s="24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2" t="s">
        <v>199</v>
      </c>
      <c r="AU660" s="242" t="s">
        <v>86</v>
      </c>
      <c r="AV660" s="13" t="s">
        <v>86</v>
      </c>
      <c r="AW660" s="13" t="s">
        <v>4</v>
      </c>
      <c r="AX660" s="13" t="s">
        <v>84</v>
      </c>
      <c r="AY660" s="242" t="s">
        <v>182</v>
      </c>
    </row>
    <row r="661" s="2" customFormat="1">
      <c r="A661" s="38"/>
      <c r="B661" s="39"/>
      <c r="C661" s="218" t="s">
        <v>1186</v>
      </c>
      <c r="D661" s="218" t="s">
        <v>184</v>
      </c>
      <c r="E661" s="219" t="s">
        <v>1163</v>
      </c>
      <c r="F661" s="220" t="s">
        <v>1164</v>
      </c>
      <c r="G661" s="221" t="s">
        <v>187</v>
      </c>
      <c r="H661" s="222">
        <v>118</v>
      </c>
      <c r="I661" s="223"/>
      <c r="J661" s="224">
        <f>ROUND(I661*H661,2)</f>
        <v>0</v>
      </c>
      <c r="K661" s="220" t="s">
        <v>188</v>
      </c>
      <c r="L661" s="44"/>
      <c r="M661" s="225" t="s">
        <v>1</v>
      </c>
      <c r="N661" s="226" t="s">
        <v>41</v>
      </c>
      <c r="O661" s="91"/>
      <c r="P661" s="227">
        <f>O661*H661</f>
        <v>0</v>
      </c>
      <c r="Q661" s="227">
        <v>0</v>
      </c>
      <c r="R661" s="227">
        <f>Q661*H661</f>
        <v>0</v>
      </c>
      <c r="S661" s="227">
        <v>0</v>
      </c>
      <c r="T661" s="228">
        <f>S661*H661</f>
        <v>0</v>
      </c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R661" s="229" t="s">
        <v>260</v>
      </c>
      <c r="AT661" s="229" t="s">
        <v>184</v>
      </c>
      <c r="AU661" s="229" t="s">
        <v>86</v>
      </c>
      <c r="AY661" s="17" t="s">
        <v>182</v>
      </c>
      <c r="BE661" s="230">
        <f>IF(N661="základní",J661,0)</f>
        <v>0</v>
      </c>
      <c r="BF661" s="230">
        <f>IF(N661="snížená",J661,0)</f>
        <v>0</v>
      </c>
      <c r="BG661" s="230">
        <f>IF(N661="zákl. přenesená",J661,0)</f>
        <v>0</v>
      </c>
      <c r="BH661" s="230">
        <f>IF(N661="sníž. přenesená",J661,0)</f>
        <v>0</v>
      </c>
      <c r="BI661" s="230">
        <f>IF(N661="nulová",J661,0)</f>
        <v>0</v>
      </c>
      <c r="BJ661" s="17" t="s">
        <v>84</v>
      </c>
      <c r="BK661" s="230">
        <f>ROUND(I661*H661,2)</f>
        <v>0</v>
      </c>
      <c r="BL661" s="17" t="s">
        <v>260</v>
      </c>
      <c r="BM661" s="229" t="s">
        <v>1187</v>
      </c>
    </row>
    <row r="662" s="13" customFormat="1">
      <c r="A662" s="13"/>
      <c r="B662" s="231"/>
      <c r="C662" s="232"/>
      <c r="D662" s="233" t="s">
        <v>199</v>
      </c>
      <c r="E662" s="234" t="s">
        <v>1</v>
      </c>
      <c r="F662" s="235" t="s">
        <v>1188</v>
      </c>
      <c r="G662" s="232"/>
      <c r="H662" s="236">
        <v>118</v>
      </c>
      <c r="I662" s="237"/>
      <c r="J662" s="232"/>
      <c r="K662" s="232"/>
      <c r="L662" s="238"/>
      <c r="M662" s="239"/>
      <c r="N662" s="240"/>
      <c r="O662" s="240"/>
      <c r="P662" s="240"/>
      <c r="Q662" s="240"/>
      <c r="R662" s="240"/>
      <c r="S662" s="240"/>
      <c r="T662" s="24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2" t="s">
        <v>199</v>
      </c>
      <c r="AU662" s="242" t="s">
        <v>86</v>
      </c>
      <c r="AV662" s="13" t="s">
        <v>86</v>
      </c>
      <c r="AW662" s="13" t="s">
        <v>32</v>
      </c>
      <c r="AX662" s="13" t="s">
        <v>84</v>
      </c>
      <c r="AY662" s="242" t="s">
        <v>182</v>
      </c>
    </row>
    <row r="663" s="2" customFormat="1">
      <c r="A663" s="38"/>
      <c r="B663" s="39"/>
      <c r="C663" s="264" t="s">
        <v>1189</v>
      </c>
      <c r="D663" s="264" t="s">
        <v>613</v>
      </c>
      <c r="E663" s="265" t="s">
        <v>1190</v>
      </c>
      <c r="F663" s="266" t="s">
        <v>1191</v>
      </c>
      <c r="G663" s="267" t="s">
        <v>187</v>
      </c>
      <c r="H663" s="268">
        <v>120.36</v>
      </c>
      <c r="I663" s="269"/>
      <c r="J663" s="270">
        <f>ROUND(I663*H663,2)</f>
        <v>0</v>
      </c>
      <c r="K663" s="266" t="s">
        <v>188</v>
      </c>
      <c r="L663" s="271"/>
      <c r="M663" s="272" t="s">
        <v>1</v>
      </c>
      <c r="N663" s="273" t="s">
        <v>41</v>
      </c>
      <c r="O663" s="91"/>
      <c r="P663" s="227">
        <f>O663*H663</f>
        <v>0</v>
      </c>
      <c r="Q663" s="227">
        <v>0.0045500000000000002</v>
      </c>
      <c r="R663" s="227">
        <f>Q663*H663</f>
        <v>0.54763800000000007</v>
      </c>
      <c r="S663" s="227">
        <v>0</v>
      </c>
      <c r="T663" s="228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29" t="s">
        <v>361</v>
      </c>
      <c r="AT663" s="229" t="s">
        <v>613</v>
      </c>
      <c r="AU663" s="229" t="s">
        <v>86</v>
      </c>
      <c r="AY663" s="17" t="s">
        <v>182</v>
      </c>
      <c r="BE663" s="230">
        <f>IF(N663="základní",J663,0)</f>
        <v>0</v>
      </c>
      <c r="BF663" s="230">
        <f>IF(N663="snížená",J663,0)</f>
        <v>0</v>
      </c>
      <c r="BG663" s="230">
        <f>IF(N663="zákl. přenesená",J663,0)</f>
        <v>0</v>
      </c>
      <c r="BH663" s="230">
        <f>IF(N663="sníž. přenesená",J663,0)</f>
        <v>0</v>
      </c>
      <c r="BI663" s="230">
        <f>IF(N663="nulová",J663,0)</f>
        <v>0</v>
      </c>
      <c r="BJ663" s="17" t="s">
        <v>84</v>
      </c>
      <c r="BK663" s="230">
        <f>ROUND(I663*H663,2)</f>
        <v>0</v>
      </c>
      <c r="BL663" s="17" t="s">
        <v>260</v>
      </c>
      <c r="BM663" s="229" t="s">
        <v>1192</v>
      </c>
    </row>
    <row r="664" s="13" customFormat="1">
      <c r="A664" s="13"/>
      <c r="B664" s="231"/>
      <c r="C664" s="232"/>
      <c r="D664" s="233" t="s">
        <v>199</v>
      </c>
      <c r="E664" s="232"/>
      <c r="F664" s="235" t="s">
        <v>1193</v>
      </c>
      <c r="G664" s="232"/>
      <c r="H664" s="236">
        <v>120.36</v>
      </c>
      <c r="I664" s="237"/>
      <c r="J664" s="232"/>
      <c r="K664" s="232"/>
      <c r="L664" s="238"/>
      <c r="M664" s="239"/>
      <c r="N664" s="240"/>
      <c r="O664" s="240"/>
      <c r="P664" s="240"/>
      <c r="Q664" s="240"/>
      <c r="R664" s="240"/>
      <c r="S664" s="240"/>
      <c r="T664" s="24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2" t="s">
        <v>199</v>
      </c>
      <c r="AU664" s="242" t="s">
        <v>86</v>
      </c>
      <c r="AV664" s="13" t="s">
        <v>86</v>
      </c>
      <c r="AW664" s="13" t="s">
        <v>4</v>
      </c>
      <c r="AX664" s="13" t="s">
        <v>84</v>
      </c>
      <c r="AY664" s="242" t="s">
        <v>182</v>
      </c>
    </row>
    <row r="665" s="2" customFormat="1">
      <c r="A665" s="38"/>
      <c r="B665" s="39"/>
      <c r="C665" s="264" t="s">
        <v>1194</v>
      </c>
      <c r="D665" s="264" t="s">
        <v>613</v>
      </c>
      <c r="E665" s="265" t="s">
        <v>1172</v>
      </c>
      <c r="F665" s="266" t="s">
        <v>1173</v>
      </c>
      <c r="G665" s="267" t="s">
        <v>187</v>
      </c>
      <c r="H665" s="268">
        <v>120.36</v>
      </c>
      <c r="I665" s="269"/>
      <c r="J665" s="270">
        <f>ROUND(I665*H665,2)</f>
        <v>0</v>
      </c>
      <c r="K665" s="266" t="s">
        <v>188</v>
      </c>
      <c r="L665" s="271"/>
      <c r="M665" s="272" t="s">
        <v>1</v>
      </c>
      <c r="N665" s="273" t="s">
        <v>41</v>
      </c>
      <c r="O665" s="91"/>
      <c r="P665" s="227">
        <f>O665*H665</f>
        <v>0</v>
      </c>
      <c r="Q665" s="227">
        <v>0.0070000000000000001</v>
      </c>
      <c r="R665" s="227">
        <f>Q665*H665</f>
        <v>0.84252000000000005</v>
      </c>
      <c r="S665" s="227">
        <v>0</v>
      </c>
      <c r="T665" s="228">
        <f>S665*H665</f>
        <v>0</v>
      </c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R665" s="229" t="s">
        <v>361</v>
      </c>
      <c r="AT665" s="229" t="s">
        <v>613</v>
      </c>
      <c r="AU665" s="229" t="s">
        <v>86</v>
      </c>
      <c r="AY665" s="17" t="s">
        <v>182</v>
      </c>
      <c r="BE665" s="230">
        <f>IF(N665="základní",J665,0)</f>
        <v>0</v>
      </c>
      <c r="BF665" s="230">
        <f>IF(N665="snížená",J665,0)</f>
        <v>0</v>
      </c>
      <c r="BG665" s="230">
        <f>IF(N665="zákl. přenesená",J665,0)</f>
        <v>0</v>
      </c>
      <c r="BH665" s="230">
        <f>IF(N665="sníž. přenesená",J665,0)</f>
        <v>0</v>
      </c>
      <c r="BI665" s="230">
        <f>IF(N665="nulová",J665,0)</f>
        <v>0</v>
      </c>
      <c r="BJ665" s="17" t="s">
        <v>84</v>
      </c>
      <c r="BK665" s="230">
        <f>ROUND(I665*H665,2)</f>
        <v>0</v>
      </c>
      <c r="BL665" s="17" t="s">
        <v>260</v>
      </c>
      <c r="BM665" s="229" t="s">
        <v>1195</v>
      </c>
    </row>
    <row r="666" s="13" customFormat="1">
      <c r="A666" s="13"/>
      <c r="B666" s="231"/>
      <c r="C666" s="232"/>
      <c r="D666" s="233" t="s">
        <v>199</v>
      </c>
      <c r="E666" s="232"/>
      <c r="F666" s="235" t="s">
        <v>1193</v>
      </c>
      <c r="G666" s="232"/>
      <c r="H666" s="236">
        <v>120.36</v>
      </c>
      <c r="I666" s="237"/>
      <c r="J666" s="232"/>
      <c r="K666" s="232"/>
      <c r="L666" s="238"/>
      <c r="M666" s="239"/>
      <c r="N666" s="240"/>
      <c r="O666" s="240"/>
      <c r="P666" s="240"/>
      <c r="Q666" s="240"/>
      <c r="R666" s="240"/>
      <c r="S666" s="240"/>
      <c r="T666" s="241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2" t="s">
        <v>199</v>
      </c>
      <c r="AU666" s="242" t="s">
        <v>86</v>
      </c>
      <c r="AV666" s="13" t="s">
        <v>86</v>
      </c>
      <c r="AW666" s="13" t="s">
        <v>4</v>
      </c>
      <c r="AX666" s="13" t="s">
        <v>84</v>
      </c>
      <c r="AY666" s="242" t="s">
        <v>182</v>
      </c>
    </row>
    <row r="667" s="2" customFormat="1">
      <c r="A667" s="38"/>
      <c r="B667" s="39"/>
      <c r="C667" s="218" t="s">
        <v>1196</v>
      </c>
      <c r="D667" s="218" t="s">
        <v>184</v>
      </c>
      <c r="E667" s="219" t="s">
        <v>1197</v>
      </c>
      <c r="F667" s="220" t="s">
        <v>1198</v>
      </c>
      <c r="G667" s="221" t="s">
        <v>1003</v>
      </c>
      <c r="H667" s="274"/>
      <c r="I667" s="223"/>
      <c r="J667" s="224">
        <f>ROUND(I667*H667,2)</f>
        <v>0</v>
      </c>
      <c r="K667" s="220" t="s">
        <v>188</v>
      </c>
      <c r="L667" s="44"/>
      <c r="M667" s="225" t="s">
        <v>1</v>
      </c>
      <c r="N667" s="226" t="s">
        <v>41</v>
      </c>
      <c r="O667" s="91"/>
      <c r="P667" s="227">
        <f>O667*H667</f>
        <v>0</v>
      </c>
      <c r="Q667" s="227">
        <v>0</v>
      </c>
      <c r="R667" s="227">
        <f>Q667*H667</f>
        <v>0</v>
      </c>
      <c r="S667" s="227">
        <v>0</v>
      </c>
      <c r="T667" s="228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29" t="s">
        <v>260</v>
      </c>
      <c r="AT667" s="229" t="s">
        <v>184</v>
      </c>
      <c r="AU667" s="229" t="s">
        <v>86</v>
      </c>
      <c r="AY667" s="17" t="s">
        <v>182</v>
      </c>
      <c r="BE667" s="230">
        <f>IF(N667="základní",J667,0)</f>
        <v>0</v>
      </c>
      <c r="BF667" s="230">
        <f>IF(N667="snížená",J667,0)</f>
        <v>0</v>
      </c>
      <c r="BG667" s="230">
        <f>IF(N667="zákl. přenesená",J667,0)</f>
        <v>0</v>
      </c>
      <c r="BH667" s="230">
        <f>IF(N667="sníž. přenesená",J667,0)</f>
        <v>0</v>
      </c>
      <c r="BI667" s="230">
        <f>IF(N667="nulová",J667,0)</f>
        <v>0</v>
      </c>
      <c r="BJ667" s="17" t="s">
        <v>84</v>
      </c>
      <c r="BK667" s="230">
        <f>ROUND(I667*H667,2)</f>
        <v>0</v>
      </c>
      <c r="BL667" s="17" t="s">
        <v>260</v>
      </c>
      <c r="BM667" s="229" t="s">
        <v>1199</v>
      </c>
    </row>
    <row r="668" s="12" customFormat="1" ht="22.8" customHeight="1">
      <c r="A668" s="12"/>
      <c r="B668" s="202"/>
      <c r="C668" s="203"/>
      <c r="D668" s="204" t="s">
        <v>75</v>
      </c>
      <c r="E668" s="216" t="s">
        <v>1200</v>
      </c>
      <c r="F668" s="216" t="s">
        <v>1201</v>
      </c>
      <c r="G668" s="203"/>
      <c r="H668" s="203"/>
      <c r="I668" s="206"/>
      <c r="J668" s="217">
        <f>BK668</f>
        <v>0</v>
      </c>
      <c r="K668" s="203"/>
      <c r="L668" s="208"/>
      <c r="M668" s="209"/>
      <c r="N668" s="210"/>
      <c r="O668" s="210"/>
      <c r="P668" s="211">
        <f>SUM(P669:P690)</f>
        <v>0</v>
      </c>
      <c r="Q668" s="210"/>
      <c r="R668" s="211">
        <f>SUM(R669:R690)</f>
        <v>7.6636652399999994</v>
      </c>
      <c r="S668" s="210"/>
      <c r="T668" s="212">
        <f>SUM(T669:T690)</f>
        <v>0</v>
      </c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R668" s="213" t="s">
        <v>86</v>
      </c>
      <c r="AT668" s="214" t="s">
        <v>75</v>
      </c>
      <c r="AU668" s="214" t="s">
        <v>84</v>
      </c>
      <c r="AY668" s="213" t="s">
        <v>182</v>
      </c>
      <c r="BK668" s="215">
        <f>SUM(BK669:BK690)</f>
        <v>0</v>
      </c>
    </row>
    <row r="669" s="2" customFormat="1">
      <c r="A669" s="38"/>
      <c r="B669" s="39"/>
      <c r="C669" s="218" t="s">
        <v>1202</v>
      </c>
      <c r="D669" s="218" t="s">
        <v>184</v>
      </c>
      <c r="E669" s="219" t="s">
        <v>1203</v>
      </c>
      <c r="F669" s="220" t="s">
        <v>1204</v>
      </c>
      <c r="G669" s="221" t="s">
        <v>187</v>
      </c>
      <c r="H669" s="222">
        <v>1605.6099999999999</v>
      </c>
      <c r="I669" s="223"/>
      <c r="J669" s="224">
        <f>ROUND(I669*H669,2)</f>
        <v>0</v>
      </c>
      <c r="K669" s="220" t="s">
        <v>188</v>
      </c>
      <c r="L669" s="44"/>
      <c r="M669" s="225" t="s">
        <v>1</v>
      </c>
      <c r="N669" s="226" t="s">
        <v>41</v>
      </c>
      <c r="O669" s="91"/>
      <c r="P669" s="227">
        <f>O669*H669</f>
        <v>0</v>
      </c>
      <c r="Q669" s="227">
        <v>0.0011800000000000001</v>
      </c>
      <c r="R669" s="227">
        <f>Q669*H669</f>
        <v>1.8946198000000001</v>
      </c>
      <c r="S669" s="227">
        <v>0</v>
      </c>
      <c r="T669" s="228">
        <f>S669*H669</f>
        <v>0</v>
      </c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R669" s="229" t="s">
        <v>260</v>
      </c>
      <c r="AT669" s="229" t="s">
        <v>184</v>
      </c>
      <c r="AU669" s="229" t="s">
        <v>86</v>
      </c>
      <c r="AY669" s="17" t="s">
        <v>182</v>
      </c>
      <c r="BE669" s="230">
        <f>IF(N669="základní",J669,0)</f>
        <v>0</v>
      </c>
      <c r="BF669" s="230">
        <f>IF(N669="snížená",J669,0)</f>
        <v>0</v>
      </c>
      <c r="BG669" s="230">
        <f>IF(N669="zákl. přenesená",J669,0)</f>
        <v>0</v>
      </c>
      <c r="BH669" s="230">
        <f>IF(N669="sníž. přenesená",J669,0)</f>
        <v>0</v>
      </c>
      <c r="BI669" s="230">
        <f>IF(N669="nulová",J669,0)</f>
        <v>0</v>
      </c>
      <c r="BJ669" s="17" t="s">
        <v>84</v>
      </c>
      <c r="BK669" s="230">
        <f>ROUND(I669*H669,2)</f>
        <v>0</v>
      </c>
      <c r="BL669" s="17" t="s">
        <v>260</v>
      </c>
      <c r="BM669" s="229" t="s">
        <v>1205</v>
      </c>
    </row>
    <row r="670" s="15" customFormat="1">
      <c r="A670" s="15"/>
      <c r="B670" s="254"/>
      <c r="C670" s="255"/>
      <c r="D670" s="233" t="s">
        <v>199</v>
      </c>
      <c r="E670" s="256" t="s">
        <v>1</v>
      </c>
      <c r="F670" s="257" t="s">
        <v>1206</v>
      </c>
      <c r="G670" s="255"/>
      <c r="H670" s="256" t="s">
        <v>1</v>
      </c>
      <c r="I670" s="258"/>
      <c r="J670" s="255"/>
      <c r="K670" s="255"/>
      <c r="L670" s="259"/>
      <c r="M670" s="260"/>
      <c r="N670" s="261"/>
      <c r="O670" s="261"/>
      <c r="P670" s="261"/>
      <c r="Q670" s="261"/>
      <c r="R670" s="261"/>
      <c r="S670" s="261"/>
      <c r="T670" s="262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63" t="s">
        <v>199</v>
      </c>
      <c r="AU670" s="263" t="s">
        <v>86</v>
      </c>
      <c r="AV670" s="15" t="s">
        <v>84</v>
      </c>
      <c r="AW670" s="15" t="s">
        <v>32</v>
      </c>
      <c r="AX670" s="15" t="s">
        <v>76</v>
      </c>
      <c r="AY670" s="263" t="s">
        <v>182</v>
      </c>
    </row>
    <row r="671" s="13" customFormat="1">
      <c r="A671" s="13"/>
      <c r="B671" s="231"/>
      <c r="C671" s="232"/>
      <c r="D671" s="233" t="s">
        <v>199</v>
      </c>
      <c r="E671" s="234" t="s">
        <v>1</v>
      </c>
      <c r="F671" s="235" t="s">
        <v>1207</v>
      </c>
      <c r="G671" s="232"/>
      <c r="H671" s="236">
        <v>1605.6099999999999</v>
      </c>
      <c r="I671" s="237"/>
      <c r="J671" s="232"/>
      <c r="K671" s="232"/>
      <c r="L671" s="238"/>
      <c r="M671" s="239"/>
      <c r="N671" s="240"/>
      <c r="O671" s="240"/>
      <c r="P671" s="240"/>
      <c r="Q671" s="240"/>
      <c r="R671" s="240"/>
      <c r="S671" s="240"/>
      <c r="T671" s="241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2" t="s">
        <v>199</v>
      </c>
      <c r="AU671" s="242" t="s">
        <v>86</v>
      </c>
      <c r="AV671" s="13" t="s">
        <v>86</v>
      </c>
      <c r="AW671" s="13" t="s">
        <v>32</v>
      </c>
      <c r="AX671" s="13" t="s">
        <v>84</v>
      </c>
      <c r="AY671" s="242" t="s">
        <v>182</v>
      </c>
    </row>
    <row r="672" s="2" customFormat="1">
      <c r="A672" s="38"/>
      <c r="B672" s="39"/>
      <c r="C672" s="264" t="s">
        <v>1208</v>
      </c>
      <c r="D672" s="264" t="s">
        <v>613</v>
      </c>
      <c r="E672" s="265" t="s">
        <v>1209</v>
      </c>
      <c r="F672" s="266" t="s">
        <v>1210</v>
      </c>
      <c r="G672" s="267" t="s">
        <v>187</v>
      </c>
      <c r="H672" s="268">
        <v>125.601</v>
      </c>
      <c r="I672" s="269"/>
      <c r="J672" s="270">
        <f>ROUND(I672*H672,2)</f>
        <v>0</v>
      </c>
      <c r="K672" s="266" t="s">
        <v>188</v>
      </c>
      <c r="L672" s="271"/>
      <c r="M672" s="272" t="s">
        <v>1</v>
      </c>
      <c r="N672" s="273" t="s">
        <v>41</v>
      </c>
      <c r="O672" s="91"/>
      <c r="P672" s="227">
        <f>O672*H672</f>
        <v>0</v>
      </c>
      <c r="Q672" s="227">
        <v>0.0012099999999999999</v>
      </c>
      <c r="R672" s="227">
        <f>Q672*H672</f>
        <v>0.15197721</v>
      </c>
      <c r="S672" s="227">
        <v>0</v>
      </c>
      <c r="T672" s="228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29" t="s">
        <v>361</v>
      </c>
      <c r="AT672" s="229" t="s">
        <v>613</v>
      </c>
      <c r="AU672" s="229" t="s">
        <v>86</v>
      </c>
      <c r="AY672" s="17" t="s">
        <v>182</v>
      </c>
      <c r="BE672" s="230">
        <f>IF(N672="základní",J672,0)</f>
        <v>0</v>
      </c>
      <c r="BF672" s="230">
        <f>IF(N672="snížená",J672,0)</f>
        <v>0</v>
      </c>
      <c r="BG672" s="230">
        <f>IF(N672="zákl. přenesená",J672,0)</f>
        <v>0</v>
      </c>
      <c r="BH672" s="230">
        <f>IF(N672="sníž. přenesená",J672,0)</f>
        <v>0</v>
      </c>
      <c r="BI672" s="230">
        <f>IF(N672="nulová",J672,0)</f>
        <v>0</v>
      </c>
      <c r="BJ672" s="17" t="s">
        <v>84</v>
      </c>
      <c r="BK672" s="230">
        <f>ROUND(I672*H672,2)</f>
        <v>0</v>
      </c>
      <c r="BL672" s="17" t="s">
        <v>260</v>
      </c>
      <c r="BM672" s="229" t="s">
        <v>1211</v>
      </c>
    </row>
    <row r="673" s="13" customFormat="1">
      <c r="A673" s="13"/>
      <c r="B673" s="231"/>
      <c r="C673" s="232"/>
      <c r="D673" s="233" t="s">
        <v>199</v>
      </c>
      <c r="E673" s="234" t="s">
        <v>1</v>
      </c>
      <c r="F673" s="235" t="s">
        <v>1212</v>
      </c>
      <c r="G673" s="232"/>
      <c r="H673" s="236">
        <v>125.601</v>
      </c>
      <c r="I673" s="237"/>
      <c r="J673" s="232"/>
      <c r="K673" s="232"/>
      <c r="L673" s="238"/>
      <c r="M673" s="239"/>
      <c r="N673" s="240"/>
      <c r="O673" s="240"/>
      <c r="P673" s="240"/>
      <c r="Q673" s="240"/>
      <c r="R673" s="240"/>
      <c r="S673" s="240"/>
      <c r="T673" s="241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2" t="s">
        <v>199</v>
      </c>
      <c r="AU673" s="242" t="s">
        <v>86</v>
      </c>
      <c r="AV673" s="13" t="s">
        <v>86</v>
      </c>
      <c r="AW673" s="13" t="s">
        <v>32</v>
      </c>
      <c r="AX673" s="13" t="s">
        <v>84</v>
      </c>
      <c r="AY673" s="242" t="s">
        <v>182</v>
      </c>
    </row>
    <row r="674" s="2" customFormat="1">
      <c r="A674" s="38"/>
      <c r="B674" s="39"/>
      <c r="C674" s="264" t="s">
        <v>1213</v>
      </c>
      <c r="D674" s="264" t="s">
        <v>613</v>
      </c>
      <c r="E674" s="265" t="s">
        <v>1214</v>
      </c>
      <c r="F674" s="266" t="s">
        <v>1215</v>
      </c>
      <c r="G674" s="267" t="s">
        <v>187</v>
      </c>
      <c r="H674" s="268">
        <v>126.88200000000001</v>
      </c>
      <c r="I674" s="269"/>
      <c r="J674" s="270">
        <f>ROUND(I674*H674,2)</f>
        <v>0</v>
      </c>
      <c r="K674" s="266" t="s">
        <v>188</v>
      </c>
      <c r="L674" s="271"/>
      <c r="M674" s="272" t="s">
        <v>1</v>
      </c>
      <c r="N674" s="273" t="s">
        <v>41</v>
      </c>
      <c r="O674" s="91"/>
      <c r="P674" s="227">
        <f>O674*H674</f>
        <v>0</v>
      </c>
      <c r="Q674" s="227">
        <v>0.0021199999999999999</v>
      </c>
      <c r="R674" s="227">
        <f>Q674*H674</f>
        <v>0.26898983999999998</v>
      </c>
      <c r="S674" s="227">
        <v>0</v>
      </c>
      <c r="T674" s="228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229" t="s">
        <v>361</v>
      </c>
      <c r="AT674" s="229" t="s">
        <v>613</v>
      </c>
      <c r="AU674" s="229" t="s">
        <v>86</v>
      </c>
      <c r="AY674" s="17" t="s">
        <v>182</v>
      </c>
      <c r="BE674" s="230">
        <f>IF(N674="základní",J674,0)</f>
        <v>0</v>
      </c>
      <c r="BF674" s="230">
        <f>IF(N674="snížená",J674,0)</f>
        <v>0</v>
      </c>
      <c r="BG674" s="230">
        <f>IF(N674="zákl. přenesená",J674,0)</f>
        <v>0</v>
      </c>
      <c r="BH674" s="230">
        <f>IF(N674="sníž. přenesená",J674,0)</f>
        <v>0</v>
      </c>
      <c r="BI674" s="230">
        <f>IF(N674="nulová",J674,0)</f>
        <v>0</v>
      </c>
      <c r="BJ674" s="17" t="s">
        <v>84</v>
      </c>
      <c r="BK674" s="230">
        <f>ROUND(I674*H674,2)</f>
        <v>0</v>
      </c>
      <c r="BL674" s="17" t="s">
        <v>260</v>
      </c>
      <c r="BM674" s="229" t="s">
        <v>1216</v>
      </c>
    </row>
    <row r="675" s="13" customFormat="1">
      <c r="A675" s="13"/>
      <c r="B675" s="231"/>
      <c r="C675" s="232"/>
      <c r="D675" s="233" t="s">
        <v>199</v>
      </c>
      <c r="E675" s="234" t="s">
        <v>1</v>
      </c>
      <c r="F675" s="235" t="s">
        <v>1217</v>
      </c>
      <c r="G675" s="232"/>
      <c r="H675" s="236">
        <v>126.88200000000001</v>
      </c>
      <c r="I675" s="237"/>
      <c r="J675" s="232"/>
      <c r="K675" s="232"/>
      <c r="L675" s="238"/>
      <c r="M675" s="239"/>
      <c r="N675" s="240"/>
      <c r="O675" s="240"/>
      <c r="P675" s="240"/>
      <c r="Q675" s="240"/>
      <c r="R675" s="240"/>
      <c r="S675" s="240"/>
      <c r="T675" s="241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2" t="s">
        <v>199</v>
      </c>
      <c r="AU675" s="242" t="s">
        <v>86</v>
      </c>
      <c r="AV675" s="13" t="s">
        <v>86</v>
      </c>
      <c r="AW675" s="13" t="s">
        <v>32</v>
      </c>
      <c r="AX675" s="13" t="s">
        <v>84</v>
      </c>
      <c r="AY675" s="242" t="s">
        <v>182</v>
      </c>
    </row>
    <row r="676" s="2" customFormat="1">
      <c r="A676" s="38"/>
      <c r="B676" s="39"/>
      <c r="C676" s="264" t="s">
        <v>1218</v>
      </c>
      <c r="D676" s="264" t="s">
        <v>613</v>
      </c>
      <c r="E676" s="265" t="s">
        <v>1219</v>
      </c>
      <c r="F676" s="266" t="s">
        <v>1220</v>
      </c>
      <c r="G676" s="267" t="s">
        <v>187</v>
      </c>
      <c r="H676" s="268">
        <v>1433.4079999999999</v>
      </c>
      <c r="I676" s="269"/>
      <c r="J676" s="270">
        <f>ROUND(I676*H676,2)</f>
        <v>0</v>
      </c>
      <c r="K676" s="266" t="s">
        <v>188</v>
      </c>
      <c r="L676" s="271"/>
      <c r="M676" s="272" t="s">
        <v>1</v>
      </c>
      <c r="N676" s="273" t="s">
        <v>41</v>
      </c>
      <c r="O676" s="91"/>
      <c r="P676" s="227">
        <f>O676*H676</f>
        <v>0</v>
      </c>
      <c r="Q676" s="227">
        <v>0.0024199999999999998</v>
      </c>
      <c r="R676" s="227">
        <f>Q676*H676</f>
        <v>3.4688473599999994</v>
      </c>
      <c r="S676" s="227">
        <v>0</v>
      </c>
      <c r="T676" s="228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29" t="s">
        <v>361</v>
      </c>
      <c r="AT676" s="229" t="s">
        <v>613</v>
      </c>
      <c r="AU676" s="229" t="s">
        <v>86</v>
      </c>
      <c r="AY676" s="17" t="s">
        <v>182</v>
      </c>
      <c r="BE676" s="230">
        <f>IF(N676="základní",J676,0)</f>
        <v>0</v>
      </c>
      <c r="BF676" s="230">
        <f>IF(N676="snížená",J676,0)</f>
        <v>0</v>
      </c>
      <c r="BG676" s="230">
        <f>IF(N676="zákl. přenesená",J676,0)</f>
        <v>0</v>
      </c>
      <c r="BH676" s="230">
        <f>IF(N676="sníž. přenesená",J676,0)</f>
        <v>0</v>
      </c>
      <c r="BI676" s="230">
        <f>IF(N676="nulová",J676,0)</f>
        <v>0</v>
      </c>
      <c r="BJ676" s="17" t="s">
        <v>84</v>
      </c>
      <c r="BK676" s="230">
        <f>ROUND(I676*H676,2)</f>
        <v>0</v>
      </c>
      <c r="BL676" s="17" t="s">
        <v>260</v>
      </c>
      <c r="BM676" s="229" t="s">
        <v>1221</v>
      </c>
    </row>
    <row r="677" s="13" customFormat="1">
      <c r="A677" s="13"/>
      <c r="B677" s="231"/>
      <c r="C677" s="232"/>
      <c r="D677" s="233" t="s">
        <v>199</v>
      </c>
      <c r="E677" s="234" t="s">
        <v>1</v>
      </c>
      <c r="F677" s="235" t="s">
        <v>1222</v>
      </c>
      <c r="G677" s="232"/>
      <c r="H677" s="236">
        <v>1433.4079999999999</v>
      </c>
      <c r="I677" s="237"/>
      <c r="J677" s="232"/>
      <c r="K677" s="232"/>
      <c r="L677" s="238"/>
      <c r="M677" s="239"/>
      <c r="N677" s="240"/>
      <c r="O677" s="240"/>
      <c r="P677" s="240"/>
      <c r="Q677" s="240"/>
      <c r="R677" s="240"/>
      <c r="S677" s="240"/>
      <c r="T677" s="241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2" t="s">
        <v>199</v>
      </c>
      <c r="AU677" s="242" t="s">
        <v>86</v>
      </c>
      <c r="AV677" s="13" t="s">
        <v>86</v>
      </c>
      <c r="AW677" s="13" t="s">
        <v>32</v>
      </c>
      <c r="AX677" s="13" t="s">
        <v>84</v>
      </c>
      <c r="AY677" s="242" t="s">
        <v>182</v>
      </c>
    </row>
    <row r="678" s="2" customFormat="1">
      <c r="A678" s="38"/>
      <c r="B678" s="39"/>
      <c r="C678" s="218" t="s">
        <v>1223</v>
      </c>
      <c r="D678" s="218" t="s">
        <v>184</v>
      </c>
      <c r="E678" s="219" t="s">
        <v>1224</v>
      </c>
      <c r="F678" s="220" t="s">
        <v>1225</v>
      </c>
      <c r="G678" s="221" t="s">
        <v>187</v>
      </c>
      <c r="H678" s="222">
        <v>452.32999999999998</v>
      </c>
      <c r="I678" s="223"/>
      <c r="J678" s="224">
        <f>ROUND(I678*H678,2)</f>
        <v>0</v>
      </c>
      <c r="K678" s="220" t="s">
        <v>188</v>
      </c>
      <c r="L678" s="44"/>
      <c r="M678" s="225" t="s">
        <v>1</v>
      </c>
      <c r="N678" s="226" t="s">
        <v>41</v>
      </c>
      <c r="O678" s="91"/>
      <c r="P678" s="227">
        <f>O678*H678</f>
        <v>0</v>
      </c>
      <c r="Q678" s="227">
        <v>0.00132</v>
      </c>
      <c r="R678" s="227">
        <f>Q678*H678</f>
        <v>0.59707559999999993</v>
      </c>
      <c r="S678" s="227">
        <v>0</v>
      </c>
      <c r="T678" s="228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29" t="s">
        <v>260</v>
      </c>
      <c r="AT678" s="229" t="s">
        <v>184</v>
      </c>
      <c r="AU678" s="229" t="s">
        <v>86</v>
      </c>
      <c r="AY678" s="17" t="s">
        <v>182</v>
      </c>
      <c r="BE678" s="230">
        <f>IF(N678="základní",J678,0)</f>
        <v>0</v>
      </c>
      <c r="BF678" s="230">
        <f>IF(N678="snížená",J678,0)</f>
        <v>0</v>
      </c>
      <c r="BG678" s="230">
        <f>IF(N678="zákl. přenesená",J678,0)</f>
        <v>0</v>
      </c>
      <c r="BH678" s="230">
        <f>IF(N678="sníž. přenesená",J678,0)</f>
        <v>0</v>
      </c>
      <c r="BI678" s="230">
        <f>IF(N678="nulová",J678,0)</f>
        <v>0</v>
      </c>
      <c r="BJ678" s="17" t="s">
        <v>84</v>
      </c>
      <c r="BK678" s="230">
        <f>ROUND(I678*H678,2)</f>
        <v>0</v>
      </c>
      <c r="BL678" s="17" t="s">
        <v>260</v>
      </c>
      <c r="BM678" s="229" t="s">
        <v>1226</v>
      </c>
    </row>
    <row r="679" s="13" customFormat="1">
      <c r="A679" s="13"/>
      <c r="B679" s="231"/>
      <c r="C679" s="232"/>
      <c r="D679" s="233" t="s">
        <v>199</v>
      </c>
      <c r="E679" s="234" t="s">
        <v>1</v>
      </c>
      <c r="F679" s="235" t="s">
        <v>1227</v>
      </c>
      <c r="G679" s="232"/>
      <c r="H679" s="236">
        <v>253</v>
      </c>
      <c r="I679" s="237"/>
      <c r="J679" s="232"/>
      <c r="K679" s="232"/>
      <c r="L679" s="238"/>
      <c r="M679" s="239"/>
      <c r="N679" s="240"/>
      <c r="O679" s="240"/>
      <c r="P679" s="240"/>
      <c r="Q679" s="240"/>
      <c r="R679" s="240"/>
      <c r="S679" s="240"/>
      <c r="T679" s="241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2" t="s">
        <v>199</v>
      </c>
      <c r="AU679" s="242" t="s">
        <v>86</v>
      </c>
      <c r="AV679" s="13" t="s">
        <v>86</v>
      </c>
      <c r="AW679" s="13" t="s">
        <v>32</v>
      </c>
      <c r="AX679" s="13" t="s">
        <v>76</v>
      </c>
      <c r="AY679" s="242" t="s">
        <v>182</v>
      </c>
    </row>
    <row r="680" s="13" customFormat="1">
      <c r="A680" s="13"/>
      <c r="B680" s="231"/>
      <c r="C680" s="232"/>
      <c r="D680" s="233" t="s">
        <v>199</v>
      </c>
      <c r="E680" s="234" t="s">
        <v>1</v>
      </c>
      <c r="F680" s="235" t="s">
        <v>1228</v>
      </c>
      <c r="G680" s="232"/>
      <c r="H680" s="236">
        <v>199.33000000000001</v>
      </c>
      <c r="I680" s="237"/>
      <c r="J680" s="232"/>
      <c r="K680" s="232"/>
      <c r="L680" s="238"/>
      <c r="M680" s="239"/>
      <c r="N680" s="240"/>
      <c r="O680" s="240"/>
      <c r="P680" s="240"/>
      <c r="Q680" s="240"/>
      <c r="R680" s="240"/>
      <c r="S680" s="240"/>
      <c r="T680" s="24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2" t="s">
        <v>199</v>
      </c>
      <c r="AU680" s="242" t="s">
        <v>86</v>
      </c>
      <c r="AV680" s="13" t="s">
        <v>86</v>
      </c>
      <c r="AW680" s="13" t="s">
        <v>32</v>
      </c>
      <c r="AX680" s="13" t="s">
        <v>76</v>
      </c>
      <c r="AY680" s="242" t="s">
        <v>182</v>
      </c>
    </row>
    <row r="681" s="14" customFormat="1">
      <c r="A681" s="14"/>
      <c r="B681" s="243"/>
      <c r="C681" s="244"/>
      <c r="D681" s="233" t="s">
        <v>199</v>
      </c>
      <c r="E681" s="245" t="s">
        <v>1</v>
      </c>
      <c r="F681" s="246" t="s">
        <v>246</v>
      </c>
      <c r="G681" s="244"/>
      <c r="H681" s="247">
        <v>452.33000000000004</v>
      </c>
      <c r="I681" s="248"/>
      <c r="J681" s="244"/>
      <c r="K681" s="244"/>
      <c r="L681" s="249"/>
      <c r="M681" s="250"/>
      <c r="N681" s="251"/>
      <c r="O681" s="251"/>
      <c r="P681" s="251"/>
      <c r="Q681" s="251"/>
      <c r="R681" s="251"/>
      <c r="S681" s="251"/>
      <c r="T681" s="252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3" t="s">
        <v>199</v>
      </c>
      <c r="AU681" s="253" t="s">
        <v>86</v>
      </c>
      <c r="AV681" s="14" t="s">
        <v>189</v>
      </c>
      <c r="AW681" s="14" t="s">
        <v>32</v>
      </c>
      <c r="AX681" s="14" t="s">
        <v>84</v>
      </c>
      <c r="AY681" s="253" t="s">
        <v>182</v>
      </c>
    </row>
    <row r="682" s="2" customFormat="1">
      <c r="A682" s="38"/>
      <c r="B682" s="39"/>
      <c r="C682" s="264" t="s">
        <v>1229</v>
      </c>
      <c r="D682" s="264" t="s">
        <v>613</v>
      </c>
      <c r="E682" s="265" t="s">
        <v>1230</v>
      </c>
      <c r="F682" s="266" t="s">
        <v>1231</v>
      </c>
      <c r="G682" s="267" t="s">
        <v>187</v>
      </c>
      <c r="H682" s="268">
        <v>474.947</v>
      </c>
      <c r="I682" s="269"/>
      <c r="J682" s="270">
        <f>ROUND(I682*H682,2)</f>
        <v>0</v>
      </c>
      <c r="K682" s="266" t="s">
        <v>188</v>
      </c>
      <c r="L682" s="271"/>
      <c r="M682" s="272" t="s">
        <v>1</v>
      </c>
      <c r="N682" s="273" t="s">
        <v>41</v>
      </c>
      <c r="O682" s="91"/>
      <c r="P682" s="227">
        <f>O682*H682</f>
        <v>0</v>
      </c>
      <c r="Q682" s="227">
        <v>0.0017600000000000001</v>
      </c>
      <c r="R682" s="227">
        <f>Q682*H682</f>
        <v>0.83590671999999999</v>
      </c>
      <c r="S682" s="227">
        <v>0</v>
      </c>
      <c r="T682" s="228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229" t="s">
        <v>361</v>
      </c>
      <c r="AT682" s="229" t="s">
        <v>613</v>
      </c>
      <c r="AU682" s="229" t="s">
        <v>86</v>
      </c>
      <c r="AY682" s="17" t="s">
        <v>182</v>
      </c>
      <c r="BE682" s="230">
        <f>IF(N682="základní",J682,0)</f>
        <v>0</v>
      </c>
      <c r="BF682" s="230">
        <f>IF(N682="snížená",J682,0)</f>
        <v>0</v>
      </c>
      <c r="BG682" s="230">
        <f>IF(N682="zákl. přenesená",J682,0)</f>
        <v>0</v>
      </c>
      <c r="BH682" s="230">
        <f>IF(N682="sníž. přenesená",J682,0)</f>
        <v>0</v>
      </c>
      <c r="BI682" s="230">
        <f>IF(N682="nulová",J682,0)</f>
        <v>0</v>
      </c>
      <c r="BJ682" s="17" t="s">
        <v>84</v>
      </c>
      <c r="BK682" s="230">
        <f>ROUND(I682*H682,2)</f>
        <v>0</v>
      </c>
      <c r="BL682" s="17" t="s">
        <v>260</v>
      </c>
      <c r="BM682" s="229" t="s">
        <v>1232</v>
      </c>
    </row>
    <row r="683" s="13" customFormat="1">
      <c r="A683" s="13"/>
      <c r="B683" s="231"/>
      <c r="C683" s="232"/>
      <c r="D683" s="233" t="s">
        <v>199</v>
      </c>
      <c r="E683" s="232"/>
      <c r="F683" s="235" t="s">
        <v>1233</v>
      </c>
      <c r="G683" s="232"/>
      <c r="H683" s="236">
        <v>474.947</v>
      </c>
      <c r="I683" s="237"/>
      <c r="J683" s="232"/>
      <c r="K683" s="232"/>
      <c r="L683" s="238"/>
      <c r="M683" s="239"/>
      <c r="N683" s="240"/>
      <c r="O683" s="240"/>
      <c r="P683" s="240"/>
      <c r="Q683" s="240"/>
      <c r="R683" s="240"/>
      <c r="S683" s="240"/>
      <c r="T683" s="24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2" t="s">
        <v>199</v>
      </c>
      <c r="AU683" s="242" t="s">
        <v>86</v>
      </c>
      <c r="AV683" s="13" t="s">
        <v>86</v>
      </c>
      <c r="AW683" s="13" t="s">
        <v>4</v>
      </c>
      <c r="AX683" s="13" t="s">
        <v>84</v>
      </c>
      <c r="AY683" s="242" t="s">
        <v>182</v>
      </c>
    </row>
    <row r="684" s="2" customFormat="1">
      <c r="A684" s="38"/>
      <c r="B684" s="39"/>
      <c r="C684" s="218" t="s">
        <v>1234</v>
      </c>
      <c r="D684" s="218" t="s">
        <v>184</v>
      </c>
      <c r="E684" s="219" t="s">
        <v>1235</v>
      </c>
      <c r="F684" s="220" t="s">
        <v>1236</v>
      </c>
      <c r="G684" s="221" t="s">
        <v>234</v>
      </c>
      <c r="H684" s="222">
        <v>1117.018</v>
      </c>
      <c r="I684" s="223"/>
      <c r="J684" s="224">
        <f>ROUND(I684*H684,2)</f>
        <v>0</v>
      </c>
      <c r="K684" s="220" t="s">
        <v>188</v>
      </c>
      <c r="L684" s="44"/>
      <c r="M684" s="225" t="s">
        <v>1</v>
      </c>
      <c r="N684" s="226" t="s">
        <v>41</v>
      </c>
      <c r="O684" s="91"/>
      <c r="P684" s="227">
        <f>O684*H684</f>
        <v>0</v>
      </c>
      <c r="Q684" s="227">
        <v>0.00020000000000000001</v>
      </c>
      <c r="R684" s="227">
        <f>Q684*H684</f>
        <v>0.22340360000000001</v>
      </c>
      <c r="S684" s="227">
        <v>0</v>
      </c>
      <c r="T684" s="228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29" t="s">
        <v>260</v>
      </c>
      <c r="AT684" s="229" t="s">
        <v>184</v>
      </c>
      <c r="AU684" s="229" t="s">
        <v>86</v>
      </c>
      <c r="AY684" s="17" t="s">
        <v>182</v>
      </c>
      <c r="BE684" s="230">
        <f>IF(N684="základní",J684,0)</f>
        <v>0</v>
      </c>
      <c r="BF684" s="230">
        <f>IF(N684="snížená",J684,0)</f>
        <v>0</v>
      </c>
      <c r="BG684" s="230">
        <f>IF(N684="zákl. přenesená",J684,0)</f>
        <v>0</v>
      </c>
      <c r="BH684" s="230">
        <f>IF(N684="sníž. přenesená",J684,0)</f>
        <v>0</v>
      </c>
      <c r="BI684" s="230">
        <f>IF(N684="nulová",J684,0)</f>
        <v>0</v>
      </c>
      <c r="BJ684" s="17" t="s">
        <v>84</v>
      </c>
      <c r="BK684" s="230">
        <f>ROUND(I684*H684,2)</f>
        <v>0</v>
      </c>
      <c r="BL684" s="17" t="s">
        <v>260</v>
      </c>
      <c r="BM684" s="229" t="s">
        <v>1237</v>
      </c>
    </row>
    <row r="685" s="13" customFormat="1">
      <c r="A685" s="13"/>
      <c r="B685" s="231"/>
      <c r="C685" s="232"/>
      <c r="D685" s="233" t="s">
        <v>199</v>
      </c>
      <c r="E685" s="234" t="s">
        <v>1</v>
      </c>
      <c r="F685" s="235" t="s">
        <v>1238</v>
      </c>
      <c r="G685" s="232"/>
      <c r="H685" s="236">
        <v>845.78499999999997</v>
      </c>
      <c r="I685" s="237"/>
      <c r="J685" s="232"/>
      <c r="K685" s="232"/>
      <c r="L685" s="238"/>
      <c r="M685" s="239"/>
      <c r="N685" s="240"/>
      <c r="O685" s="240"/>
      <c r="P685" s="240"/>
      <c r="Q685" s="240"/>
      <c r="R685" s="240"/>
      <c r="S685" s="240"/>
      <c r="T685" s="241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2" t="s">
        <v>199</v>
      </c>
      <c r="AU685" s="242" t="s">
        <v>86</v>
      </c>
      <c r="AV685" s="13" t="s">
        <v>86</v>
      </c>
      <c r="AW685" s="13" t="s">
        <v>32</v>
      </c>
      <c r="AX685" s="13" t="s">
        <v>76</v>
      </c>
      <c r="AY685" s="242" t="s">
        <v>182</v>
      </c>
    </row>
    <row r="686" s="13" customFormat="1">
      <c r="A686" s="13"/>
      <c r="B686" s="231"/>
      <c r="C686" s="232"/>
      <c r="D686" s="233" t="s">
        <v>199</v>
      </c>
      <c r="E686" s="234" t="s">
        <v>1</v>
      </c>
      <c r="F686" s="235" t="s">
        <v>1239</v>
      </c>
      <c r="G686" s="232"/>
      <c r="H686" s="236">
        <v>271.233</v>
      </c>
      <c r="I686" s="237"/>
      <c r="J686" s="232"/>
      <c r="K686" s="232"/>
      <c r="L686" s="238"/>
      <c r="M686" s="239"/>
      <c r="N686" s="240"/>
      <c r="O686" s="240"/>
      <c r="P686" s="240"/>
      <c r="Q686" s="240"/>
      <c r="R686" s="240"/>
      <c r="S686" s="240"/>
      <c r="T686" s="241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2" t="s">
        <v>199</v>
      </c>
      <c r="AU686" s="242" t="s">
        <v>86</v>
      </c>
      <c r="AV686" s="13" t="s">
        <v>86</v>
      </c>
      <c r="AW686" s="13" t="s">
        <v>32</v>
      </c>
      <c r="AX686" s="13" t="s">
        <v>76</v>
      </c>
      <c r="AY686" s="242" t="s">
        <v>182</v>
      </c>
    </row>
    <row r="687" s="14" customFormat="1">
      <c r="A687" s="14"/>
      <c r="B687" s="243"/>
      <c r="C687" s="244"/>
      <c r="D687" s="233" t="s">
        <v>199</v>
      </c>
      <c r="E687" s="245" t="s">
        <v>1</v>
      </c>
      <c r="F687" s="246" t="s">
        <v>246</v>
      </c>
      <c r="G687" s="244"/>
      <c r="H687" s="247">
        <v>1117.018</v>
      </c>
      <c r="I687" s="248"/>
      <c r="J687" s="244"/>
      <c r="K687" s="244"/>
      <c r="L687" s="249"/>
      <c r="M687" s="250"/>
      <c r="N687" s="251"/>
      <c r="O687" s="251"/>
      <c r="P687" s="251"/>
      <c r="Q687" s="251"/>
      <c r="R687" s="251"/>
      <c r="S687" s="251"/>
      <c r="T687" s="252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3" t="s">
        <v>199</v>
      </c>
      <c r="AU687" s="253" t="s">
        <v>86</v>
      </c>
      <c r="AV687" s="14" t="s">
        <v>189</v>
      </c>
      <c r="AW687" s="14" t="s">
        <v>32</v>
      </c>
      <c r="AX687" s="14" t="s">
        <v>84</v>
      </c>
      <c r="AY687" s="253" t="s">
        <v>182</v>
      </c>
    </row>
    <row r="688" s="2" customFormat="1">
      <c r="A688" s="38"/>
      <c r="B688" s="39"/>
      <c r="C688" s="264" t="s">
        <v>1240</v>
      </c>
      <c r="D688" s="264" t="s">
        <v>613</v>
      </c>
      <c r="E688" s="265" t="s">
        <v>1241</v>
      </c>
      <c r="F688" s="266" t="s">
        <v>1242</v>
      </c>
      <c r="G688" s="267" t="s">
        <v>234</v>
      </c>
      <c r="H688" s="268">
        <v>1172.8689999999999</v>
      </c>
      <c r="I688" s="269"/>
      <c r="J688" s="270">
        <f>ROUND(I688*H688,2)</f>
        <v>0</v>
      </c>
      <c r="K688" s="266" t="s">
        <v>188</v>
      </c>
      <c r="L688" s="271"/>
      <c r="M688" s="272" t="s">
        <v>1</v>
      </c>
      <c r="N688" s="273" t="s">
        <v>41</v>
      </c>
      <c r="O688" s="91"/>
      <c r="P688" s="227">
        <f>O688*H688</f>
        <v>0</v>
      </c>
      <c r="Q688" s="227">
        <v>0.00019000000000000001</v>
      </c>
      <c r="R688" s="227">
        <f>Q688*H688</f>
        <v>0.22284510999999999</v>
      </c>
      <c r="S688" s="227">
        <v>0</v>
      </c>
      <c r="T688" s="228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29" t="s">
        <v>361</v>
      </c>
      <c r="AT688" s="229" t="s">
        <v>613</v>
      </c>
      <c r="AU688" s="229" t="s">
        <v>86</v>
      </c>
      <c r="AY688" s="17" t="s">
        <v>182</v>
      </c>
      <c r="BE688" s="230">
        <f>IF(N688="základní",J688,0)</f>
        <v>0</v>
      </c>
      <c r="BF688" s="230">
        <f>IF(N688="snížená",J688,0)</f>
        <v>0</v>
      </c>
      <c r="BG688" s="230">
        <f>IF(N688="zákl. přenesená",J688,0)</f>
        <v>0</v>
      </c>
      <c r="BH688" s="230">
        <f>IF(N688="sníž. přenesená",J688,0)</f>
        <v>0</v>
      </c>
      <c r="BI688" s="230">
        <f>IF(N688="nulová",J688,0)</f>
        <v>0</v>
      </c>
      <c r="BJ688" s="17" t="s">
        <v>84</v>
      </c>
      <c r="BK688" s="230">
        <f>ROUND(I688*H688,2)</f>
        <v>0</v>
      </c>
      <c r="BL688" s="17" t="s">
        <v>260</v>
      </c>
      <c r="BM688" s="229" t="s">
        <v>1243</v>
      </c>
    </row>
    <row r="689" s="13" customFormat="1">
      <c r="A689" s="13"/>
      <c r="B689" s="231"/>
      <c r="C689" s="232"/>
      <c r="D689" s="233" t="s">
        <v>199</v>
      </c>
      <c r="E689" s="232"/>
      <c r="F689" s="235" t="s">
        <v>1244</v>
      </c>
      <c r="G689" s="232"/>
      <c r="H689" s="236">
        <v>1172.8689999999999</v>
      </c>
      <c r="I689" s="237"/>
      <c r="J689" s="232"/>
      <c r="K689" s="232"/>
      <c r="L689" s="238"/>
      <c r="M689" s="239"/>
      <c r="N689" s="240"/>
      <c r="O689" s="240"/>
      <c r="P689" s="240"/>
      <c r="Q689" s="240"/>
      <c r="R689" s="240"/>
      <c r="S689" s="240"/>
      <c r="T689" s="241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2" t="s">
        <v>199</v>
      </c>
      <c r="AU689" s="242" t="s">
        <v>86</v>
      </c>
      <c r="AV689" s="13" t="s">
        <v>86</v>
      </c>
      <c r="AW689" s="13" t="s">
        <v>4</v>
      </c>
      <c r="AX689" s="13" t="s">
        <v>84</v>
      </c>
      <c r="AY689" s="242" t="s">
        <v>182</v>
      </c>
    </row>
    <row r="690" s="2" customFormat="1">
      <c r="A690" s="38"/>
      <c r="B690" s="39"/>
      <c r="C690" s="218" t="s">
        <v>1245</v>
      </c>
      <c r="D690" s="218" t="s">
        <v>184</v>
      </c>
      <c r="E690" s="219" t="s">
        <v>1246</v>
      </c>
      <c r="F690" s="220" t="s">
        <v>1247</v>
      </c>
      <c r="G690" s="221" t="s">
        <v>1003</v>
      </c>
      <c r="H690" s="274"/>
      <c r="I690" s="223"/>
      <c r="J690" s="224">
        <f>ROUND(I690*H690,2)</f>
        <v>0</v>
      </c>
      <c r="K690" s="220" t="s">
        <v>188</v>
      </c>
      <c r="L690" s="44"/>
      <c r="M690" s="225" t="s">
        <v>1</v>
      </c>
      <c r="N690" s="226" t="s">
        <v>41</v>
      </c>
      <c r="O690" s="91"/>
      <c r="P690" s="227">
        <f>O690*H690</f>
        <v>0</v>
      </c>
      <c r="Q690" s="227">
        <v>0</v>
      </c>
      <c r="R690" s="227">
        <f>Q690*H690</f>
        <v>0</v>
      </c>
      <c r="S690" s="227">
        <v>0</v>
      </c>
      <c r="T690" s="228">
        <f>S690*H690</f>
        <v>0</v>
      </c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R690" s="229" t="s">
        <v>260</v>
      </c>
      <c r="AT690" s="229" t="s">
        <v>184</v>
      </c>
      <c r="AU690" s="229" t="s">
        <v>86</v>
      </c>
      <c r="AY690" s="17" t="s">
        <v>182</v>
      </c>
      <c r="BE690" s="230">
        <f>IF(N690="základní",J690,0)</f>
        <v>0</v>
      </c>
      <c r="BF690" s="230">
        <f>IF(N690="snížená",J690,0)</f>
        <v>0</v>
      </c>
      <c r="BG690" s="230">
        <f>IF(N690="zákl. přenesená",J690,0)</f>
        <v>0</v>
      </c>
      <c r="BH690" s="230">
        <f>IF(N690="sníž. přenesená",J690,0)</f>
        <v>0</v>
      </c>
      <c r="BI690" s="230">
        <f>IF(N690="nulová",J690,0)</f>
        <v>0</v>
      </c>
      <c r="BJ690" s="17" t="s">
        <v>84</v>
      </c>
      <c r="BK690" s="230">
        <f>ROUND(I690*H690,2)</f>
        <v>0</v>
      </c>
      <c r="BL690" s="17" t="s">
        <v>260</v>
      </c>
      <c r="BM690" s="229" t="s">
        <v>1248</v>
      </c>
    </row>
    <row r="691" s="12" customFormat="1" ht="22.8" customHeight="1">
      <c r="A691" s="12"/>
      <c r="B691" s="202"/>
      <c r="C691" s="203"/>
      <c r="D691" s="204" t="s">
        <v>75</v>
      </c>
      <c r="E691" s="216" t="s">
        <v>1249</v>
      </c>
      <c r="F691" s="216" t="s">
        <v>1250</v>
      </c>
      <c r="G691" s="203"/>
      <c r="H691" s="203"/>
      <c r="I691" s="206"/>
      <c r="J691" s="217">
        <f>BK691</f>
        <v>0</v>
      </c>
      <c r="K691" s="203"/>
      <c r="L691" s="208"/>
      <c r="M691" s="209"/>
      <c r="N691" s="210"/>
      <c r="O691" s="210"/>
      <c r="P691" s="211">
        <f>SUM(P692:P693)</f>
        <v>0</v>
      </c>
      <c r="Q691" s="210"/>
      <c r="R691" s="211">
        <f>SUM(R692:R693)</f>
        <v>0</v>
      </c>
      <c r="S691" s="210"/>
      <c r="T691" s="212">
        <f>SUM(T692:T693)</f>
        <v>0</v>
      </c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R691" s="213" t="s">
        <v>86</v>
      </c>
      <c r="AT691" s="214" t="s">
        <v>75</v>
      </c>
      <c r="AU691" s="214" t="s">
        <v>84</v>
      </c>
      <c r="AY691" s="213" t="s">
        <v>182</v>
      </c>
      <c r="BK691" s="215">
        <f>SUM(BK692:BK693)</f>
        <v>0</v>
      </c>
    </row>
    <row r="692" s="2" customFormat="1">
      <c r="A692" s="38"/>
      <c r="B692" s="39"/>
      <c r="C692" s="218" t="s">
        <v>1251</v>
      </c>
      <c r="D692" s="218" t="s">
        <v>184</v>
      </c>
      <c r="E692" s="219" t="s">
        <v>1252</v>
      </c>
      <c r="F692" s="220" t="s">
        <v>1253</v>
      </c>
      <c r="G692" s="221" t="s">
        <v>1254</v>
      </c>
      <c r="H692" s="222">
        <v>1</v>
      </c>
      <c r="I692" s="223"/>
      <c r="J692" s="224">
        <f>ROUND(I692*H692,2)</f>
        <v>0</v>
      </c>
      <c r="K692" s="220" t="s">
        <v>1</v>
      </c>
      <c r="L692" s="44"/>
      <c r="M692" s="225" t="s">
        <v>1</v>
      </c>
      <c r="N692" s="226" t="s">
        <v>41</v>
      </c>
      <c r="O692" s="91"/>
      <c r="P692" s="227">
        <f>O692*H692</f>
        <v>0</v>
      </c>
      <c r="Q692" s="227">
        <v>0</v>
      </c>
      <c r="R692" s="227">
        <f>Q692*H692</f>
        <v>0</v>
      </c>
      <c r="S692" s="227">
        <v>0</v>
      </c>
      <c r="T692" s="228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29" t="s">
        <v>260</v>
      </c>
      <c r="AT692" s="229" t="s">
        <v>184</v>
      </c>
      <c r="AU692" s="229" t="s">
        <v>86</v>
      </c>
      <c r="AY692" s="17" t="s">
        <v>182</v>
      </c>
      <c r="BE692" s="230">
        <f>IF(N692="základní",J692,0)</f>
        <v>0</v>
      </c>
      <c r="BF692" s="230">
        <f>IF(N692="snížená",J692,0)</f>
        <v>0</v>
      </c>
      <c r="BG692" s="230">
        <f>IF(N692="zákl. přenesená",J692,0)</f>
        <v>0</v>
      </c>
      <c r="BH692" s="230">
        <f>IF(N692="sníž. přenesená",J692,0)</f>
        <v>0</v>
      </c>
      <c r="BI692" s="230">
        <f>IF(N692="nulová",J692,0)</f>
        <v>0</v>
      </c>
      <c r="BJ692" s="17" t="s">
        <v>84</v>
      </c>
      <c r="BK692" s="230">
        <f>ROUND(I692*H692,2)</f>
        <v>0</v>
      </c>
      <c r="BL692" s="17" t="s">
        <v>260</v>
      </c>
      <c r="BM692" s="229" t="s">
        <v>1255</v>
      </c>
    </row>
    <row r="693" s="2" customFormat="1" ht="16.5" customHeight="1">
      <c r="A693" s="38"/>
      <c r="B693" s="39"/>
      <c r="C693" s="218" t="s">
        <v>1256</v>
      </c>
      <c r="D693" s="218" t="s">
        <v>184</v>
      </c>
      <c r="E693" s="219" t="s">
        <v>1257</v>
      </c>
      <c r="F693" s="220" t="s">
        <v>1258</v>
      </c>
      <c r="G693" s="221" t="s">
        <v>1254</v>
      </c>
      <c r="H693" s="222">
        <v>1</v>
      </c>
      <c r="I693" s="223"/>
      <c r="J693" s="224">
        <f>ROUND(I693*H693,2)</f>
        <v>0</v>
      </c>
      <c r="K693" s="220" t="s">
        <v>1</v>
      </c>
      <c r="L693" s="44"/>
      <c r="M693" s="225" t="s">
        <v>1</v>
      </c>
      <c r="N693" s="226" t="s">
        <v>41</v>
      </c>
      <c r="O693" s="91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R693" s="229" t="s">
        <v>260</v>
      </c>
      <c r="AT693" s="229" t="s">
        <v>184</v>
      </c>
      <c r="AU693" s="229" t="s">
        <v>86</v>
      </c>
      <c r="AY693" s="17" t="s">
        <v>182</v>
      </c>
      <c r="BE693" s="230">
        <f>IF(N693="základní",J693,0)</f>
        <v>0</v>
      </c>
      <c r="BF693" s="230">
        <f>IF(N693="snížená",J693,0)</f>
        <v>0</v>
      </c>
      <c r="BG693" s="230">
        <f>IF(N693="zákl. přenesená",J693,0)</f>
        <v>0</v>
      </c>
      <c r="BH693" s="230">
        <f>IF(N693="sníž. přenesená",J693,0)</f>
        <v>0</v>
      </c>
      <c r="BI693" s="230">
        <f>IF(N693="nulová",J693,0)</f>
        <v>0</v>
      </c>
      <c r="BJ693" s="17" t="s">
        <v>84</v>
      </c>
      <c r="BK693" s="230">
        <f>ROUND(I693*H693,2)</f>
        <v>0</v>
      </c>
      <c r="BL693" s="17" t="s">
        <v>260</v>
      </c>
      <c r="BM693" s="229" t="s">
        <v>1259</v>
      </c>
    </row>
    <row r="694" s="12" customFormat="1" ht="22.8" customHeight="1">
      <c r="A694" s="12"/>
      <c r="B694" s="202"/>
      <c r="C694" s="203"/>
      <c r="D694" s="204" t="s">
        <v>75</v>
      </c>
      <c r="E694" s="216" t="s">
        <v>1260</v>
      </c>
      <c r="F694" s="216" t="s">
        <v>1261</v>
      </c>
      <c r="G694" s="203"/>
      <c r="H694" s="203"/>
      <c r="I694" s="206"/>
      <c r="J694" s="217">
        <f>BK694</f>
        <v>0</v>
      </c>
      <c r="K694" s="203"/>
      <c r="L694" s="208"/>
      <c r="M694" s="209"/>
      <c r="N694" s="210"/>
      <c r="O694" s="210"/>
      <c r="P694" s="211">
        <f>SUM(P695:P696)</f>
        <v>0</v>
      </c>
      <c r="Q694" s="210"/>
      <c r="R694" s="211">
        <f>SUM(R695:R696)</f>
        <v>0</v>
      </c>
      <c r="S694" s="210"/>
      <c r="T694" s="212">
        <f>SUM(T695:T696)</f>
        <v>0</v>
      </c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R694" s="213" t="s">
        <v>86</v>
      </c>
      <c r="AT694" s="214" t="s">
        <v>75</v>
      </c>
      <c r="AU694" s="214" t="s">
        <v>84</v>
      </c>
      <c r="AY694" s="213" t="s">
        <v>182</v>
      </c>
      <c r="BK694" s="215">
        <f>SUM(BK695:BK696)</f>
        <v>0</v>
      </c>
    </row>
    <row r="695" s="2" customFormat="1" ht="16.5" customHeight="1">
      <c r="A695" s="38"/>
      <c r="B695" s="39"/>
      <c r="C695" s="218" t="s">
        <v>1262</v>
      </c>
      <c r="D695" s="218" t="s">
        <v>184</v>
      </c>
      <c r="E695" s="219" t="s">
        <v>1263</v>
      </c>
      <c r="F695" s="220" t="s">
        <v>1264</v>
      </c>
      <c r="G695" s="221" t="s">
        <v>1254</v>
      </c>
      <c r="H695" s="222">
        <v>1</v>
      </c>
      <c r="I695" s="223"/>
      <c r="J695" s="224">
        <f>ROUND(I695*H695,2)</f>
        <v>0</v>
      </c>
      <c r="K695" s="220" t="s">
        <v>1</v>
      </c>
      <c r="L695" s="44"/>
      <c r="M695" s="225" t="s">
        <v>1</v>
      </c>
      <c r="N695" s="226" t="s">
        <v>41</v>
      </c>
      <c r="O695" s="91"/>
      <c r="P695" s="227">
        <f>O695*H695</f>
        <v>0</v>
      </c>
      <c r="Q695" s="227">
        <v>0</v>
      </c>
      <c r="R695" s="227">
        <f>Q695*H695</f>
        <v>0</v>
      </c>
      <c r="S695" s="227">
        <v>0</v>
      </c>
      <c r="T695" s="228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29" t="s">
        <v>260</v>
      </c>
      <c r="AT695" s="229" t="s">
        <v>184</v>
      </c>
      <c r="AU695" s="229" t="s">
        <v>86</v>
      </c>
      <c r="AY695" s="17" t="s">
        <v>182</v>
      </c>
      <c r="BE695" s="230">
        <f>IF(N695="základní",J695,0)</f>
        <v>0</v>
      </c>
      <c r="BF695" s="230">
        <f>IF(N695="snížená",J695,0)</f>
        <v>0</v>
      </c>
      <c r="BG695" s="230">
        <f>IF(N695="zákl. přenesená",J695,0)</f>
        <v>0</v>
      </c>
      <c r="BH695" s="230">
        <f>IF(N695="sníž. přenesená",J695,0)</f>
        <v>0</v>
      </c>
      <c r="BI695" s="230">
        <f>IF(N695="nulová",J695,0)</f>
        <v>0</v>
      </c>
      <c r="BJ695" s="17" t="s">
        <v>84</v>
      </c>
      <c r="BK695" s="230">
        <f>ROUND(I695*H695,2)</f>
        <v>0</v>
      </c>
      <c r="BL695" s="17" t="s">
        <v>260</v>
      </c>
      <c r="BM695" s="229" t="s">
        <v>1265</v>
      </c>
    </row>
    <row r="696" s="2" customFormat="1" ht="16.5" customHeight="1">
      <c r="A696" s="38"/>
      <c r="B696" s="39"/>
      <c r="C696" s="218" t="s">
        <v>1266</v>
      </c>
      <c r="D696" s="218" t="s">
        <v>184</v>
      </c>
      <c r="E696" s="219" t="s">
        <v>1267</v>
      </c>
      <c r="F696" s="220" t="s">
        <v>1268</v>
      </c>
      <c r="G696" s="221" t="s">
        <v>1254</v>
      </c>
      <c r="H696" s="222">
        <v>1</v>
      </c>
      <c r="I696" s="223"/>
      <c r="J696" s="224">
        <f>ROUND(I696*H696,2)</f>
        <v>0</v>
      </c>
      <c r="K696" s="220" t="s">
        <v>1</v>
      </c>
      <c r="L696" s="44"/>
      <c r="M696" s="225" t="s">
        <v>1</v>
      </c>
      <c r="N696" s="226" t="s">
        <v>41</v>
      </c>
      <c r="O696" s="91"/>
      <c r="P696" s="227">
        <f>O696*H696</f>
        <v>0</v>
      </c>
      <c r="Q696" s="227">
        <v>0</v>
      </c>
      <c r="R696" s="227">
        <f>Q696*H696</f>
        <v>0</v>
      </c>
      <c r="S696" s="227">
        <v>0</v>
      </c>
      <c r="T696" s="228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29" t="s">
        <v>260</v>
      </c>
      <c r="AT696" s="229" t="s">
        <v>184</v>
      </c>
      <c r="AU696" s="229" t="s">
        <v>86</v>
      </c>
      <c r="AY696" s="17" t="s">
        <v>182</v>
      </c>
      <c r="BE696" s="230">
        <f>IF(N696="základní",J696,0)</f>
        <v>0</v>
      </c>
      <c r="BF696" s="230">
        <f>IF(N696="snížená",J696,0)</f>
        <v>0</v>
      </c>
      <c r="BG696" s="230">
        <f>IF(N696="zákl. přenesená",J696,0)</f>
        <v>0</v>
      </c>
      <c r="BH696" s="230">
        <f>IF(N696="sníž. přenesená",J696,0)</f>
        <v>0</v>
      </c>
      <c r="BI696" s="230">
        <f>IF(N696="nulová",J696,0)</f>
        <v>0</v>
      </c>
      <c r="BJ696" s="17" t="s">
        <v>84</v>
      </c>
      <c r="BK696" s="230">
        <f>ROUND(I696*H696,2)</f>
        <v>0</v>
      </c>
      <c r="BL696" s="17" t="s">
        <v>260</v>
      </c>
      <c r="BM696" s="229" t="s">
        <v>1269</v>
      </c>
    </row>
    <row r="697" s="12" customFormat="1" ht="22.8" customHeight="1">
      <c r="A697" s="12"/>
      <c r="B697" s="202"/>
      <c r="C697" s="203"/>
      <c r="D697" s="204" t="s">
        <v>75</v>
      </c>
      <c r="E697" s="216" t="s">
        <v>1270</v>
      </c>
      <c r="F697" s="216" t="s">
        <v>1271</v>
      </c>
      <c r="G697" s="203"/>
      <c r="H697" s="203"/>
      <c r="I697" s="206"/>
      <c r="J697" s="217">
        <f>BK697</f>
        <v>0</v>
      </c>
      <c r="K697" s="203"/>
      <c r="L697" s="208"/>
      <c r="M697" s="209"/>
      <c r="N697" s="210"/>
      <c r="O697" s="210"/>
      <c r="P697" s="211">
        <f>P698</f>
        <v>0</v>
      </c>
      <c r="Q697" s="210"/>
      <c r="R697" s="211">
        <f>R698</f>
        <v>0</v>
      </c>
      <c r="S697" s="210"/>
      <c r="T697" s="212">
        <f>T698</f>
        <v>0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213" t="s">
        <v>86</v>
      </c>
      <c r="AT697" s="214" t="s">
        <v>75</v>
      </c>
      <c r="AU697" s="214" t="s">
        <v>84</v>
      </c>
      <c r="AY697" s="213" t="s">
        <v>182</v>
      </c>
      <c r="BK697" s="215">
        <f>BK698</f>
        <v>0</v>
      </c>
    </row>
    <row r="698" s="2" customFormat="1" ht="16.5" customHeight="1">
      <c r="A698" s="38"/>
      <c r="B698" s="39"/>
      <c r="C698" s="218" t="s">
        <v>1272</v>
      </c>
      <c r="D698" s="218" t="s">
        <v>184</v>
      </c>
      <c r="E698" s="219" t="s">
        <v>1273</v>
      </c>
      <c r="F698" s="220" t="s">
        <v>1274</v>
      </c>
      <c r="G698" s="221" t="s">
        <v>1254</v>
      </c>
      <c r="H698" s="222">
        <v>1</v>
      </c>
      <c r="I698" s="223"/>
      <c r="J698" s="224">
        <f>ROUND(I698*H698,2)</f>
        <v>0</v>
      </c>
      <c r="K698" s="220" t="s">
        <v>1</v>
      </c>
      <c r="L698" s="44"/>
      <c r="M698" s="225" t="s">
        <v>1</v>
      </c>
      <c r="N698" s="226" t="s">
        <v>41</v>
      </c>
      <c r="O698" s="91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29" t="s">
        <v>260</v>
      </c>
      <c r="AT698" s="229" t="s">
        <v>184</v>
      </c>
      <c r="AU698" s="229" t="s">
        <v>86</v>
      </c>
      <c r="AY698" s="17" t="s">
        <v>182</v>
      </c>
      <c r="BE698" s="230">
        <f>IF(N698="základní",J698,0)</f>
        <v>0</v>
      </c>
      <c r="BF698" s="230">
        <f>IF(N698="snížená",J698,0)</f>
        <v>0</v>
      </c>
      <c r="BG698" s="230">
        <f>IF(N698="zákl. přenesená",J698,0)</f>
        <v>0</v>
      </c>
      <c r="BH698" s="230">
        <f>IF(N698="sníž. přenesená",J698,0)</f>
        <v>0</v>
      </c>
      <c r="BI698" s="230">
        <f>IF(N698="nulová",J698,0)</f>
        <v>0</v>
      </c>
      <c r="BJ698" s="17" t="s">
        <v>84</v>
      </c>
      <c r="BK698" s="230">
        <f>ROUND(I698*H698,2)</f>
        <v>0</v>
      </c>
      <c r="BL698" s="17" t="s">
        <v>260</v>
      </c>
      <c r="BM698" s="229" t="s">
        <v>1275</v>
      </c>
    </row>
    <row r="699" s="12" customFormat="1" ht="22.8" customHeight="1">
      <c r="A699" s="12"/>
      <c r="B699" s="202"/>
      <c r="C699" s="203"/>
      <c r="D699" s="204" t="s">
        <v>75</v>
      </c>
      <c r="E699" s="216" t="s">
        <v>1276</v>
      </c>
      <c r="F699" s="216" t="s">
        <v>1277</v>
      </c>
      <c r="G699" s="203"/>
      <c r="H699" s="203"/>
      <c r="I699" s="206"/>
      <c r="J699" s="217">
        <f>BK699</f>
        <v>0</v>
      </c>
      <c r="K699" s="203"/>
      <c r="L699" s="208"/>
      <c r="M699" s="209"/>
      <c r="N699" s="210"/>
      <c r="O699" s="210"/>
      <c r="P699" s="211">
        <f>P700</f>
        <v>0</v>
      </c>
      <c r="Q699" s="210"/>
      <c r="R699" s="211">
        <f>R700</f>
        <v>0</v>
      </c>
      <c r="S699" s="210"/>
      <c r="T699" s="212">
        <f>T700</f>
        <v>0</v>
      </c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R699" s="213" t="s">
        <v>86</v>
      </c>
      <c r="AT699" s="214" t="s">
        <v>75</v>
      </c>
      <c r="AU699" s="214" t="s">
        <v>84</v>
      </c>
      <c r="AY699" s="213" t="s">
        <v>182</v>
      </c>
      <c r="BK699" s="215">
        <f>BK700</f>
        <v>0</v>
      </c>
    </row>
    <row r="700" s="2" customFormat="1" ht="16.5" customHeight="1">
      <c r="A700" s="38"/>
      <c r="B700" s="39"/>
      <c r="C700" s="218" t="s">
        <v>1278</v>
      </c>
      <c r="D700" s="218" t="s">
        <v>184</v>
      </c>
      <c r="E700" s="219" t="s">
        <v>1279</v>
      </c>
      <c r="F700" s="220" t="s">
        <v>1280</v>
      </c>
      <c r="G700" s="221" t="s">
        <v>1</v>
      </c>
      <c r="H700" s="222">
        <v>1</v>
      </c>
      <c r="I700" s="223"/>
      <c r="J700" s="224">
        <f>ROUND(I700*H700,2)</f>
        <v>0</v>
      </c>
      <c r="K700" s="220" t="s">
        <v>1</v>
      </c>
      <c r="L700" s="44"/>
      <c r="M700" s="225" t="s">
        <v>1</v>
      </c>
      <c r="N700" s="226" t="s">
        <v>41</v>
      </c>
      <c r="O700" s="91"/>
      <c r="P700" s="227">
        <f>O700*H700</f>
        <v>0</v>
      </c>
      <c r="Q700" s="227">
        <v>0</v>
      </c>
      <c r="R700" s="227">
        <f>Q700*H700</f>
        <v>0</v>
      </c>
      <c r="S700" s="227">
        <v>0</v>
      </c>
      <c r="T700" s="228">
        <f>S700*H700</f>
        <v>0</v>
      </c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R700" s="229" t="s">
        <v>260</v>
      </c>
      <c r="AT700" s="229" t="s">
        <v>184</v>
      </c>
      <c r="AU700" s="229" t="s">
        <v>86</v>
      </c>
      <c r="AY700" s="17" t="s">
        <v>182</v>
      </c>
      <c r="BE700" s="230">
        <f>IF(N700="základní",J700,0)</f>
        <v>0</v>
      </c>
      <c r="BF700" s="230">
        <f>IF(N700="snížená",J700,0)</f>
        <v>0</v>
      </c>
      <c r="BG700" s="230">
        <f>IF(N700="zákl. přenesená",J700,0)</f>
        <v>0</v>
      </c>
      <c r="BH700" s="230">
        <f>IF(N700="sníž. přenesená",J700,0)</f>
        <v>0</v>
      </c>
      <c r="BI700" s="230">
        <f>IF(N700="nulová",J700,0)</f>
        <v>0</v>
      </c>
      <c r="BJ700" s="17" t="s">
        <v>84</v>
      </c>
      <c r="BK700" s="230">
        <f>ROUND(I700*H700,2)</f>
        <v>0</v>
      </c>
      <c r="BL700" s="17" t="s">
        <v>260</v>
      </c>
      <c r="BM700" s="229" t="s">
        <v>1281</v>
      </c>
    </row>
    <row r="701" s="12" customFormat="1" ht="22.8" customHeight="1">
      <c r="A701" s="12"/>
      <c r="B701" s="202"/>
      <c r="C701" s="203"/>
      <c r="D701" s="204" t="s">
        <v>75</v>
      </c>
      <c r="E701" s="216" t="s">
        <v>1282</v>
      </c>
      <c r="F701" s="216" t="s">
        <v>1283</v>
      </c>
      <c r="G701" s="203"/>
      <c r="H701" s="203"/>
      <c r="I701" s="206"/>
      <c r="J701" s="217">
        <f>BK701</f>
        <v>0</v>
      </c>
      <c r="K701" s="203"/>
      <c r="L701" s="208"/>
      <c r="M701" s="209"/>
      <c r="N701" s="210"/>
      <c r="O701" s="210"/>
      <c r="P701" s="211">
        <f>P702</f>
        <v>0</v>
      </c>
      <c r="Q701" s="210"/>
      <c r="R701" s="211">
        <f>R702</f>
        <v>0</v>
      </c>
      <c r="S701" s="210"/>
      <c r="T701" s="212">
        <f>T702</f>
        <v>0</v>
      </c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R701" s="213" t="s">
        <v>86</v>
      </c>
      <c r="AT701" s="214" t="s">
        <v>75</v>
      </c>
      <c r="AU701" s="214" t="s">
        <v>84</v>
      </c>
      <c r="AY701" s="213" t="s">
        <v>182</v>
      </c>
      <c r="BK701" s="215">
        <f>BK702</f>
        <v>0</v>
      </c>
    </row>
    <row r="702" s="2" customFormat="1" ht="16.5" customHeight="1">
      <c r="A702" s="38"/>
      <c r="B702" s="39"/>
      <c r="C702" s="218" t="s">
        <v>1284</v>
      </c>
      <c r="D702" s="218" t="s">
        <v>184</v>
      </c>
      <c r="E702" s="219" t="s">
        <v>1285</v>
      </c>
      <c r="F702" s="220" t="s">
        <v>1286</v>
      </c>
      <c r="G702" s="221" t="s">
        <v>1254</v>
      </c>
      <c r="H702" s="222">
        <v>1</v>
      </c>
      <c r="I702" s="223"/>
      <c r="J702" s="224">
        <f>ROUND(I702*H702,2)</f>
        <v>0</v>
      </c>
      <c r="K702" s="220" t="s">
        <v>1</v>
      </c>
      <c r="L702" s="44"/>
      <c r="M702" s="225" t="s">
        <v>1</v>
      </c>
      <c r="N702" s="226" t="s">
        <v>41</v>
      </c>
      <c r="O702" s="91"/>
      <c r="P702" s="227">
        <f>O702*H702</f>
        <v>0</v>
      </c>
      <c r="Q702" s="227">
        <v>0</v>
      </c>
      <c r="R702" s="227">
        <f>Q702*H702</f>
        <v>0</v>
      </c>
      <c r="S702" s="227">
        <v>0</v>
      </c>
      <c r="T702" s="228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29" t="s">
        <v>260</v>
      </c>
      <c r="AT702" s="229" t="s">
        <v>184</v>
      </c>
      <c r="AU702" s="229" t="s">
        <v>86</v>
      </c>
      <c r="AY702" s="17" t="s">
        <v>182</v>
      </c>
      <c r="BE702" s="230">
        <f>IF(N702="základní",J702,0)</f>
        <v>0</v>
      </c>
      <c r="BF702" s="230">
        <f>IF(N702="snížená",J702,0)</f>
        <v>0</v>
      </c>
      <c r="BG702" s="230">
        <f>IF(N702="zákl. přenesená",J702,0)</f>
        <v>0</v>
      </c>
      <c r="BH702" s="230">
        <f>IF(N702="sníž. přenesená",J702,0)</f>
        <v>0</v>
      </c>
      <c r="BI702" s="230">
        <f>IF(N702="nulová",J702,0)</f>
        <v>0</v>
      </c>
      <c r="BJ702" s="17" t="s">
        <v>84</v>
      </c>
      <c r="BK702" s="230">
        <f>ROUND(I702*H702,2)</f>
        <v>0</v>
      </c>
      <c r="BL702" s="17" t="s">
        <v>260</v>
      </c>
      <c r="BM702" s="229" t="s">
        <v>1287</v>
      </c>
    </row>
    <row r="703" s="12" customFormat="1" ht="22.8" customHeight="1">
      <c r="A703" s="12"/>
      <c r="B703" s="202"/>
      <c r="C703" s="203"/>
      <c r="D703" s="204" t="s">
        <v>75</v>
      </c>
      <c r="E703" s="216" t="s">
        <v>1288</v>
      </c>
      <c r="F703" s="216" t="s">
        <v>1289</v>
      </c>
      <c r="G703" s="203"/>
      <c r="H703" s="203"/>
      <c r="I703" s="206"/>
      <c r="J703" s="217">
        <f>BK703</f>
        <v>0</v>
      </c>
      <c r="K703" s="203"/>
      <c r="L703" s="208"/>
      <c r="M703" s="209"/>
      <c r="N703" s="210"/>
      <c r="O703" s="210"/>
      <c r="P703" s="211">
        <f>SUM(P704:P721)</f>
        <v>0</v>
      </c>
      <c r="Q703" s="210"/>
      <c r="R703" s="211">
        <f>SUM(R704:R721)</f>
        <v>5.0459618600000002</v>
      </c>
      <c r="S703" s="210"/>
      <c r="T703" s="212">
        <f>SUM(T704:T721)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213" t="s">
        <v>86</v>
      </c>
      <c r="AT703" s="214" t="s">
        <v>75</v>
      </c>
      <c r="AU703" s="214" t="s">
        <v>84</v>
      </c>
      <c r="AY703" s="213" t="s">
        <v>182</v>
      </c>
      <c r="BK703" s="215">
        <f>SUM(BK704:BK721)</f>
        <v>0</v>
      </c>
    </row>
    <row r="704" s="2" customFormat="1">
      <c r="A704" s="38"/>
      <c r="B704" s="39"/>
      <c r="C704" s="218" t="s">
        <v>1290</v>
      </c>
      <c r="D704" s="218" t="s">
        <v>184</v>
      </c>
      <c r="E704" s="219" t="s">
        <v>1291</v>
      </c>
      <c r="F704" s="220" t="s">
        <v>1292</v>
      </c>
      <c r="G704" s="221" t="s">
        <v>193</v>
      </c>
      <c r="H704" s="222">
        <v>182.655</v>
      </c>
      <c r="I704" s="223"/>
      <c r="J704" s="224">
        <f>ROUND(I704*H704,2)</f>
        <v>0</v>
      </c>
      <c r="K704" s="220" t="s">
        <v>1</v>
      </c>
      <c r="L704" s="44"/>
      <c r="M704" s="225" t="s">
        <v>1</v>
      </c>
      <c r="N704" s="226" t="s">
        <v>41</v>
      </c>
      <c r="O704" s="91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29" t="s">
        <v>260</v>
      </c>
      <c r="AT704" s="229" t="s">
        <v>184</v>
      </c>
      <c r="AU704" s="229" t="s">
        <v>86</v>
      </c>
      <c r="AY704" s="17" t="s">
        <v>182</v>
      </c>
      <c r="BE704" s="230">
        <f>IF(N704="základní",J704,0)</f>
        <v>0</v>
      </c>
      <c r="BF704" s="230">
        <f>IF(N704="snížená",J704,0)</f>
        <v>0</v>
      </c>
      <c r="BG704" s="230">
        <f>IF(N704="zákl. přenesená",J704,0)</f>
        <v>0</v>
      </c>
      <c r="BH704" s="230">
        <f>IF(N704="sníž. přenesená",J704,0)</f>
        <v>0</v>
      </c>
      <c r="BI704" s="230">
        <f>IF(N704="nulová",J704,0)</f>
        <v>0</v>
      </c>
      <c r="BJ704" s="17" t="s">
        <v>84</v>
      </c>
      <c r="BK704" s="230">
        <f>ROUND(I704*H704,2)</f>
        <v>0</v>
      </c>
      <c r="BL704" s="17" t="s">
        <v>260</v>
      </c>
      <c r="BM704" s="229" t="s">
        <v>1293</v>
      </c>
    </row>
    <row r="705" s="13" customFormat="1">
      <c r="A705" s="13"/>
      <c r="B705" s="231"/>
      <c r="C705" s="232"/>
      <c r="D705" s="233" t="s">
        <v>199</v>
      </c>
      <c r="E705" s="234" t="s">
        <v>1</v>
      </c>
      <c r="F705" s="235" t="s">
        <v>1294</v>
      </c>
      <c r="G705" s="232"/>
      <c r="H705" s="236">
        <v>182.655</v>
      </c>
      <c r="I705" s="237"/>
      <c r="J705" s="232"/>
      <c r="K705" s="232"/>
      <c r="L705" s="238"/>
      <c r="M705" s="239"/>
      <c r="N705" s="240"/>
      <c r="O705" s="240"/>
      <c r="P705" s="240"/>
      <c r="Q705" s="240"/>
      <c r="R705" s="240"/>
      <c r="S705" s="240"/>
      <c r="T705" s="241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2" t="s">
        <v>199</v>
      </c>
      <c r="AU705" s="242" t="s">
        <v>86</v>
      </c>
      <c r="AV705" s="13" t="s">
        <v>86</v>
      </c>
      <c r="AW705" s="13" t="s">
        <v>32</v>
      </c>
      <c r="AX705" s="13" t="s">
        <v>84</v>
      </c>
      <c r="AY705" s="242" t="s">
        <v>182</v>
      </c>
    </row>
    <row r="706" s="2" customFormat="1" ht="33" customHeight="1">
      <c r="A706" s="38"/>
      <c r="B706" s="39"/>
      <c r="C706" s="218" t="s">
        <v>1295</v>
      </c>
      <c r="D706" s="218" t="s">
        <v>184</v>
      </c>
      <c r="E706" s="219" t="s">
        <v>1296</v>
      </c>
      <c r="F706" s="220" t="s">
        <v>1297</v>
      </c>
      <c r="G706" s="221" t="s">
        <v>187</v>
      </c>
      <c r="H706" s="222">
        <v>1495</v>
      </c>
      <c r="I706" s="223"/>
      <c r="J706" s="224">
        <f>ROUND(I706*H706,2)</f>
        <v>0</v>
      </c>
      <c r="K706" s="220" t="s">
        <v>1</v>
      </c>
      <c r="L706" s="44"/>
      <c r="M706" s="225" t="s">
        <v>1</v>
      </c>
      <c r="N706" s="226" t="s">
        <v>41</v>
      </c>
      <c r="O706" s="91"/>
      <c r="P706" s="227">
        <f>O706*H706</f>
        <v>0</v>
      </c>
      <c r="Q706" s="227">
        <v>0</v>
      </c>
      <c r="R706" s="227">
        <f>Q706*H706</f>
        <v>0</v>
      </c>
      <c r="S706" s="227">
        <v>0</v>
      </c>
      <c r="T706" s="228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29" t="s">
        <v>260</v>
      </c>
      <c r="AT706" s="229" t="s">
        <v>184</v>
      </c>
      <c r="AU706" s="229" t="s">
        <v>86</v>
      </c>
      <c r="AY706" s="17" t="s">
        <v>182</v>
      </c>
      <c r="BE706" s="230">
        <f>IF(N706="základní",J706,0)</f>
        <v>0</v>
      </c>
      <c r="BF706" s="230">
        <f>IF(N706="snížená",J706,0)</f>
        <v>0</v>
      </c>
      <c r="BG706" s="230">
        <f>IF(N706="zákl. přenesená",J706,0)</f>
        <v>0</v>
      </c>
      <c r="BH706" s="230">
        <f>IF(N706="sníž. přenesená",J706,0)</f>
        <v>0</v>
      </c>
      <c r="BI706" s="230">
        <f>IF(N706="nulová",J706,0)</f>
        <v>0</v>
      </c>
      <c r="BJ706" s="17" t="s">
        <v>84</v>
      </c>
      <c r="BK706" s="230">
        <f>ROUND(I706*H706,2)</f>
        <v>0</v>
      </c>
      <c r="BL706" s="17" t="s">
        <v>260</v>
      </c>
      <c r="BM706" s="229" t="s">
        <v>1298</v>
      </c>
    </row>
    <row r="707" s="13" customFormat="1">
      <c r="A707" s="13"/>
      <c r="B707" s="231"/>
      <c r="C707" s="232"/>
      <c r="D707" s="233" t="s">
        <v>199</v>
      </c>
      <c r="E707" s="234" t="s">
        <v>1</v>
      </c>
      <c r="F707" s="235" t="s">
        <v>1011</v>
      </c>
      <c r="G707" s="232"/>
      <c r="H707" s="236">
        <v>1495</v>
      </c>
      <c r="I707" s="237"/>
      <c r="J707" s="232"/>
      <c r="K707" s="232"/>
      <c r="L707" s="238"/>
      <c r="M707" s="239"/>
      <c r="N707" s="240"/>
      <c r="O707" s="240"/>
      <c r="P707" s="240"/>
      <c r="Q707" s="240"/>
      <c r="R707" s="240"/>
      <c r="S707" s="240"/>
      <c r="T707" s="241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2" t="s">
        <v>199</v>
      </c>
      <c r="AU707" s="242" t="s">
        <v>86</v>
      </c>
      <c r="AV707" s="13" t="s">
        <v>86</v>
      </c>
      <c r="AW707" s="13" t="s">
        <v>32</v>
      </c>
      <c r="AX707" s="13" t="s">
        <v>84</v>
      </c>
      <c r="AY707" s="242" t="s">
        <v>182</v>
      </c>
    </row>
    <row r="708" s="2" customFormat="1">
      <c r="A708" s="38"/>
      <c r="B708" s="39"/>
      <c r="C708" s="218" t="s">
        <v>1299</v>
      </c>
      <c r="D708" s="218" t="s">
        <v>184</v>
      </c>
      <c r="E708" s="219" t="s">
        <v>1300</v>
      </c>
      <c r="F708" s="220" t="s">
        <v>1301</v>
      </c>
      <c r="G708" s="221" t="s">
        <v>187</v>
      </c>
      <c r="H708" s="222">
        <v>1001</v>
      </c>
      <c r="I708" s="223"/>
      <c r="J708" s="224">
        <f>ROUND(I708*H708,2)</f>
        <v>0</v>
      </c>
      <c r="K708" s="220" t="s">
        <v>1</v>
      </c>
      <c r="L708" s="44"/>
      <c r="M708" s="225" t="s">
        <v>1</v>
      </c>
      <c r="N708" s="226" t="s">
        <v>41</v>
      </c>
      <c r="O708" s="91"/>
      <c r="P708" s="227">
        <f>O708*H708</f>
        <v>0</v>
      </c>
      <c r="Q708" s="227">
        <v>0</v>
      </c>
      <c r="R708" s="227">
        <f>Q708*H708</f>
        <v>0</v>
      </c>
      <c r="S708" s="227">
        <v>0</v>
      </c>
      <c r="T708" s="228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29" t="s">
        <v>260</v>
      </c>
      <c r="AT708" s="229" t="s">
        <v>184</v>
      </c>
      <c r="AU708" s="229" t="s">
        <v>86</v>
      </c>
      <c r="AY708" s="17" t="s">
        <v>182</v>
      </c>
      <c r="BE708" s="230">
        <f>IF(N708="základní",J708,0)</f>
        <v>0</v>
      </c>
      <c r="BF708" s="230">
        <f>IF(N708="snížená",J708,0)</f>
        <v>0</v>
      </c>
      <c r="BG708" s="230">
        <f>IF(N708="zákl. přenesená",J708,0)</f>
        <v>0</v>
      </c>
      <c r="BH708" s="230">
        <f>IF(N708="sníž. přenesená",J708,0)</f>
        <v>0</v>
      </c>
      <c r="BI708" s="230">
        <f>IF(N708="nulová",J708,0)</f>
        <v>0</v>
      </c>
      <c r="BJ708" s="17" t="s">
        <v>84</v>
      </c>
      <c r="BK708" s="230">
        <f>ROUND(I708*H708,2)</f>
        <v>0</v>
      </c>
      <c r="BL708" s="17" t="s">
        <v>260</v>
      </c>
      <c r="BM708" s="229" t="s">
        <v>1302</v>
      </c>
    </row>
    <row r="709" s="15" customFormat="1">
      <c r="A709" s="15"/>
      <c r="B709" s="254"/>
      <c r="C709" s="255"/>
      <c r="D709" s="233" t="s">
        <v>199</v>
      </c>
      <c r="E709" s="256" t="s">
        <v>1</v>
      </c>
      <c r="F709" s="257" t="s">
        <v>1303</v>
      </c>
      <c r="G709" s="255"/>
      <c r="H709" s="256" t="s">
        <v>1</v>
      </c>
      <c r="I709" s="258"/>
      <c r="J709" s="255"/>
      <c r="K709" s="255"/>
      <c r="L709" s="259"/>
      <c r="M709" s="260"/>
      <c r="N709" s="261"/>
      <c r="O709" s="261"/>
      <c r="P709" s="261"/>
      <c r="Q709" s="261"/>
      <c r="R709" s="261"/>
      <c r="S709" s="261"/>
      <c r="T709" s="26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63" t="s">
        <v>199</v>
      </c>
      <c r="AU709" s="263" t="s">
        <v>86</v>
      </c>
      <c r="AV709" s="15" t="s">
        <v>84</v>
      </c>
      <c r="AW709" s="15" t="s">
        <v>32</v>
      </c>
      <c r="AX709" s="15" t="s">
        <v>76</v>
      </c>
      <c r="AY709" s="263" t="s">
        <v>182</v>
      </c>
    </row>
    <row r="710" s="13" customFormat="1">
      <c r="A710" s="13"/>
      <c r="B710" s="231"/>
      <c r="C710" s="232"/>
      <c r="D710" s="233" t="s">
        <v>199</v>
      </c>
      <c r="E710" s="234" t="s">
        <v>1</v>
      </c>
      <c r="F710" s="235" t="s">
        <v>1304</v>
      </c>
      <c r="G710" s="232"/>
      <c r="H710" s="236">
        <v>277.81999999999999</v>
      </c>
      <c r="I710" s="237"/>
      <c r="J710" s="232"/>
      <c r="K710" s="232"/>
      <c r="L710" s="238"/>
      <c r="M710" s="239"/>
      <c r="N710" s="240"/>
      <c r="O710" s="240"/>
      <c r="P710" s="240"/>
      <c r="Q710" s="240"/>
      <c r="R710" s="240"/>
      <c r="S710" s="240"/>
      <c r="T710" s="24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2" t="s">
        <v>199</v>
      </c>
      <c r="AU710" s="242" t="s">
        <v>86</v>
      </c>
      <c r="AV710" s="13" t="s">
        <v>86</v>
      </c>
      <c r="AW710" s="13" t="s">
        <v>32</v>
      </c>
      <c r="AX710" s="13" t="s">
        <v>76</v>
      </c>
      <c r="AY710" s="242" t="s">
        <v>182</v>
      </c>
    </row>
    <row r="711" s="13" customFormat="1">
      <c r="A711" s="13"/>
      <c r="B711" s="231"/>
      <c r="C711" s="232"/>
      <c r="D711" s="233" t="s">
        <v>199</v>
      </c>
      <c r="E711" s="234" t="s">
        <v>1</v>
      </c>
      <c r="F711" s="235" t="s">
        <v>1305</v>
      </c>
      <c r="G711" s="232"/>
      <c r="H711" s="236">
        <v>237.90000000000001</v>
      </c>
      <c r="I711" s="237"/>
      <c r="J711" s="232"/>
      <c r="K711" s="232"/>
      <c r="L711" s="238"/>
      <c r="M711" s="239"/>
      <c r="N711" s="240"/>
      <c r="O711" s="240"/>
      <c r="P711" s="240"/>
      <c r="Q711" s="240"/>
      <c r="R711" s="240"/>
      <c r="S711" s="240"/>
      <c r="T711" s="24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2" t="s">
        <v>199</v>
      </c>
      <c r="AU711" s="242" t="s">
        <v>86</v>
      </c>
      <c r="AV711" s="13" t="s">
        <v>86</v>
      </c>
      <c r="AW711" s="13" t="s">
        <v>32</v>
      </c>
      <c r="AX711" s="13" t="s">
        <v>76</v>
      </c>
      <c r="AY711" s="242" t="s">
        <v>182</v>
      </c>
    </row>
    <row r="712" s="13" customFormat="1">
      <c r="A712" s="13"/>
      <c r="B712" s="231"/>
      <c r="C712" s="232"/>
      <c r="D712" s="233" t="s">
        <v>199</v>
      </c>
      <c r="E712" s="234" t="s">
        <v>1</v>
      </c>
      <c r="F712" s="235" t="s">
        <v>1306</v>
      </c>
      <c r="G712" s="232"/>
      <c r="H712" s="236">
        <v>86.370000000000005</v>
      </c>
      <c r="I712" s="237"/>
      <c r="J712" s="232"/>
      <c r="K712" s="232"/>
      <c r="L712" s="238"/>
      <c r="M712" s="239"/>
      <c r="N712" s="240"/>
      <c r="O712" s="240"/>
      <c r="P712" s="240"/>
      <c r="Q712" s="240"/>
      <c r="R712" s="240"/>
      <c r="S712" s="240"/>
      <c r="T712" s="241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2" t="s">
        <v>199</v>
      </c>
      <c r="AU712" s="242" t="s">
        <v>86</v>
      </c>
      <c r="AV712" s="13" t="s">
        <v>86</v>
      </c>
      <c r="AW712" s="13" t="s">
        <v>32</v>
      </c>
      <c r="AX712" s="13" t="s">
        <v>76</v>
      </c>
      <c r="AY712" s="242" t="s">
        <v>182</v>
      </c>
    </row>
    <row r="713" s="13" customFormat="1">
      <c r="A713" s="13"/>
      <c r="B713" s="231"/>
      <c r="C713" s="232"/>
      <c r="D713" s="233" t="s">
        <v>199</v>
      </c>
      <c r="E713" s="234" t="s">
        <v>1</v>
      </c>
      <c r="F713" s="235" t="s">
        <v>1307</v>
      </c>
      <c r="G713" s="232"/>
      <c r="H713" s="236">
        <v>157.44999999999999</v>
      </c>
      <c r="I713" s="237"/>
      <c r="J713" s="232"/>
      <c r="K713" s="232"/>
      <c r="L713" s="238"/>
      <c r="M713" s="239"/>
      <c r="N713" s="240"/>
      <c r="O713" s="240"/>
      <c r="P713" s="240"/>
      <c r="Q713" s="240"/>
      <c r="R713" s="240"/>
      <c r="S713" s="240"/>
      <c r="T713" s="241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2" t="s">
        <v>199</v>
      </c>
      <c r="AU713" s="242" t="s">
        <v>86</v>
      </c>
      <c r="AV713" s="13" t="s">
        <v>86</v>
      </c>
      <c r="AW713" s="13" t="s">
        <v>32</v>
      </c>
      <c r="AX713" s="13" t="s">
        <v>76</v>
      </c>
      <c r="AY713" s="242" t="s">
        <v>182</v>
      </c>
    </row>
    <row r="714" s="13" customFormat="1">
      <c r="A714" s="13"/>
      <c r="B714" s="231"/>
      <c r="C714" s="232"/>
      <c r="D714" s="233" t="s">
        <v>199</v>
      </c>
      <c r="E714" s="234" t="s">
        <v>1</v>
      </c>
      <c r="F714" s="235" t="s">
        <v>1308</v>
      </c>
      <c r="G714" s="232"/>
      <c r="H714" s="236">
        <v>223.47999999999999</v>
      </c>
      <c r="I714" s="237"/>
      <c r="J714" s="232"/>
      <c r="K714" s="232"/>
      <c r="L714" s="238"/>
      <c r="M714" s="239"/>
      <c r="N714" s="240"/>
      <c r="O714" s="240"/>
      <c r="P714" s="240"/>
      <c r="Q714" s="240"/>
      <c r="R714" s="240"/>
      <c r="S714" s="240"/>
      <c r="T714" s="241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2" t="s">
        <v>199</v>
      </c>
      <c r="AU714" s="242" t="s">
        <v>86</v>
      </c>
      <c r="AV714" s="13" t="s">
        <v>86</v>
      </c>
      <c r="AW714" s="13" t="s">
        <v>32</v>
      </c>
      <c r="AX714" s="13" t="s">
        <v>76</v>
      </c>
      <c r="AY714" s="242" t="s">
        <v>182</v>
      </c>
    </row>
    <row r="715" s="13" customFormat="1">
      <c r="A715" s="13"/>
      <c r="B715" s="231"/>
      <c r="C715" s="232"/>
      <c r="D715" s="233" t="s">
        <v>199</v>
      </c>
      <c r="E715" s="234" t="s">
        <v>1</v>
      </c>
      <c r="F715" s="235" t="s">
        <v>768</v>
      </c>
      <c r="G715" s="232"/>
      <c r="H715" s="236">
        <v>17.98</v>
      </c>
      <c r="I715" s="237"/>
      <c r="J715" s="232"/>
      <c r="K715" s="232"/>
      <c r="L715" s="238"/>
      <c r="M715" s="239"/>
      <c r="N715" s="240"/>
      <c r="O715" s="240"/>
      <c r="P715" s="240"/>
      <c r="Q715" s="240"/>
      <c r="R715" s="240"/>
      <c r="S715" s="240"/>
      <c r="T715" s="24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2" t="s">
        <v>199</v>
      </c>
      <c r="AU715" s="242" t="s">
        <v>86</v>
      </c>
      <c r="AV715" s="13" t="s">
        <v>86</v>
      </c>
      <c r="AW715" s="13" t="s">
        <v>32</v>
      </c>
      <c r="AX715" s="13" t="s">
        <v>76</v>
      </c>
      <c r="AY715" s="242" t="s">
        <v>182</v>
      </c>
    </row>
    <row r="716" s="14" customFormat="1">
      <c r="A716" s="14"/>
      <c r="B716" s="243"/>
      <c r="C716" s="244"/>
      <c r="D716" s="233" t="s">
        <v>199</v>
      </c>
      <c r="E716" s="245" t="s">
        <v>1</v>
      </c>
      <c r="F716" s="246" t="s">
        <v>246</v>
      </c>
      <c r="G716" s="244"/>
      <c r="H716" s="247">
        <v>1001</v>
      </c>
      <c r="I716" s="248"/>
      <c r="J716" s="244"/>
      <c r="K716" s="244"/>
      <c r="L716" s="249"/>
      <c r="M716" s="250"/>
      <c r="N716" s="251"/>
      <c r="O716" s="251"/>
      <c r="P716" s="251"/>
      <c r="Q716" s="251"/>
      <c r="R716" s="251"/>
      <c r="S716" s="251"/>
      <c r="T716" s="252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3" t="s">
        <v>199</v>
      </c>
      <c r="AU716" s="253" t="s">
        <v>86</v>
      </c>
      <c r="AV716" s="14" t="s">
        <v>189</v>
      </c>
      <c r="AW716" s="14" t="s">
        <v>32</v>
      </c>
      <c r="AX716" s="14" t="s">
        <v>84</v>
      </c>
      <c r="AY716" s="253" t="s">
        <v>182</v>
      </c>
    </row>
    <row r="717" s="2" customFormat="1">
      <c r="A717" s="38"/>
      <c r="B717" s="39"/>
      <c r="C717" s="218" t="s">
        <v>1309</v>
      </c>
      <c r="D717" s="218" t="s">
        <v>184</v>
      </c>
      <c r="E717" s="219" t="s">
        <v>1310</v>
      </c>
      <c r="F717" s="220" t="s">
        <v>1311</v>
      </c>
      <c r="G717" s="221" t="s">
        <v>187</v>
      </c>
      <c r="H717" s="222">
        <v>147.56</v>
      </c>
      <c r="I717" s="223"/>
      <c r="J717" s="224">
        <f>ROUND(I717*H717,2)</f>
        <v>0</v>
      </c>
      <c r="K717" s="220" t="s">
        <v>188</v>
      </c>
      <c r="L717" s="44"/>
      <c r="M717" s="225" t="s">
        <v>1</v>
      </c>
      <c r="N717" s="226" t="s">
        <v>41</v>
      </c>
      <c r="O717" s="91"/>
      <c r="P717" s="227">
        <f>O717*H717</f>
        <v>0</v>
      </c>
      <c r="Q717" s="227">
        <v>0.01396</v>
      </c>
      <c r="R717" s="227">
        <f>Q717*H717</f>
        <v>2.0599376</v>
      </c>
      <c r="S717" s="227">
        <v>0</v>
      </c>
      <c r="T717" s="228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29" t="s">
        <v>260</v>
      </c>
      <c r="AT717" s="229" t="s">
        <v>184</v>
      </c>
      <c r="AU717" s="229" t="s">
        <v>86</v>
      </c>
      <c r="AY717" s="17" t="s">
        <v>182</v>
      </c>
      <c r="BE717" s="230">
        <f>IF(N717="základní",J717,0)</f>
        <v>0</v>
      </c>
      <c r="BF717" s="230">
        <f>IF(N717="snížená",J717,0)</f>
        <v>0</v>
      </c>
      <c r="BG717" s="230">
        <f>IF(N717="zákl. přenesená",J717,0)</f>
        <v>0</v>
      </c>
      <c r="BH717" s="230">
        <f>IF(N717="sníž. přenesená",J717,0)</f>
        <v>0</v>
      </c>
      <c r="BI717" s="230">
        <f>IF(N717="nulová",J717,0)</f>
        <v>0</v>
      </c>
      <c r="BJ717" s="17" t="s">
        <v>84</v>
      </c>
      <c r="BK717" s="230">
        <f>ROUND(I717*H717,2)</f>
        <v>0</v>
      </c>
      <c r="BL717" s="17" t="s">
        <v>260</v>
      </c>
      <c r="BM717" s="229" t="s">
        <v>1312</v>
      </c>
    </row>
    <row r="718" s="13" customFormat="1">
      <c r="A718" s="13"/>
      <c r="B718" s="231"/>
      <c r="C718" s="232"/>
      <c r="D718" s="233" t="s">
        <v>199</v>
      </c>
      <c r="E718" s="234" t="s">
        <v>1</v>
      </c>
      <c r="F718" s="235" t="s">
        <v>1313</v>
      </c>
      <c r="G718" s="232"/>
      <c r="H718" s="236">
        <v>147.56</v>
      </c>
      <c r="I718" s="237"/>
      <c r="J718" s="232"/>
      <c r="K718" s="232"/>
      <c r="L718" s="238"/>
      <c r="M718" s="239"/>
      <c r="N718" s="240"/>
      <c r="O718" s="240"/>
      <c r="P718" s="240"/>
      <c r="Q718" s="240"/>
      <c r="R718" s="240"/>
      <c r="S718" s="240"/>
      <c r="T718" s="241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2" t="s">
        <v>199</v>
      </c>
      <c r="AU718" s="242" t="s">
        <v>86</v>
      </c>
      <c r="AV718" s="13" t="s">
        <v>86</v>
      </c>
      <c r="AW718" s="13" t="s">
        <v>32</v>
      </c>
      <c r="AX718" s="13" t="s">
        <v>84</v>
      </c>
      <c r="AY718" s="242" t="s">
        <v>182</v>
      </c>
    </row>
    <row r="719" s="2" customFormat="1">
      <c r="A719" s="38"/>
      <c r="B719" s="39"/>
      <c r="C719" s="218" t="s">
        <v>1314</v>
      </c>
      <c r="D719" s="218" t="s">
        <v>184</v>
      </c>
      <c r="E719" s="219" t="s">
        <v>1315</v>
      </c>
      <c r="F719" s="220" t="s">
        <v>1316</v>
      </c>
      <c r="G719" s="221" t="s">
        <v>187</v>
      </c>
      <c r="H719" s="222">
        <v>196.06200000000001</v>
      </c>
      <c r="I719" s="223"/>
      <c r="J719" s="224">
        <f>ROUND(I719*H719,2)</f>
        <v>0</v>
      </c>
      <c r="K719" s="220" t="s">
        <v>188</v>
      </c>
      <c r="L719" s="44"/>
      <c r="M719" s="225" t="s">
        <v>1</v>
      </c>
      <c r="N719" s="226" t="s">
        <v>41</v>
      </c>
      <c r="O719" s="91"/>
      <c r="P719" s="227">
        <f>O719*H719</f>
        <v>0</v>
      </c>
      <c r="Q719" s="227">
        <v>0.015230000000000001</v>
      </c>
      <c r="R719" s="227">
        <f>Q719*H719</f>
        <v>2.9860242600000002</v>
      </c>
      <c r="S719" s="227">
        <v>0</v>
      </c>
      <c r="T719" s="228">
        <f>S719*H719</f>
        <v>0</v>
      </c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R719" s="229" t="s">
        <v>260</v>
      </c>
      <c r="AT719" s="229" t="s">
        <v>184</v>
      </c>
      <c r="AU719" s="229" t="s">
        <v>86</v>
      </c>
      <c r="AY719" s="17" t="s">
        <v>182</v>
      </c>
      <c r="BE719" s="230">
        <f>IF(N719="základní",J719,0)</f>
        <v>0</v>
      </c>
      <c r="BF719" s="230">
        <f>IF(N719="snížená",J719,0)</f>
        <v>0</v>
      </c>
      <c r="BG719" s="230">
        <f>IF(N719="zákl. přenesená",J719,0)</f>
        <v>0</v>
      </c>
      <c r="BH719" s="230">
        <f>IF(N719="sníž. přenesená",J719,0)</f>
        <v>0</v>
      </c>
      <c r="BI719" s="230">
        <f>IF(N719="nulová",J719,0)</f>
        <v>0</v>
      </c>
      <c r="BJ719" s="17" t="s">
        <v>84</v>
      </c>
      <c r="BK719" s="230">
        <f>ROUND(I719*H719,2)</f>
        <v>0</v>
      </c>
      <c r="BL719" s="17" t="s">
        <v>260</v>
      </c>
      <c r="BM719" s="229" t="s">
        <v>1317</v>
      </c>
    </row>
    <row r="720" s="13" customFormat="1">
      <c r="A720" s="13"/>
      <c r="B720" s="231"/>
      <c r="C720" s="232"/>
      <c r="D720" s="233" t="s">
        <v>199</v>
      </c>
      <c r="E720" s="234" t="s">
        <v>1</v>
      </c>
      <c r="F720" s="235" t="s">
        <v>1318</v>
      </c>
      <c r="G720" s="232"/>
      <c r="H720" s="236">
        <v>196.06200000000001</v>
      </c>
      <c r="I720" s="237"/>
      <c r="J720" s="232"/>
      <c r="K720" s="232"/>
      <c r="L720" s="238"/>
      <c r="M720" s="239"/>
      <c r="N720" s="240"/>
      <c r="O720" s="240"/>
      <c r="P720" s="240"/>
      <c r="Q720" s="240"/>
      <c r="R720" s="240"/>
      <c r="S720" s="240"/>
      <c r="T720" s="241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2" t="s">
        <v>199</v>
      </c>
      <c r="AU720" s="242" t="s">
        <v>86</v>
      </c>
      <c r="AV720" s="13" t="s">
        <v>86</v>
      </c>
      <c r="AW720" s="13" t="s">
        <v>32</v>
      </c>
      <c r="AX720" s="13" t="s">
        <v>84</v>
      </c>
      <c r="AY720" s="242" t="s">
        <v>182</v>
      </c>
    </row>
    <row r="721" s="2" customFormat="1">
      <c r="A721" s="38"/>
      <c r="B721" s="39"/>
      <c r="C721" s="218" t="s">
        <v>1319</v>
      </c>
      <c r="D721" s="218" t="s">
        <v>184</v>
      </c>
      <c r="E721" s="219" t="s">
        <v>1320</v>
      </c>
      <c r="F721" s="220" t="s">
        <v>1321</v>
      </c>
      <c r="G721" s="221" t="s">
        <v>1003</v>
      </c>
      <c r="H721" s="274"/>
      <c r="I721" s="223"/>
      <c r="J721" s="224">
        <f>ROUND(I721*H721,2)</f>
        <v>0</v>
      </c>
      <c r="K721" s="220" t="s">
        <v>188</v>
      </c>
      <c r="L721" s="44"/>
      <c r="M721" s="225" t="s">
        <v>1</v>
      </c>
      <c r="N721" s="226" t="s">
        <v>41</v>
      </c>
      <c r="O721" s="91"/>
      <c r="P721" s="227">
        <f>O721*H721</f>
        <v>0</v>
      </c>
      <c r="Q721" s="227">
        <v>0</v>
      </c>
      <c r="R721" s="227">
        <f>Q721*H721</f>
        <v>0</v>
      </c>
      <c r="S721" s="227">
        <v>0</v>
      </c>
      <c r="T721" s="228">
        <f>S721*H721</f>
        <v>0</v>
      </c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R721" s="229" t="s">
        <v>260</v>
      </c>
      <c r="AT721" s="229" t="s">
        <v>184</v>
      </c>
      <c r="AU721" s="229" t="s">
        <v>86</v>
      </c>
      <c r="AY721" s="17" t="s">
        <v>182</v>
      </c>
      <c r="BE721" s="230">
        <f>IF(N721="základní",J721,0)</f>
        <v>0</v>
      </c>
      <c r="BF721" s="230">
        <f>IF(N721="snížená",J721,0)</f>
        <v>0</v>
      </c>
      <c r="BG721" s="230">
        <f>IF(N721="zákl. přenesená",J721,0)</f>
        <v>0</v>
      </c>
      <c r="BH721" s="230">
        <f>IF(N721="sníž. přenesená",J721,0)</f>
        <v>0</v>
      </c>
      <c r="BI721" s="230">
        <f>IF(N721="nulová",J721,0)</f>
        <v>0</v>
      </c>
      <c r="BJ721" s="17" t="s">
        <v>84</v>
      </c>
      <c r="BK721" s="230">
        <f>ROUND(I721*H721,2)</f>
        <v>0</v>
      </c>
      <c r="BL721" s="17" t="s">
        <v>260</v>
      </c>
      <c r="BM721" s="229" t="s">
        <v>1322</v>
      </c>
    </row>
    <row r="722" s="12" customFormat="1" ht="22.8" customHeight="1">
      <c r="A722" s="12"/>
      <c r="B722" s="202"/>
      <c r="C722" s="203"/>
      <c r="D722" s="204" t="s">
        <v>75</v>
      </c>
      <c r="E722" s="216" t="s">
        <v>1323</v>
      </c>
      <c r="F722" s="216" t="s">
        <v>1324</v>
      </c>
      <c r="G722" s="203"/>
      <c r="H722" s="203"/>
      <c r="I722" s="206"/>
      <c r="J722" s="217">
        <f>BK722</f>
        <v>0</v>
      </c>
      <c r="K722" s="203"/>
      <c r="L722" s="208"/>
      <c r="M722" s="209"/>
      <c r="N722" s="210"/>
      <c r="O722" s="210"/>
      <c r="P722" s="211">
        <f>SUM(P723:P750)</f>
        <v>0</v>
      </c>
      <c r="Q722" s="210"/>
      <c r="R722" s="211">
        <f>SUM(R723:R750)</f>
        <v>31.22478615</v>
      </c>
      <c r="S722" s="210"/>
      <c r="T722" s="212">
        <f>SUM(T723:T750)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213" t="s">
        <v>86</v>
      </c>
      <c r="AT722" s="214" t="s">
        <v>75</v>
      </c>
      <c r="AU722" s="214" t="s">
        <v>84</v>
      </c>
      <c r="AY722" s="213" t="s">
        <v>182</v>
      </c>
      <c r="BK722" s="215">
        <f>SUM(BK723:BK750)</f>
        <v>0</v>
      </c>
    </row>
    <row r="723" s="2" customFormat="1" ht="16.5" customHeight="1">
      <c r="A723" s="38"/>
      <c r="B723" s="39"/>
      <c r="C723" s="218" t="s">
        <v>1325</v>
      </c>
      <c r="D723" s="218" t="s">
        <v>184</v>
      </c>
      <c r="E723" s="219" t="s">
        <v>1326</v>
      </c>
      <c r="F723" s="220" t="s">
        <v>1327</v>
      </c>
      <c r="G723" s="221" t="s">
        <v>187</v>
      </c>
      <c r="H723" s="222">
        <v>350.21199999999999</v>
      </c>
      <c r="I723" s="223"/>
      <c r="J723" s="224">
        <f>ROUND(I723*H723,2)</f>
        <v>0</v>
      </c>
      <c r="K723" s="220" t="s">
        <v>1</v>
      </c>
      <c r="L723" s="44"/>
      <c r="M723" s="225" t="s">
        <v>1</v>
      </c>
      <c r="N723" s="226" t="s">
        <v>41</v>
      </c>
      <c r="O723" s="91"/>
      <c r="P723" s="227">
        <f>O723*H723</f>
        <v>0</v>
      </c>
      <c r="Q723" s="227">
        <v>0</v>
      </c>
      <c r="R723" s="227">
        <f>Q723*H723</f>
        <v>0</v>
      </c>
      <c r="S723" s="227">
        <v>0</v>
      </c>
      <c r="T723" s="228">
        <f>S723*H723</f>
        <v>0</v>
      </c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R723" s="229" t="s">
        <v>260</v>
      </c>
      <c r="AT723" s="229" t="s">
        <v>184</v>
      </c>
      <c r="AU723" s="229" t="s">
        <v>86</v>
      </c>
      <c r="AY723" s="17" t="s">
        <v>182</v>
      </c>
      <c r="BE723" s="230">
        <f>IF(N723="základní",J723,0)</f>
        <v>0</v>
      </c>
      <c r="BF723" s="230">
        <f>IF(N723="snížená",J723,0)</f>
        <v>0</v>
      </c>
      <c r="BG723" s="230">
        <f>IF(N723="zákl. přenesená",J723,0)</f>
        <v>0</v>
      </c>
      <c r="BH723" s="230">
        <f>IF(N723="sníž. přenesená",J723,0)</f>
        <v>0</v>
      </c>
      <c r="BI723" s="230">
        <f>IF(N723="nulová",J723,0)</f>
        <v>0</v>
      </c>
      <c r="BJ723" s="17" t="s">
        <v>84</v>
      </c>
      <c r="BK723" s="230">
        <f>ROUND(I723*H723,2)</f>
        <v>0</v>
      </c>
      <c r="BL723" s="17" t="s">
        <v>260</v>
      </c>
      <c r="BM723" s="229" t="s">
        <v>1328</v>
      </c>
    </row>
    <row r="724" s="13" customFormat="1">
      <c r="A724" s="13"/>
      <c r="B724" s="231"/>
      <c r="C724" s="232"/>
      <c r="D724" s="233" t="s">
        <v>199</v>
      </c>
      <c r="E724" s="234" t="s">
        <v>1</v>
      </c>
      <c r="F724" s="235" t="s">
        <v>1329</v>
      </c>
      <c r="G724" s="232"/>
      <c r="H724" s="236">
        <v>133.042</v>
      </c>
      <c r="I724" s="237"/>
      <c r="J724" s="232"/>
      <c r="K724" s="232"/>
      <c r="L724" s="238"/>
      <c r="M724" s="239"/>
      <c r="N724" s="240"/>
      <c r="O724" s="240"/>
      <c r="P724" s="240"/>
      <c r="Q724" s="240"/>
      <c r="R724" s="240"/>
      <c r="S724" s="240"/>
      <c r="T724" s="241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2" t="s">
        <v>199</v>
      </c>
      <c r="AU724" s="242" t="s">
        <v>86</v>
      </c>
      <c r="AV724" s="13" t="s">
        <v>86</v>
      </c>
      <c r="AW724" s="13" t="s">
        <v>32</v>
      </c>
      <c r="AX724" s="13" t="s">
        <v>76</v>
      </c>
      <c r="AY724" s="242" t="s">
        <v>182</v>
      </c>
    </row>
    <row r="725" s="13" customFormat="1">
      <c r="A725" s="13"/>
      <c r="B725" s="231"/>
      <c r="C725" s="232"/>
      <c r="D725" s="233" t="s">
        <v>199</v>
      </c>
      <c r="E725" s="234" t="s">
        <v>1</v>
      </c>
      <c r="F725" s="235" t="s">
        <v>1330</v>
      </c>
      <c r="G725" s="232"/>
      <c r="H725" s="236">
        <v>77.451999999999998</v>
      </c>
      <c r="I725" s="237"/>
      <c r="J725" s="232"/>
      <c r="K725" s="232"/>
      <c r="L725" s="238"/>
      <c r="M725" s="239"/>
      <c r="N725" s="240"/>
      <c r="O725" s="240"/>
      <c r="P725" s="240"/>
      <c r="Q725" s="240"/>
      <c r="R725" s="240"/>
      <c r="S725" s="240"/>
      <c r="T725" s="24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2" t="s">
        <v>199</v>
      </c>
      <c r="AU725" s="242" t="s">
        <v>86</v>
      </c>
      <c r="AV725" s="13" t="s">
        <v>86</v>
      </c>
      <c r="AW725" s="13" t="s">
        <v>32</v>
      </c>
      <c r="AX725" s="13" t="s">
        <v>76</v>
      </c>
      <c r="AY725" s="242" t="s">
        <v>182</v>
      </c>
    </row>
    <row r="726" s="13" customFormat="1">
      <c r="A726" s="13"/>
      <c r="B726" s="231"/>
      <c r="C726" s="232"/>
      <c r="D726" s="233" t="s">
        <v>199</v>
      </c>
      <c r="E726" s="234" t="s">
        <v>1</v>
      </c>
      <c r="F726" s="235" t="s">
        <v>1331</v>
      </c>
      <c r="G726" s="232"/>
      <c r="H726" s="236">
        <v>90.75</v>
      </c>
      <c r="I726" s="237"/>
      <c r="J726" s="232"/>
      <c r="K726" s="232"/>
      <c r="L726" s="238"/>
      <c r="M726" s="239"/>
      <c r="N726" s="240"/>
      <c r="O726" s="240"/>
      <c r="P726" s="240"/>
      <c r="Q726" s="240"/>
      <c r="R726" s="240"/>
      <c r="S726" s="240"/>
      <c r="T726" s="241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2" t="s">
        <v>199</v>
      </c>
      <c r="AU726" s="242" t="s">
        <v>86</v>
      </c>
      <c r="AV726" s="13" t="s">
        <v>86</v>
      </c>
      <c r="AW726" s="13" t="s">
        <v>32</v>
      </c>
      <c r="AX726" s="13" t="s">
        <v>76</v>
      </c>
      <c r="AY726" s="242" t="s">
        <v>182</v>
      </c>
    </row>
    <row r="727" s="13" customFormat="1">
      <c r="A727" s="13"/>
      <c r="B727" s="231"/>
      <c r="C727" s="232"/>
      <c r="D727" s="233" t="s">
        <v>199</v>
      </c>
      <c r="E727" s="234" t="s">
        <v>1</v>
      </c>
      <c r="F727" s="235" t="s">
        <v>1332</v>
      </c>
      <c r="G727" s="232"/>
      <c r="H727" s="236">
        <v>48.968000000000004</v>
      </c>
      <c r="I727" s="237"/>
      <c r="J727" s="232"/>
      <c r="K727" s="232"/>
      <c r="L727" s="238"/>
      <c r="M727" s="239"/>
      <c r="N727" s="240"/>
      <c r="O727" s="240"/>
      <c r="P727" s="240"/>
      <c r="Q727" s="240"/>
      <c r="R727" s="240"/>
      <c r="S727" s="240"/>
      <c r="T727" s="241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2" t="s">
        <v>199</v>
      </c>
      <c r="AU727" s="242" t="s">
        <v>86</v>
      </c>
      <c r="AV727" s="13" t="s">
        <v>86</v>
      </c>
      <c r="AW727" s="13" t="s">
        <v>32</v>
      </c>
      <c r="AX727" s="13" t="s">
        <v>76</v>
      </c>
      <c r="AY727" s="242" t="s">
        <v>182</v>
      </c>
    </row>
    <row r="728" s="14" customFormat="1">
      <c r="A728" s="14"/>
      <c r="B728" s="243"/>
      <c r="C728" s="244"/>
      <c r="D728" s="233" t="s">
        <v>199</v>
      </c>
      <c r="E728" s="245" t="s">
        <v>1</v>
      </c>
      <c r="F728" s="246" t="s">
        <v>246</v>
      </c>
      <c r="G728" s="244"/>
      <c r="H728" s="247">
        <v>350.21200000000005</v>
      </c>
      <c r="I728" s="248"/>
      <c r="J728" s="244"/>
      <c r="K728" s="244"/>
      <c r="L728" s="249"/>
      <c r="M728" s="250"/>
      <c r="N728" s="251"/>
      <c r="O728" s="251"/>
      <c r="P728" s="251"/>
      <c r="Q728" s="251"/>
      <c r="R728" s="251"/>
      <c r="S728" s="251"/>
      <c r="T728" s="252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53" t="s">
        <v>199</v>
      </c>
      <c r="AU728" s="253" t="s">
        <v>86</v>
      </c>
      <c r="AV728" s="14" t="s">
        <v>189</v>
      </c>
      <c r="AW728" s="14" t="s">
        <v>32</v>
      </c>
      <c r="AX728" s="14" t="s">
        <v>84</v>
      </c>
      <c r="AY728" s="253" t="s">
        <v>182</v>
      </c>
    </row>
    <row r="729" s="2" customFormat="1" ht="33" customHeight="1">
      <c r="A729" s="38"/>
      <c r="B729" s="39"/>
      <c r="C729" s="218" t="s">
        <v>1333</v>
      </c>
      <c r="D729" s="218" t="s">
        <v>184</v>
      </c>
      <c r="E729" s="219" t="s">
        <v>1334</v>
      </c>
      <c r="F729" s="220" t="s">
        <v>1335</v>
      </c>
      <c r="G729" s="221" t="s">
        <v>187</v>
      </c>
      <c r="H729" s="222">
        <v>176.261</v>
      </c>
      <c r="I729" s="223"/>
      <c r="J729" s="224">
        <f>ROUND(I729*H729,2)</f>
        <v>0</v>
      </c>
      <c r="K729" s="220" t="s">
        <v>1</v>
      </c>
      <c r="L729" s="44"/>
      <c r="M729" s="225" t="s">
        <v>1</v>
      </c>
      <c r="N729" s="226" t="s">
        <v>41</v>
      </c>
      <c r="O729" s="91"/>
      <c r="P729" s="227">
        <f>O729*H729</f>
        <v>0</v>
      </c>
      <c r="Q729" s="227">
        <v>0.046289999999999998</v>
      </c>
      <c r="R729" s="227">
        <f>Q729*H729</f>
        <v>8.1591216899999992</v>
      </c>
      <c r="S729" s="227">
        <v>0</v>
      </c>
      <c r="T729" s="228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229" t="s">
        <v>260</v>
      </c>
      <c r="AT729" s="229" t="s">
        <v>184</v>
      </c>
      <c r="AU729" s="229" t="s">
        <v>86</v>
      </c>
      <c r="AY729" s="17" t="s">
        <v>182</v>
      </c>
      <c r="BE729" s="230">
        <f>IF(N729="základní",J729,0)</f>
        <v>0</v>
      </c>
      <c r="BF729" s="230">
        <f>IF(N729="snížená",J729,0)</f>
        <v>0</v>
      </c>
      <c r="BG729" s="230">
        <f>IF(N729="zákl. přenesená",J729,0)</f>
        <v>0</v>
      </c>
      <c r="BH729" s="230">
        <f>IF(N729="sníž. přenesená",J729,0)</f>
        <v>0</v>
      </c>
      <c r="BI729" s="230">
        <f>IF(N729="nulová",J729,0)</f>
        <v>0</v>
      </c>
      <c r="BJ729" s="17" t="s">
        <v>84</v>
      </c>
      <c r="BK729" s="230">
        <f>ROUND(I729*H729,2)</f>
        <v>0</v>
      </c>
      <c r="BL729" s="17" t="s">
        <v>260</v>
      </c>
      <c r="BM729" s="229" t="s">
        <v>1336</v>
      </c>
    </row>
    <row r="730" s="13" customFormat="1">
      <c r="A730" s="13"/>
      <c r="B730" s="231"/>
      <c r="C730" s="232"/>
      <c r="D730" s="233" t="s">
        <v>199</v>
      </c>
      <c r="E730" s="234" t="s">
        <v>1</v>
      </c>
      <c r="F730" s="235" t="s">
        <v>1337</v>
      </c>
      <c r="G730" s="232"/>
      <c r="H730" s="236">
        <v>187.989</v>
      </c>
      <c r="I730" s="237"/>
      <c r="J730" s="232"/>
      <c r="K730" s="232"/>
      <c r="L730" s="238"/>
      <c r="M730" s="239"/>
      <c r="N730" s="240"/>
      <c r="O730" s="240"/>
      <c r="P730" s="240"/>
      <c r="Q730" s="240"/>
      <c r="R730" s="240"/>
      <c r="S730" s="240"/>
      <c r="T730" s="24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2" t="s">
        <v>199</v>
      </c>
      <c r="AU730" s="242" t="s">
        <v>86</v>
      </c>
      <c r="AV730" s="13" t="s">
        <v>86</v>
      </c>
      <c r="AW730" s="13" t="s">
        <v>32</v>
      </c>
      <c r="AX730" s="13" t="s">
        <v>76</v>
      </c>
      <c r="AY730" s="242" t="s">
        <v>182</v>
      </c>
    </row>
    <row r="731" s="13" customFormat="1">
      <c r="A731" s="13"/>
      <c r="B731" s="231"/>
      <c r="C731" s="232"/>
      <c r="D731" s="233" t="s">
        <v>199</v>
      </c>
      <c r="E731" s="234" t="s">
        <v>1</v>
      </c>
      <c r="F731" s="235" t="s">
        <v>1338</v>
      </c>
      <c r="G731" s="232"/>
      <c r="H731" s="236">
        <v>-11.728</v>
      </c>
      <c r="I731" s="237"/>
      <c r="J731" s="232"/>
      <c r="K731" s="232"/>
      <c r="L731" s="238"/>
      <c r="M731" s="239"/>
      <c r="N731" s="240"/>
      <c r="O731" s="240"/>
      <c r="P731" s="240"/>
      <c r="Q731" s="240"/>
      <c r="R731" s="240"/>
      <c r="S731" s="240"/>
      <c r="T731" s="24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2" t="s">
        <v>199</v>
      </c>
      <c r="AU731" s="242" t="s">
        <v>86</v>
      </c>
      <c r="AV731" s="13" t="s">
        <v>86</v>
      </c>
      <c r="AW731" s="13" t="s">
        <v>32</v>
      </c>
      <c r="AX731" s="13" t="s">
        <v>76</v>
      </c>
      <c r="AY731" s="242" t="s">
        <v>182</v>
      </c>
    </row>
    <row r="732" s="14" customFormat="1">
      <c r="A732" s="14"/>
      <c r="B732" s="243"/>
      <c r="C732" s="244"/>
      <c r="D732" s="233" t="s">
        <v>199</v>
      </c>
      <c r="E732" s="245" t="s">
        <v>1</v>
      </c>
      <c r="F732" s="246" t="s">
        <v>246</v>
      </c>
      <c r="G732" s="244"/>
      <c r="H732" s="247">
        <v>176.261</v>
      </c>
      <c r="I732" s="248"/>
      <c r="J732" s="244"/>
      <c r="K732" s="244"/>
      <c r="L732" s="249"/>
      <c r="M732" s="250"/>
      <c r="N732" s="251"/>
      <c r="O732" s="251"/>
      <c r="P732" s="251"/>
      <c r="Q732" s="251"/>
      <c r="R732" s="251"/>
      <c r="S732" s="251"/>
      <c r="T732" s="252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3" t="s">
        <v>199</v>
      </c>
      <c r="AU732" s="253" t="s">
        <v>86</v>
      </c>
      <c r="AV732" s="14" t="s">
        <v>189</v>
      </c>
      <c r="AW732" s="14" t="s">
        <v>32</v>
      </c>
      <c r="AX732" s="14" t="s">
        <v>84</v>
      </c>
      <c r="AY732" s="253" t="s">
        <v>182</v>
      </c>
    </row>
    <row r="733" s="2" customFormat="1" ht="21.75" customHeight="1">
      <c r="A733" s="38"/>
      <c r="B733" s="39"/>
      <c r="C733" s="218" t="s">
        <v>1339</v>
      </c>
      <c r="D733" s="218" t="s">
        <v>184</v>
      </c>
      <c r="E733" s="219" t="s">
        <v>1340</v>
      </c>
      <c r="F733" s="220" t="s">
        <v>1341</v>
      </c>
      <c r="G733" s="221" t="s">
        <v>187</v>
      </c>
      <c r="H733" s="222">
        <v>1044.8140000000001</v>
      </c>
      <c r="I733" s="223"/>
      <c r="J733" s="224">
        <f>ROUND(I733*H733,2)</f>
        <v>0</v>
      </c>
      <c r="K733" s="220" t="s">
        <v>188</v>
      </c>
      <c r="L733" s="44"/>
      <c r="M733" s="225" t="s">
        <v>1</v>
      </c>
      <c r="N733" s="226" t="s">
        <v>41</v>
      </c>
      <c r="O733" s="91"/>
      <c r="P733" s="227">
        <f>O733*H733</f>
        <v>0</v>
      </c>
      <c r="Q733" s="227">
        <v>0.00020000000000000001</v>
      </c>
      <c r="R733" s="227">
        <f>Q733*H733</f>
        <v>0.20896280000000003</v>
      </c>
      <c r="S733" s="227">
        <v>0</v>
      </c>
      <c r="T733" s="228">
        <f>S733*H733</f>
        <v>0</v>
      </c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R733" s="229" t="s">
        <v>260</v>
      </c>
      <c r="AT733" s="229" t="s">
        <v>184</v>
      </c>
      <c r="AU733" s="229" t="s">
        <v>86</v>
      </c>
      <c r="AY733" s="17" t="s">
        <v>182</v>
      </c>
      <c r="BE733" s="230">
        <f>IF(N733="základní",J733,0)</f>
        <v>0</v>
      </c>
      <c r="BF733" s="230">
        <f>IF(N733="snížená",J733,0)</f>
        <v>0</v>
      </c>
      <c r="BG733" s="230">
        <f>IF(N733="zákl. přenesená",J733,0)</f>
        <v>0</v>
      </c>
      <c r="BH733" s="230">
        <f>IF(N733="sníž. přenesená",J733,0)</f>
        <v>0</v>
      </c>
      <c r="BI733" s="230">
        <f>IF(N733="nulová",J733,0)</f>
        <v>0</v>
      </c>
      <c r="BJ733" s="17" t="s">
        <v>84</v>
      </c>
      <c r="BK733" s="230">
        <f>ROUND(I733*H733,2)</f>
        <v>0</v>
      </c>
      <c r="BL733" s="17" t="s">
        <v>260</v>
      </c>
      <c r="BM733" s="229" t="s">
        <v>1342</v>
      </c>
    </row>
    <row r="734" s="13" customFormat="1">
      <c r="A734" s="13"/>
      <c r="B734" s="231"/>
      <c r="C734" s="232"/>
      <c r="D734" s="233" t="s">
        <v>199</v>
      </c>
      <c r="E734" s="234" t="s">
        <v>1</v>
      </c>
      <c r="F734" s="235" t="s">
        <v>1343</v>
      </c>
      <c r="G734" s="232"/>
      <c r="H734" s="236">
        <v>1044.8140000000001</v>
      </c>
      <c r="I734" s="237"/>
      <c r="J734" s="232"/>
      <c r="K734" s="232"/>
      <c r="L734" s="238"/>
      <c r="M734" s="239"/>
      <c r="N734" s="240"/>
      <c r="O734" s="240"/>
      <c r="P734" s="240"/>
      <c r="Q734" s="240"/>
      <c r="R734" s="240"/>
      <c r="S734" s="240"/>
      <c r="T734" s="241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2" t="s">
        <v>199</v>
      </c>
      <c r="AU734" s="242" t="s">
        <v>86</v>
      </c>
      <c r="AV734" s="13" t="s">
        <v>86</v>
      </c>
      <c r="AW734" s="13" t="s">
        <v>32</v>
      </c>
      <c r="AX734" s="13" t="s">
        <v>84</v>
      </c>
      <c r="AY734" s="242" t="s">
        <v>182</v>
      </c>
    </row>
    <row r="735" s="2" customFormat="1">
      <c r="A735" s="38"/>
      <c r="B735" s="39"/>
      <c r="C735" s="218" t="s">
        <v>1344</v>
      </c>
      <c r="D735" s="218" t="s">
        <v>184</v>
      </c>
      <c r="E735" s="219" t="s">
        <v>1345</v>
      </c>
      <c r="F735" s="220" t="s">
        <v>1346</v>
      </c>
      <c r="G735" s="221" t="s">
        <v>187</v>
      </c>
      <c r="H735" s="222">
        <v>31.154</v>
      </c>
      <c r="I735" s="223"/>
      <c r="J735" s="224">
        <f>ROUND(I735*H735,2)</f>
        <v>0</v>
      </c>
      <c r="K735" s="220" t="s">
        <v>1</v>
      </c>
      <c r="L735" s="44"/>
      <c r="M735" s="225" t="s">
        <v>1</v>
      </c>
      <c r="N735" s="226" t="s">
        <v>41</v>
      </c>
      <c r="O735" s="91"/>
      <c r="P735" s="227">
        <f>O735*H735</f>
        <v>0</v>
      </c>
      <c r="Q735" s="227">
        <v>0.050360000000000002</v>
      </c>
      <c r="R735" s="227">
        <f>Q735*H735</f>
        <v>1.5689154400000001</v>
      </c>
      <c r="S735" s="227">
        <v>0</v>
      </c>
      <c r="T735" s="228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29" t="s">
        <v>260</v>
      </c>
      <c r="AT735" s="229" t="s">
        <v>184</v>
      </c>
      <c r="AU735" s="229" t="s">
        <v>86</v>
      </c>
      <c r="AY735" s="17" t="s">
        <v>182</v>
      </c>
      <c r="BE735" s="230">
        <f>IF(N735="základní",J735,0)</f>
        <v>0</v>
      </c>
      <c r="BF735" s="230">
        <f>IF(N735="snížená",J735,0)</f>
        <v>0</v>
      </c>
      <c r="BG735" s="230">
        <f>IF(N735="zákl. přenesená",J735,0)</f>
        <v>0</v>
      </c>
      <c r="BH735" s="230">
        <f>IF(N735="sníž. přenesená",J735,0)</f>
        <v>0</v>
      </c>
      <c r="BI735" s="230">
        <f>IF(N735="nulová",J735,0)</f>
        <v>0</v>
      </c>
      <c r="BJ735" s="17" t="s">
        <v>84</v>
      </c>
      <c r="BK735" s="230">
        <f>ROUND(I735*H735,2)</f>
        <v>0</v>
      </c>
      <c r="BL735" s="17" t="s">
        <v>260</v>
      </c>
      <c r="BM735" s="229" t="s">
        <v>1347</v>
      </c>
    </row>
    <row r="736" s="13" customFormat="1">
      <c r="A736" s="13"/>
      <c r="B736" s="231"/>
      <c r="C736" s="232"/>
      <c r="D736" s="233" t="s">
        <v>199</v>
      </c>
      <c r="E736" s="234" t="s">
        <v>1</v>
      </c>
      <c r="F736" s="235" t="s">
        <v>1348</v>
      </c>
      <c r="G736" s="232"/>
      <c r="H736" s="236">
        <v>31.154</v>
      </c>
      <c r="I736" s="237"/>
      <c r="J736" s="232"/>
      <c r="K736" s="232"/>
      <c r="L736" s="238"/>
      <c r="M736" s="239"/>
      <c r="N736" s="240"/>
      <c r="O736" s="240"/>
      <c r="P736" s="240"/>
      <c r="Q736" s="240"/>
      <c r="R736" s="240"/>
      <c r="S736" s="240"/>
      <c r="T736" s="241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2" t="s">
        <v>199</v>
      </c>
      <c r="AU736" s="242" t="s">
        <v>86</v>
      </c>
      <c r="AV736" s="13" t="s">
        <v>86</v>
      </c>
      <c r="AW736" s="13" t="s">
        <v>32</v>
      </c>
      <c r="AX736" s="13" t="s">
        <v>84</v>
      </c>
      <c r="AY736" s="242" t="s">
        <v>182</v>
      </c>
    </row>
    <row r="737" s="2" customFormat="1" ht="33" customHeight="1">
      <c r="A737" s="38"/>
      <c r="B737" s="39"/>
      <c r="C737" s="218" t="s">
        <v>1349</v>
      </c>
      <c r="D737" s="218" t="s">
        <v>184</v>
      </c>
      <c r="E737" s="219" t="s">
        <v>1350</v>
      </c>
      <c r="F737" s="220" t="s">
        <v>1351</v>
      </c>
      <c r="G737" s="221" t="s">
        <v>187</v>
      </c>
      <c r="H737" s="222">
        <v>109.01300000000001</v>
      </c>
      <c r="I737" s="223"/>
      <c r="J737" s="224">
        <f>ROUND(I737*H737,2)</f>
        <v>0</v>
      </c>
      <c r="K737" s="220" t="s">
        <v>1</v>
      </c>
      <c r="L737" s="44"/>
      <c r="M737" s="225" t="s">
        <v>1</v>
      </c>
      <c r="N737" s="226" t="s">
        <v>41</v>
      </c>
      <c r="O737" s="91"/>
      <c r="P737" s="227">
        <f>O737*H737</f>
        <v>0</v>
      </c>
      <c r="Q737" s="227">
        <v>0.01315</v>
      </c>
      <c r="R737" s="227">
        <f>Q737*H737</f>
        <v>1.4335209500000001</v>
      </c>
      <c r="S737" s="227">
        <v>0</v>
      </c>
      <c r="T737" s="228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29" t="s">
        <v>260</v>
      </c>
      <c r="AT737" s="229" t="s">
        <v>184</v>
      </c>
      <c r="AU737" s="229" t="s">
        <v>86</v>
      </c>
      <c r="AY737" s="17" t="s">
        <v>182</v>
      </c>
      <c r="BE737" s="230">
        <f>IF(N737="základní",J737,0)</f>
        <v>0</v>
      </c>
      <c r="BF737" s="230">
        <f>IF(N737="snížená",J737,0)</f>
        <v>0</v>
      </c>
      <c r="BG737" s="230">
        <f>IF(N737="zákl. přenesená",J737,0)</f>
        <v>0</v>
      </c>
      <c r="BH737" s="230">
        <f>IF(N737="sníž. přenesená",J737,0)</f>
        <v>0</v>
      </c>
      <c r="BI737" s="230">
        <f>IF(N737="nulová",J737,0)</f>
        <v>0</v>
      </c>
      <c r="BJ737" s="17" t="s">
        <v>84</v>
      </c>
      <c r="BK737" s="230">
        <f>ROUND(I737*H737,2)</f>
        <v>0</v>
      </c>
      <c r="BL737" s="17" t="s">
        <v>260</v>
      </c>
      <c r="BM737" s="229" t="s">
        <v>1352</v>
      </c>
    </row>
    <row r="738" s="15" customFormat="1">
      <c r="A738" s="15"/>
      <c r="B738" s="254"/>
      <c r="C738" s="255"/>
      <c r="D738" s="233" t="s">
        <v>199</v>
      </c>
      <c r="E738" s="256" t="s">
        <v>1</v>
      </c>
      <c r="F738" s="257" t="s">
        <v>343</v>
      </c>
      <c r="G738" s="255"/>
      <c r="H738" s="256" t="s">
        <v>1</v>
      </c>
      <c r="I738" s="258"/>
      <c r="J738" s="255"/>
      <c r="K738" s="255"/>
      <c r="L738" s="259"/>
      <c r="M738" s="260"/>
      <c r="N738" s="261"/>
      <c r="O738" s="261"/>
      <c r="P738" s="261"/>
      <c r="Q738" s="261"/>
      <c r="R738" s="261"/>
      <c r="S738" s="261"/>
      <c r="T738" s="262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63" t="s">
        <v>199</v>
      </c>
      <c r="AU738" s="263" t="s">
        <v>86</v>
      </c>
      <c r="AV738" s="15" t="s">
        <v>84</v>
      </c>
      <c r="AW738" s="15" t="s">
        <v>32</v>
      </c>
      <c r="AX738" s="15" t="s">
        <v>76</v>
      </c>
      <c r="AY738" s="263" t="s">
        <v>182</v>
      </c>
    </row>
    <row r="739" s="13" customFormat="1">
      <c r="A739" s="13"/>
      <c r="B739" s="231"/>
      <c r="C739" s="232"/>
      <c r="D739" s="233" t="s">
        <v>199</v>
      </c>
      <c r="E739" s="234" t="s">
        <v>1</v>
      </c>
      <c r="F739" s="235" t="s">
        <v>1353</v>
      </c>
      <c r="G739" s="232"/>
      <c r="H739" s="236">
        <v>69.239000000000004</v>
      </c>
      <c r="I739" s="237"/>
      <c r="J739" s="232"/>
      <c r="K739" s="232"/>
      <c r="L739" s="238"/>
      <c r="M739" s="239"/>
      <c r="N739" s="240"/>
      <c r="O739" s="240"/>
      <c r="P739" s="240"/>
      <c r="Q739" s="240"/>
      <c r="R739" s="240"/>
      <c r="S739" s="240"/>
      <c r="T739" s="241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2" t="s">
        <v>199</v>
      </c>
      <c r="AU739" s="242" t="s">
        <v>86</v>
      </c>
      <c r="AV739" s="13" t="s">
        <v>86</v>
      </c>
      <c r="AW739" s="13" t="s">
        <v>32</v>
      </c>
      <c r="AX739" s="13" t="s">
        <v>76</v>
      </c>
      <c r="AY739" s="242" t="s">
        <v>182</v>
      </c>
    </row>
    <row r="740" s="13" customFormat="1">
      <c r="A740" s="13"/>
      <c r="B740" s="231"/>
      <c r="C740" s="232"/>
      <c r="D740" s="233" t="s">
        <v>199</v>
      </c>
      <c r="E740" s="234" t="s">
        <v>1</v>
      </c>
      <c r="F740" s="235" t="s">
        <v>1354</v>
      </c>
      <c r="G740" s="232"/>
      <c r="H740" s="236">
        <v>13.16</v>
      </c>
      <c r="I740" s="237"/>
      <c r="J740" s="232"/>
      <c r="K740" s="232"/>
      <c r="L740" s="238"/>
      <c r="M740" s="239"/>
      <c r="N740" s="240"/>
      <c r="O740" s="240"/>
      <c r="P740" s="240"/>
      <c r="Q740" s="240"/>
      <c r="R740" s="240"/>
      <c r="S740" s="240"/>
      <c r="T740" s="241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2" t="s">
        <v>199</v>
      </c>
      <c r="AU740" s="242" t="s">
        <v>86</v>
      </c>
      <c r="AV740" s="13" t="s">
        <v>86</v>
      </c>
      <c r="AW740" s="13" t="s">
        <v>32</v>
      </c>
      <c r="AX740" s="13" t="s">
        <v>76</v>
      </c>
      <c r="AY740" s="242" t="s">
        <v>182</v>
      </c>
    </row>
    <row r="741" s="15" customFormat="1">
      <c r="A741" s="15"/>
      <c r="B741" s="254"/>
      <c r="C741" s="255"/>
      <c r="D741" s="233" t="s">
        <v>199</v>
      </c>
      <c r="E741" s="256" t="s">
        <v>1</v>
      </c>
      <c r="F741" s="257" t="s">
        <v>346</v>
      </c>
      <c r="G741" s="255"/>
      <c r="H741" s="256" t="s">
        <v>1</v>
      </c>
      <c r="I741" s="258"/>
      <c r="J741" s="255"/>
      <c r="K741" s="255"/>
      <c r="L741" s="259"/>
      <c r="M741" s="260"/>
      <c r="N741" s="261"/>
      <c r="O741" s="261"/>
      <c r="P741" s="261"/>
      <c r="Q741" s="261"/>
      <c r="R741" s="261"/>
      <c r="S741" s="261"/>
      <c r="T741" s="262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3" t="s">
        <v>199</v>
      </c>
      <c r="AU741" s="263" t="s">
        <v>86</v>
      </c>
      <c r="AV741" s="15" t="s">
        <v>84</v>
      </c>
      <c r="AW741" s="15" t="s">
        <v>32</v>
      </c>
      <c r="AX741" s="15" t="s">
        <v>76</v>
      </c>
      <c r="AY741" s="263" t="s">
        <v>182</v>
      </c>
    </row>
    <row r="742" s="13" customFormat="1">
      <c r="A742" s="13"/>
      <c r="B742" s="231"/>
      <c r="C742" s="232"/>
      <c r="D742" s="233" t="s">
        <v>199</v>
      </c>
      <c r="E742" s="234" t="s">
        <v>1</v>
      </c>
      <c r="F742" s="235" t="s">
        <v>1355</v>
      </c>
      <c r="G742" s="232"/>
      <c r="H742" s="236">
        <v>26.614000000000001</v>
      </c>
      <c r="I742" s="237"/>
      <c r="J742" s="232"/>
      <c r="K742" s="232"/>
      <c r="L742" s="238"/>
      <c r="M742" s="239"/>
      <c r="N742" s="240"/>
      <c r="O742" s="240"/>
      <c r="P742" s="240"/>
      <c r="Q742" s="240"/>
      <c r="R742" s="240"/>
      <c r="S742" s="240"/>
      <c r="T742" s="241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2" t="s">
        <v>199</v>
      </c>
      <c r="AU742" s="242" t="s">
        <v>86</v>
      </c>
      <c r="AV742" s="13" t="s">
        <v>86</v>
      </c>
      <c r="AW742" s="13" t="s">
        <v>32</v>
      </c>
      <c r="AX742" s="13" t="s">
        <v>76</v>
      </c>
      <c r="AY742" s="242" t="s">
        <v>182</v>
      </c>
    </row>
    <row r="743" s="14" customFormat="1">
      <c r="A743" s="14"/>
      <c r="B743" s="243"/>
      <c r="C743" s="244"/>
      <c r="D743" s="233" t="s">
        <v>199</v>
      </c>
      <c r="E743" s="245" t="s">
        <v>1</v>
      </c>
      <c r="F743" s="246" t="s">
        <v>246</v>
      </c>
      <c r="G743" s="244"/>
      <c r="H743" s="247">
        <v>109.01300000000001</v>
      </c>
      <c r="I743" s="248"/>
      <c r="J743" s="244"/>
      <c r="K743" s="244"/>
      <c r="L743" s="249"/>
      <c r="M743" s="250"/>
      <c r="N743" s="251"/>
      <c r="O743" s="251"/>
      <c r="P743" s="251"/>
      <c r="Q743" s="251"/>
      <c r="R743" s="251"/>
      <c r="S743" s="251"/>
      <c r="T743" s="252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3" t="s">
        <v>199</v>
      </c>
      <c r="AU743" s="253" t="s">
        <v>86</v>
      </c>
      <c r="AV743" s="14" t="s">
        <v>189</v>
      </c>
      <c r="AW743" s="14" t="s">
        <v>32</v>
      </c>
      <c r="AX743" s="14" t="s">
        <v>84</v>
      </c>
      <c r="AY743" s="253" t="s">
        <v>182</v>
      </c>
    </row>
    <row r="744" s="2" customFormat="1" ht="33" customHeight="1">
      <c r="A744" s="38"/>
      <c r="B744" s="39"/>
      <c r="C744" s="218" t="s">
        <v>1356</v>
      </c>
      <c r="D744" s="218" t="s">
        <v>184</v>
      </c>
      <c r="E744" s="219" t="s">
        <v>1357</v>
      </c>
      <c r="F744" s="220" t="s">
        <v>1358</v>
      </c>
      <c r="G744" s="221" t="s">
        <v>187</v>
      </c>
      <c r="H744" s="222">
        <v>759.53999999999996</v>
      </c>
      <c r="I744" s="223"/>
      <c r="J744" s="224">
        <f>ROUND(I744*H744,2)</f>
        <v>0</v>
      </c>
      <c r="K744" s="220" t="s">
        <v>1</v>
      </c>
      <c r="L744" s="44"/>
      <c r="M744" s="225" t="s">
        <v>1</v>
      </c>
      <c r="N744" s="226" t="s">
        <v>41</v>
      </c>
      <c r="O744" s="91"/>
      <c r="P744" s="227">
        <f>O744*H744</f>
        <v>0</v>
      </c>
      <c r="Q744" s="227">
        <v>0.025559999999999999</v>
      </c>
      <c r="R744" s="227">
        <f>Q744*H744</f>
        <v>19.4138424</v>
      </c>
      <c r="S744" s="227">
        <v>0</v>
      </c>
      <c r="T744" s="228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29" t="s">
        <v>260</v>
      </c>
      <c r="AT744" s="229" t="s">
        <v>184</v>
      </c>
      <c r="AU744" s="229" t="s">
        <v>86</v>
      </c>
      <c r="AY744" s="17" t="s">
        <v>182</v>
      </c>
      <c r="BE744" s="230">
        <f>IF(N744="základní",J744,0)</f>
        <v>0</v>
      </c>
      <c r="BF744" s="230">
        <f>IF(N744="snížená",J744,0)</f>
        <v>0</v>
      </c>
      <c r="BG744" s="230">
        <f>IF(N744="zákl. přenesená",J744,0)</f>
        <v>0</v>
      </c>
      <c r="BH744" s="230">
        <f>IF(N744="sníž. přenesená",J744,0)</f>
        <v>0</v>
      </c>
      <c r="BI744" s="230">
        <f>IF(N744="nulová",J744,0)</f>
        <v>0</v>
      </c>
      <c r="BJ744" s="17" t="s">
        <v>84</v>
      </c>
      <c r="BK744" s="230">
        <f>ROUND(I744*H744,2)</f>
        <v>0</v>
      </c>
      <c r="BL744" s="17" t="s">
        <v>260</v>
      </c>
      <c r="BM744" s="229" t="s">
        <v>1359</v>
      </c>
    </row>
    <row r="745" s="13" customFormat="1">
      <c r="A745" s="13"/>
      <c r="B745" s="231"/>
      <c r="C745" s="232"/>
      <c r="D745" s="233" t="s">
        <v>199</v>
      </c>
      <c r="E745" s="234" t="s">
        <v>1</v>
      </c>
      <c r="F745" s="235" t="s">
        <v>1360</v>
      </c>
      <c r="G745" s="232"/>
      <c r="H745" s="236">
        <v>759.53999999999996</v>
      </c>
      <c r="I745" s="237"/>
      <c r="J745" s="232"/>
      <c r="K745" s="232"/>
      <c r="L745" s="238"/>
      <c r="M745" s="239"/>
      <c r="N745" s="240"/>
      <c r="O745" s="240"/>
      <c r="P745" s="240"/>
      <c r="Q745" s="240"/>
      <c r="R745" s="240"/>
      <c r="S745" s="240"/>
      <c r="T745" s="241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2" t="s">
        <v>199</v>
      </c>
      <c r="AU745" s="242" t="s">
        <v>86</v>
      </c>
      <c r="AV745" s="13" t="s">
        <v>86</v>
      </c>
      <c r="AW745" s="13" t="s">
        <v>32</v>
      </c>
      <c r="AX745" s="13" t="s">
        <v>84</v>
      </c>
      <c r="AY745" s="242" t="s">
        <v>182</v>
      </c>
    </row>
    <row r="746" s="2" customFormat="1">
      <c r="A746" s="38"/>
      <c r="B746" s="39"/>
      <c r="C746" s="218" t="s">
        <v>1361</v>
      </c>
      <c r="D746" s="218" t="s">
        <v>184</v>
      </c>
      <c r="E746" s="219" t="s">
        <v>1362</v>
      </c>
      <c r="F746" s="220" t="s">
        <v>1363</v>
      </c>
      <c r="G746" s="221" t="s">
        <v>187</v>
      </c>
      <c r="H746" s="222">
        <v>18.242999999999999</v>
      </c>
      <c r="I746" s="223"/>
      <c r="J746" s="224">
        <f>ROUND(I746*H746,2)</f>
        <v>0</v>
      </c>
      <c r="K746" s="220" t="s">
        <v>188</v>
      </c>
      <c r="L746" s="44"/>
      <c r="M746" s="225" t="s">
        <v>1</v>
      </c>
      <c r="N746" s="226" t="s">
        <v>41</v>
      </c>
      <c r="O746" s="91"/>
      <c r="P746" s="227">
        <f>O746*H746</f>
        <v>0</v>
      </c>
      <c r="Q746" s="227">
        <v>0.017090000000000001</v>
      </c>
      <c r="R746" s="227">
        <f>Q746*H746</f>
        <v>0.31177286999999998</v>
      </c>
      <c r="S746" s="227">
        <v>0</v>
      </c>
      <c r="T746" s="228">
        <f>S746*H746</f>
        <v>0</v>
      </c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R746" s="229" t="s">
        <v>260</v>
      </c>
      <c r="AT746" s="229" t="s">
        <v>184</v>
      </c>
      <c r="AU746" s="229" t="s">
        <v>86</v>
      </c>
      <c r="AY746" s="17" t="s">
        <v>182</v>
      </c>
      <c r="BE746" s="230">
        <f>IF(N746="základní",J746,0)</f>
        <v>0</v>
      </c>
      <c r="BF746" s="230">
        <f>IF(N746="snížená",J746,0)</f>
        <v>0</v>
      </c>
      <c r="BG746" s="230">
        <f>IF(N746="zákl. přenesená",J746,0)</f>
        <v>0</v>
      </c>
      <c r="BH746" s="230">
        <f>IF(N746="sníž. přenesená",J746,0)</f>
        <v>0</v>
      </c>
      <c r="BI746" s="230">
        <f>IF(N746="nulová",J746,0)</f>
        <v>0</v>
      </c>
      <c r="BJ746" s="17" t="s">
        <v>84</v>
      </c>
      <c r="BK746" s="230">
        <f>ROUND(I746*H746,2)</f>
        <v>0</v>
      </c>
      <c r="BL746" s="17" t="s">
        <v>260</v>
      </c>
      <c r="BM746" s="229" t="s">
        <v>1364</v>
      </c>
    </row>
    <row r="747" s="15" customFormat="1">
      <c r="A747" s="15"/>
      <c r="B747" s="254"/>
      <c r="C747" s="255"/>
      <c r="D747" s="233" t="s">
        <v>199</v>
      </c>
      <c r="E747" s="256" t="s">
        <v>1</v>
      </c>
      <c r="F747" s="257" t="s">
        <v>1365</v>
      </c>
      <c r="G747" s="255"/>
      <c r="H747" s="256" t="s">
        <v>1</v>
      </c>
      <c r="I747" s="258"/>
      <c r="J747" s="255"/>
      <c r="K747" s="255"/>
      <c r="L747" s="259"/>
      <c r="M747" s="260"/>
      <c r="N747" s="261"/>
      <c r="O747" s="261"/>
      <c r="P747" s="261"/>
      <c r="Q747" s="261"/>
      <c r="R747" s="261"/>
      <c r="S747" s="261"/>
      <c r="T747" s="262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3" t="s">
        <v>199</v>
      </c>
      <c r="AU747" s="263" t="s">
        <v>86</v>
      </c>
      <c r="AV747" s="15" t="s">
        <v>84</v>
      </c>
      <c r="AW747" s="15" t="s">
        <v>32</v>
      </c>
      <c r="AX747" s="15" t="s">
        <v>76</v>
      </c>
      <c r="AY747" s="263" t="s">
        <v>182</v>
      </c>
    </row>
    <row r="748" s="13" customFormat="1">
      <c r="A748" s="13"/>
      <c r="B748" s="231"/>
      <c r="C748" s="232"/>
      <c r="D748" s="233" t="s">
        <v>199</v>
      </c>
      <c r="E748" s="234" t="s">
        <v>1</v>
      </c>
      <c r="F748" s="235" t="s">
        <v>1366</v>
      </c>
      <c r="G748" s="232"/>
      <c r="H748" s="236">
        <v>18.242999999999999</v>
      </c>
      <c r="I748" s="237"/>
      <c r="J748" s="232"/>
      <c r="K748" s="232"/>
      <c r="L748" s="238"/>
      <c r="M748" s="239"/>
      <c r="N748" s="240"/>
      <c r="O748" s="240"/>
      <c r="P748" s="240"/>
      <c r="Q748" s="240"/>
      <c r="R748" s="240"/>
      <c r="S748" s="240"/>
      <c r="T748" s="241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2" t="s">
        <v>199</v>
      </c>
      <c r="AU748" s="242" t="s">
        <v>86</v>
      </c>
      <c r="AV748" s="13" t="s">
        <v>86</v>
      </c>
      <c r="AW748" s="13" t="s">
        <v>32</v>
      </c>
      <c r="AX748" s="13" t="s">
        <v>84</v>
      </c>
      <c r="AY748" s="242" t="s">
        <v>182</v>
      </c>
    </row>
    <row r="749" s="2" customFormat="1" ht="33" customHeight="1">
      <c r="A749" s="38"/>
      <c r="B749" s="39"/>
      <c r="C749" s="218" t="s">
        <v>1367</v>
      </c>
      <c r="D749" s="218" t="s">
        <v>184</v>
      </c>
      <c r="E749" s="219" t="s">
        <v>1368</v>
      </c>
      <c r="F749" s="220" t="s">
        <v>1369</v>
      </c>
      <c r="G749" s="221" t="s">
        <v>368</v>
      </c>
      <c r="H749" s="222">
        <v>5</v>
      </c>
      <c r="I749" s="223"/>
      <c r="J749" s="224">
        <f>ROUND(I749*H749,2)</f>
        <v>0</v>
      </c>
      <c r="K749" s="220" t="s">
        <v>188</v>
      </c>
      <c r="L749" s="44"/>
      <c r="M749" s="225" t="s">
        <v>1</v>
      </c>
      <c r="N749" s="226" t="s">
        <v>41</v>
      </c>
      <c r="O749" s="91"/>
      <c r="P749" s="227">
        <f>O749*H749</f>
        <v>0</v>
      </c>
      <c r="Q749" s="227">
        <v>0.025729999999999999</v>
      </c>
      <c r="R749" s="227">
        <f>Q749*H749</f>
        <v>0.12864999999999999</v>
      </c>
      <c r="S749" s="227">
        <v>0</v>
      </c>
      <c r="T749" s="228">
        <f>S749*H749</f>
        <v>0</v>
      </c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R749" s="229" t="s">
        <v>260</v>
      </c>
      <c r="AT749" s="229" t="s">
        <v>184</v>
      </c>
      <c r="AU749" s="229" t="s">
        <v>86</v>
      </c>
      <c r="AY749" s="17" t="s">
        <v>182</v>
      </c>
      <c r="BE749" s="230">
        <f>IF(N749="základní",J749,0)</f>
        <v>0</v>
      </c>
      <c r="BF749" s="230">
        <f>IF(N749="snížená",J749,0)</f>
        <v>0</v>
      </c>
      <c r="BG749" s="230">
        <f>IF(N749="zákl. přenesená",J749,0)</f>
        <v>0</v>
      </c>
      <c r="BH749" s="230">
        <f>IF(N749="sníž. přenesená",J749,0)</f>
        <v>0</v>
      </c>
      <c r="BI749" s="230">
        <f>IF(N749="nulová",J749,0)</f>
        <v>0</v>
      </c>
      <c r="BJ749" s="17" t="s">
        <v>84</v>
      </c>
      <c r="BK749" s="230">
        <f>ROUND(I749*H749,2)</f>
        <v>0</v>
      </c>
      <c r="BL749" s="17" t="s">
        <v>260</v>
      </c>
      <c r="BM749" s="229" t="s">
        <v>1370</v>
      </c>
    </row>
    <row r="750" s="2" customFormat="1">
      <c r="A750" s="38"/>
      <c r="B750" s="39"/>
      <c r="C750" s="218" t="s">
        <v>1371</v>
      </c>
      <c r="D750" s="218" t="s">
        <v>184</v>
      </c>
      <c r="E750" s="219" t="s">
        <v>1372</v>
      </c>
      <c r="F750" s="220" t="s">
        <v>1373</v>
      </c>
      <c r="G750" s="221" t="s">
        <v>1003</v>
      </c>
      <c r="H750" s="274"/>
      <c r="I750" s="223"/>
      <c r="J750" s="224">
        <f>ROUND(I750*H750,2)</f>
        <v>0</v>
      </c>
      <c r="K750" s="220" t="s">
        <v>188</v>
      </c>
      <c r="L750" s="44"/>
      <c r="M750" s="225" t="s">
        <v>1</v>
      </c>
      <c r="N750" s="226" t="s">
        <v>41</v>
      </c>
      <c r="O750" s="91"/>
      <c r="P750" s="227">
        <f>O750*H750</f>
        <v>0</v>
      </c>
      <c r="Q750" s="227">
        <v>0</v>
      </c>
      <c r="R750" s="227">
        <f>Q750*H750</f>
        <v>0</v>
      </c>
      <c r="S750" s="227">
        <v>0</v>
      </c>
      <c r="T750" s="228">
        <f>S750*H750</f>
        <v>0</v>
      </c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R750" s="229" t="s">
        <v>260</v>
      </c>
      <c r="AT750" s="229" t="s">
        <v>184</v>
      </c>
      <c r="AU750" s="229" t="s">
        <v>86</v>
      </c>
      <c r="AY750" s="17" t="s">
        <v>182</v>
      </c>
      <c r="BE750" s="230">
        <f>IF(N750="základní",J750,0)</f>
        <v>0</v>
      </c>
      <c r="BF750" s="230">
        <f>IF(N750="snížená",J750,0)</f>
        <v>0</v>
      </c>
      <c r="BG750" s="230">
        <f>IF(N750="zákl. přenesená",J750,0)</f>
        <v>0</v>
      </c>
      <c r="BH750" s="230">
        <f>IF(N750="sníž. přenesená",J750,0)</f>
        <v>0</v>
      </c>
      <c r="BI750" s="230">
        <f>IF(N750="nulová",J750,0)</f>
        <v>0</v>
      </c>
      <c r="BJ750" s="17" t="s">
        <v>84</v>
      </c>
      <c r="BK750" s="230">
        <f>ROUND(I750*H750,2)</f>
        <v>0</v>
      </c>
      <c r="BL750" s="17" t="s">
        <v>260</v>
      </c>
      <c r="BM750" s="229" t="s">
        <v>1374</v>
      </c>
    </row>
    <row r="751" s="12" customFormat="1" ht="22.8" customHeight="1">
      <c r="A751" s="12"/>
      <c r="B751" s="202"/>
      <c r="C751" s="203"/>
      <c r="D751" s="204" t="s">
        <v>75</v>
      </c>
      <c r="E751" s="216" t="s">
        <v>1375</v>
      </c>
      <c r="F751" s="216" t="s">
        <v>1376</v>
      </c>
      <c r="G751" s="203"/>
      <c r="H751" s="203"/>
      <c r="I751" s="206"/>
      <c r="J751" s="217">
        <f>BK751</f>
        <v>0</v>
      </c>
      <c r="K751" s="203"/>
      <c r="L751" s="208"/>
      <c r="M751" s="209"/>
      <c r="N751" s="210"/>
      <c r="O751" s="210"/>
      <c r="P751" s="211">
        <f>SUM(P752:P769)</f>
        <v>0</v>
      </c>
      <c r="Q751" s="210"/>
      <c r="R751" s="211">
        <f>SUM(R752:R769)</f>
        <v>2.1121843</v>
      </c>
      <c r="S751" s="210"/>
      <c r="T751" s="212">
        <f>SUM(T752:T769)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13" t="s">
        <v>86</v>
      </c>
      <c r="AT751" s="214" t="s">
        <v>75</v>
      </c>
      <c r="AU751" s="214" t="s">
        <v>84</v>
      </c>
      <c r="AY751" s="213" t="s">
        <v>182</v>
      </c>
      <c r="BK751" s="215">
        <f>SUM(BK752:BK769)</f>
        <v>0</v>
      </c>
    </row>
    <row r="752" s="2" customFormat="1" ht="33" customHeight="1">
      <c r="A752" s="38"/>
      <c r="B752" s="39"/>
      <c r="C752" s="218" t="s">
        <v>1377</v>
      </c>
      <c r="D752" s="218" t="s">
        <v>184</v>
      </c>
      <c r="E752" s="219" t="s">
        <v>1378</v>
      </c>
      <c r="F752" s="220" t="s">
        <v>1379</v>
      </c>
      <c r="G752" s="221" t="s">
        <v>234</v>
      </c>
      <c r="H752" s="222">
        <v>128</v>
      </c>
      <c r="I752" s="223"/>
      <c r="J752" s="224">
        <f>ROUND(I752*H752,2)</f>
        <v>0</v>
      </c>
      <c r="K752" s="220" t="s">
        <v>188</v>
      </c>
      <c r="L752" s="44"/>
      <c r="M752" s="225" t="s">
        <v>1</v>
      </c>
      <c r="N752" s="226" t="s">
        <v>41</v>
      </c>
      <c r="O752" s="91"/>
      <c r="P752" s="227">
        <f>O752*H752</f>
        <v>0</v>
      </c>
      <c r="Q752" s="227">
        <v>0.0017600000000000001</v>
      </c>
      <c r="R752" s="227">
        <f>Q752*H752</f>
        <v>0.22528000000000001</v>
      </c>
      <c r="S752" s="227">
        <v>0</v>
      </c>
      <c r="T752" s="228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29" t="s">
        <v>260</v>
      </c>
      <c r="AT752" s="229" t="s">
        <v>184</v>
      </c>
      <c r="AU752" s="229" t="s">
        <v>86</v>
      </c>
      <c r="AY752" s="17" t="s">
        <v>182</v>
      </c>
      <c r="BE752" s="230">
        <f>IF(N752="základní",J752,0)</f>
        <v>0</v>
      </c>
      <c r="BF752" s="230">
        <f>IF(N752="snížená",J752,0)</f>
        <v>0</v>
      </c>
      <c r="BG752" s="230">
        <f>IF(N752="zákl. přenesená",J752,0)</f>
        <v>0</v>
      </c>
      <c r="BH752" s="230">
        <f>IF(N752="sníž. přenesená",J752,0)</f>
        <v>0</v>
      </c>
      <c r="BI752" s="230">
        <f>IF(N752="nulová",J752,0)</f>
        <v>0</v>
      </c>
      <c r="BJ752" s="17" t="s">
        <v>84</v>
      </c>
      <c r="BK752" s="230">
        <f>ROUND(I752*H752,2)</f>
        <v>0</v>
      </c>
      <c r="BL752" s="17" t="s">
        <v>260</v>
      </c>
      <c r="BM752" s="229" t="s">
        <v>1380</v>
      </c>
    </row>
    <row r="753" s="2" customFormat="1" ht="33" customHeight="1">
      <c r="A753" s="38"/>
      <c r="B753" s="39"/>
      <c r="C753" s="218" t="s">
        <v>1381</v>
      </c>
      <c r="D753" s="218" t="s">
        <v>184</v>
      </c>
      <c r="E753" s="219" t="s">
        <v>1382</v>
      </c>
      <c r="F753" s="220" t="s">
        <v>1383</v>
      </c>
      <c r="G753" s="221" t="s">
        <v>234</v>
      </c>
      <c r="H753" s="222">
        <v>33</v>
      </c>
      <c r="I753" s="223"/>
      <c r="J753" s="224">
        <f>ROUND(I753*H753,2)</f>
        <v>0</v>
      </c>
      <c r="K753" s="220" t="s">
        <v>188</v>
      </c>
      <c r="L753" s="44"/>
      <c r="M753" s="225" t="s">
        <v>1</v>
      </c>
      <c r="N753" s="226" t="s">
        <v>41</v>
      </c>
      <c r="O753" s="91"/>
      <c r="P753" s="227">
        <f>O753*H753</f>
        <v>0</v>
      </c>
      <c r="Q753" s="227">
        <v>0.0025899999999999999</v>
      </c>
      <c r="R753" s="227">
        <f>Q753*H753</f>
        <v>0.08546999999999999</v>
      </c>
      <c r="S753" s="227">
        <v>0</v>
      </c>
      <c r="T753" s="228">
        <f>S753*H753</f>
        <v>0</v>
      </c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R753" s="229" t="s">
        <v>260</v>
      </c>
      <c r="AT753" s="229" t="s">
        <v>184</v>
      </c>
      <c r="AU753" s="229" t="s">
        <v>86</v>
      </c>
      <c r="AY753" s="17" t="s">
        <v>182</v>
      </c>
      <c r="BE753" s="230">
        <f>IF(N753="základní",J753,0)</f>
        <v>0</v>
      </c>
      <c r="BF753" s="230">
        <f>IF(N753="snížená",J753,0)</f>
        <v>0</v>
      </c>
      <c r="BG753" s="230">
        <f>IF(N753="zákl. přenesená",J753,0)</f>
        <v>0</v>
      </c>
      <c r="BH753" s="230">
        <f>IF(N753="sníž. přenesená",J753,0)</f>
        <v>0</v>
      </c>
      <c r="BI753" s="230">
        <f>IF(N753="nulová",J753,0)</f>
        <v>0</v>
      </c>
      <c r="BJ753" s="17" t="s">
        <v>84</v>
      </c>
      <c r="BK753" s="230">
        <f>ROUND(I753*H753,2)</f>
        <v>0</v>
      </c>
      <c r="BL753" s="17" t="s">
        <v>260</v>
      </c>
      <c r="BM753" s="229" t="s">
        <v>1384</v>
      </c>
    </row>
    <row r="754" s="2" customFormat="1" ht="33" customHeight="1">
      <c r="A754" s="38"/>
      <c r="B754" s="39"/>
      <c r="C754" s="218" t="s">
        <v>1385</v>
      </c>
      <c r="D754" s="218" t="s">
        <v>184</v>
      </c>
      <c r="E754" s="219" t="s">
        <v>1386</v>
      </c>
      <c r="F754" s="220" t="s">
        <v>1387</v>
      </c>
      <c r="G754" s="221" t="s">
        <v>234</v>
      </c>
      <c r="H754" s="222">
        <v>121</v>
      </c>
      <c r="I754" s="223"/>
      <c r="J754" s="224">
        <f>ROUND(I754*H754,2)</f>
        <v>0</v>
      </c>
      <c r="K754" s="220" t="s">
        <v>188</v>
      </c>
      <c r="L754" s="44"/>
      <c r="M754" s="225" t="s">
        <v>1</v>
      </c>
      <c r="N754" s="226" t="s">
        <v>41</v>
      </c>
      <c r="O754" s="91"/>
      <c r="P754" s="227">
        <f>O754*H754</f>
        <v>0</v>
      </c>
      <c r="Q754" s="227">
        <v>0.00349</v>
      </c>
      <c r="R754" s="227">
        <f>Q754*H754</f>
        <v>0.42229</v>
      </c>
      <c r="S754" s="227">
        <v>0</v>
      </c>
      <c r="T754" s="228">
        <f>S754*H754</f>
        <v>0</v>
      </c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R754" s="229" t="s">
        <v>260</v>
      </c>
      <c r="AT754" s="229" t="s">
        <v>184</v>
      </c>
      <c r="AU754" s="229" t="s">
        <v>86</v>
      </c>
      <c r="AY754" s="17" t="s">
        <v>182</v>
      </c>
      <c r="BE754" s="230">
        <f>IF(N754="základní",J754,0)</f>
        <v>0</v>
      </c>
      <c r="BF754" s="230">
        <f>IF(N754="snížená",J754,0)</f>
        <v>0</v>
      </c>
      <c r="BG754" s="230">
        <f>IF(N754="zákl. přenesená",J754,0)</f>
        <v>0</v>
      </c>
      <c r="BH754" s="230">
        <f>IF(N754="sníž. přenesená",J754,0)</f>
        <v>0</v>
      </c>
      <c r="BI754" s="230">
        <f>IF(N754="nulová",J754,0)</f>
        <v>0</v>
      </c>
      <c r="BJ754" s="17" t="s">
        <v>84</v>
      </c>
      <c r="BK754" s="230">
        <f>ROUND(I754*H754,2)</f>
        <v>0</v>
      </c>
      <c r="BL754" s="17" t="s">
        <v>260</v>
      </c>
      <c r="BM754" s="229" t="s">
        <v>1388</v>
      </c>
    </row>
    <row r="755" s="13" customFormat="1">
      <c r="A755" s="13"/>
      <c r="B755" s="231"/>
      <c r="C755" s="232"/>
      <c r="D755" s="233" t="s">
        <v>199</v>
      </c>
      <c r="E755" s="234" t="s">
        <v>1</v>
      </c>
      <c r="F755" s="235" t="s">
        <v>1389</v>
      </c>
      <c r="G755" s="232"/>
      <c r="H755" s="236">
        <v>121</v>
      </c>
      <c r="I755" s="237"/>
      <c r="J755" s="232"/>
      <c r="K755" s="232"/>
      <c r="L755" s="238"/>
      <c r="M755" s="239"/>
      <c r="N755" s="240"/>
      <c r="O755" s="240"/>
      <c r="P755" s="240"/>
      <c r="Q755" s="240"/>
      <c r="R755" s="240"/>
      <c r="S755" s="240"/>
      <c r="T755" s="24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2" t="s">
        <v>199</v>
      </c>
      <c r="AU755" s="242" t="s">
        <v>86</v>
      </c>
      <c r="AV755" s="13" t="s">
        <v>86</v>
      </c>
      <c r="AW755" s="13" t="s">
        <v>32</v>
      </c>
      <c r="AX755" s="13" t="s">
        <v>84</v>
      </c>
      <c r="AY755" s="242" t="s">
        <v>182</v>
      </c>
    </row>
    <row r="756" s="2" customFormat="1" ht="33" customHeight="1">
      <c r="A756" s="38"/>
      <c r="B756" s="39"/>
      <c r="C756" s="218" t="s">
        <v>1390</v>
      </c>
      <c r="D756" s="218" t="s">
        <v>184</v>
      </c>
      <c r="E756" s="219" t="s">
        <v>1391</v>
      </c>
      <c r="F756" s="220" t="s">
        <v>1392</v>
      </c>
      <c r="G756" s="221" t="s">
        <v>234</v>
      </c>
      <c r="H756" s="222">
        <v>128</v>
      </c>
      <c r="I756" s="223"/>
      <c r="J756" s="224">
        <f>ROUND(I756*H756,2)</f>
        <v>0</v>
      </c>
      <c r="K756" s="220" t="s">
        <v>188</v>
      </c>
      <c r="L756" s="44"/>
      <c r="M756" s="225" t="s">
        <v>1</v>
      </c>
      <c r="N756" s="226" t="s">
        <v>41</v>
      </c>
      <c r="O756" s="91"/>
      <c r="P756" s="227">
        <f>O756*H756</f>
        <v>0</v>
      </c>
      <c r="Q756" s="227">
        <v>0.0024199999999999998</v>
      </c>
      <c r="R756" s="227">
        <f>Q756*H756</f>
        <v>0.30975999999999998</v>
      </c>
      <c r="S756" s="227">
        <v>0</v>
      </c>
      <c r="T756" s="228">
        <f>S756*H756</f>
        <v>0</v>
      </c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R756" s="229" t="s">
        <v>260</v>
      </c>
      <c r="AT756" s="229" t="s">
        <v>184</v>
      </c>
      <c r="AU756" s="229" t="s">
        <v>86</v>
      </c>
      <c r="AY756" s="17" t="s">
        <v>182</v>
      </c>
      <c r="BE756" s="230">
        <f>IF(N756="základní",J756,0)</f>
        <v>0</v>
      </c>
      <c r="BF756" s="230">
        <f>IF(N756="snížená",J756,0)</f>
        <v>0</v>
      </c>
      <c r="BG756" s="230">
        <f>IF(N756="zákl. přenesená",J756,0)</f>
        <v>0</v>
      </c>
      <c r="BH756" s="230">
        <f>IF(N756="sníž. přenesená",J756,0)</f>
        <v>0</v>
      </c>
      <c r="BI756" s="230">
        <f>IF(N756="nulová",J756,0)</f>
        <v>0</v>
      </c>
      <c r="BJ756" s="17" t="s">
        <v>84</v>
      </c>
      <c r="BK756" s="230">
        <f>ROUND(I756*H756,2)</f>
        <v>0</v>
      </c>
      <c r="BL756" s="17" t="s">
        <v>260</v>
      </c>
      <c r="BM756" s="229" t="s">
        <v>1393</v>
      </c>
    </row>
    <row r="757" s="13" customFormat="1">
      <c r="A757" s="13"/>
      <c r="B757" s="231"/>
      <c r="C757" s="232"/>
      <c r="D757" s="233" t="s">
        <v>199</v>
      </c>
      <c r="E757" s="234" t="s">
        <v>1</v>
      </c>
      <c r="F757" s="235" t="s">
        <v>1394</v>
      </c>
      <c r="G757" s="232"/>
      <c r="H757" s="236">
        <v>128</v>
      </c>
      <c r="I757" s="237"/>
      <c r="J757" s="232"/>
      <c r="K757" s="232"/>
      <c r="L757" s="238"/>
      <c r="M757" s="239"/>
      <c r="N757" s="240"/>
      <c r="O757" s="240"/>
      <c r="P757" s="240"/>
      <c r="Q757" s="240"/>
      <c r="R757" s="240"/>
      <c r="S757" s="240"/>
      <c r="T757" s="241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2" t="s">
        <v>199</v>
      </c>
      <c r="AU757" s="242" t="s">
        <v>86</v>
      </c>
      <c r="AV757" s="13" t="s">
        <v>86</v>
      </c>
      <c r="AW757" s="13" t="s">
        <v>32</v>
      </c>
      <c r="AX757" s="13" t="s">
        <v>84</v>
      </c>
      <c r="AY757" s="242" t="s">
        <v>182</v>
      </c>
    </row>
    <row r="758" s="2" customFormat="1" ht="33" customHeight="1">
      <c r="A758" s="38"/>
      <c r="B758" s="39"/>
      <c r="C758" s="218" t="s">
        <v>1395</v>
      </c>
      <c r="D758" s="218" t="s">
        <v>184</v>
      </c>
      <c r="E758" s="219" t="s">
        <v>1396</v>
      </c>
      <c r="F758" s="220" t="s">
        <v>1397</v>
      </c>
      <c r="G758" s="221" t="s">
        <v>234</v>
      </c>
      <c r="H758" s="222">
        <v>33</v>
      </c>
      <c r="I758" s="223"/>
      <c r="J758" s="224">
        <f>ROUND(I758*H758,2)</f>
        <v>0</v>
      </c>
      <c r="K758" s="220" t="s">
        <v>188</v>
      </c>
      <c r="L758" s="44"/>
      <c r="M758" s="225" t="s">
        <v>1</v>
      </c>
      <c r="N758" s="226" t="s">
        <v>41</v>
      </c>
      <c r="O758" s="91"/>
      <c r="P758" s="227">
        <f>O758*H758</f>
        <v>0</v>
      </c>
      <c r="Q758" s="227">
        <v>0.0040099999999999997</v>
      </c>
      <c r="R758" s="227">
        <f>Q758*H758</f>
        <v>0.13233</v>
      </c>
      <c r="S758" s="227">
        <v>0</v>
      </c>
      <c r="T758" s="228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29" t="s">
        <v>260</v>
      </c>
      <c r="AT758" s="229" t="s">
        <v>184</v>
      </c>
      <c r="AU758" s="229" t="s">
        <v>86</v>
      </c>
      <c r="AY758" s="17" t="s">
        <v>182</v>
      </c>
      <c r="BE758" s="230">
        <f>IF(N758="základní",J758,0)</f>
        <v>0</v>
      </c>
      <c r="BF758" s="230">
        <f>IF(N758="snížená",J758,0)</f>
        <v>0</v>
      </c>
      <c r="BG758" s="230">
        <f>IF(N758="zákl. přenesená",J758,0)</f>
        <v>0</v>
      </c>
      <c r="BH758" s="230">
        <f>IF(N758="sníž. přenesená",J758,0)</f>
        <v>0</v>
      </c>
      <c r="BI758" s="230">
        <f>IF(N758="nulová",J758,0)</f>
        <v>0</v>
      </c>
      <c r="BJ758" s="17" t="s">
        <v>84</v>
      </c>
      <c r="BK758" s="230">
        <f>ROUND(I758*H758,2)</f>
        <v>0</v>
      </c>
      <c r="BL758" s="17" t="s">
        <v>260</v>
      </c>
      <c r="BM758" s="229" t="s">
        <v>1398</v>
      </c>
    </row>
    <row r="759" s="13" customFormat="1">
      <c r="A759" s="13"/>
      <c r="B759" s="231"/>
      <c r="C759" s="232"/>
      <c r="D759" s="233" t="s">
        <v>199</v>
      </c>
      <c r="E759" s="234" t="s">
        <v>1</v>
      </c>
      <c r="F759" s="235" t="s">
        <v>1399</v>
      </c>
      <c r="G759" s="232"/>
      <c r="H759" s="236">
        <v>33</v>
      </c>
      <c r="I759" s="237"/>
      <c r="J759" s="232"/>
      <c r="K759" s="232"/>
      <c r="L759" s="238"/>
      <c r="M759" s="239"/>
      <c r="N759" s="240"/>
      <c r="O759" s="240"/>
      <c r="P759" s="240"/>
      <c r="Q759" s="240"/>
      <c r="R759" s="240"/>
      <c r="S759" s="240"/>
      <c r="T759" s="241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2" t="s">
        <v>199</v>
      </c>
      <c r="AU759" s="242" t="s">
        <v>86</v>
      </c>
      <c r="AV759" s="13" t="s">
        <v>86</v>
      </c>
      <c r="AW759" s="13" t="s">
        <v>32</v>
      </c>
      <c r="AX759" s="13" t="s">
        <v>84</v>
      </c>
      <c r="AY759" s="242" t="s">
        <v>182</v>
      </c>
    </row>
    <row r="760" s="2" customFormat="1" ht="33" customHeight="1">
      <c r="A760" s="38"/>
      <c r="B760" s="39"/>
      <c r="C760" s="218" t="s">
        <v>1400</v>
      </c>
      <c r="D760" s="218" t="s">
        <v>184</v>
      </c>
      <c r="E760" s="219" t="s">
        <v>1401</v>
      </c>
      <c r="F760" s="220" t="s">
        <v>1402</v>
      </c>
      <c r="G760" s="221" t="s">
        <v>234</v>
      </c>
      <c r="H760" s="222">
        <v>121</v>
      </c>
      <c r="I760" s="223"/>
      <c r="J760" s="224">
        <f>ROUND(I760*H760,2)</f>
        <v>0</v>
      </c>
      <c r="K760" s="220" t="s">
        <v>188</v>
      </c>
      <c r="L760" s="44"/>
      <c r="M760" s="225" t="s">
        <v>1</v>
      </c>
      <c r="N760" s="226" t="s">
        <v>41</v>
      </c>
      <c r="O760" s="91"/>
      <c r="P760" s="227">
        <f>O760*H760</f>
        <v>0</v>
      </c>
      <c r="Q760" s="227">
        <v>0.0044799999999999996</v>
      </c>
      <c r="R760" s="227">
        <f>Q760*H760</f>
        <v>0.54208000000000001</v>
      </c>
      <c r="S760" s="227">
        <v>0</v>
      </c>
      <c r="T760" s="228">
        <f>S760*H760</f>
        <v>0</v>
      </c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R760" s="229" t="s">
        <v>260</v>
      </c>
      <c r="AT760" s="229" t="s">
        <v>184</v>
      </c>
      <c r="AU760" s="229" t="s">
        <v>86</v>
      </c>
      <c r="AY760" s="17" t="s">
        <v>182</v>
      </c>
      <c r="BE760" s="230">
        <f>IF(N760="základní",J760,0)</f>
        <v>0</v>
      </c>
      <c r="BF760" s="230">
        <f>IF(N760="snížená",J760,0)</f>
        <v>0</v>
      </c>
      <c r="BG760" s="230">
        <f>IF(N760="zákl. přenesená",J760,0)</f>
        <v>0</v>
      </c>
      <c r="BH760" s="230">
        <f>IF(N760="sníž. přenesená",J760,0)</f>
        <v>0</v>
      </c>
      <c r="BI760" s="230">
        <f>IF(N760="nulová",J760,0)</f>
        <v>0</v>
      </c>
      <c r="BJ760" s="17" t="s">
        <v>84</v>
      </c>
      <c r="BK760" s="230">
        <f>ROUND(I760*H760,2)</f>
        <v>0</v>
      </c>
      <c r="BL760" s="17" t="s">
        <v>260</v>
      </c>
      <c r="BM760" s="229" t="s">
        <v>1403</v>
      </c>
    </row>
    <row r="761" s="13" customFormat="1">
      <c r="A761" s="13"/>
      <c r="B761" s="231"/>
      <c r="C761" s="232"/>
      <c r="D761" s="233" t="s">
        <v>199</v>
      </c>
      <c r="E761" s="234" t="s">
        <v>1</v>
      </c>
      <c r="F761" s="235" t="s">
        <v>1404</v>
      </c>
      <c r="G761" s="232"/>
      <c r="H761" s="236">
        <v>121</v>
      </c>
      <c r="I761" s="237"/>
      <c r="J761" s="232"/>
      <c r="K761" s="232"/>
      <c r="L761" s="238"/>
      <c r="M761" s="239"/>
      <c r="N761" s="240"/>
      <c r="O761" s="240"/>
      <c r="P761" s="240"/>
      <c r="Q761" s="240"/>
      <c r="R761" s="240"/>
      <c r="S761" s="240"/>
      <c r="T761" s="241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2" t="s">
        <v>199</v>
      </c>
      <c r="AU761" s="242" t="s">
        <v>86</v>
      </c>
      <c r="AV761" s="13" t="s">
        <v>86</v>
      </c>
      <c r="AW761" s="13" t="s">
        <v>32</v>
      </c>
      <c r="AX761" s="13" t="s">
        <v>84</v>
      </c>
      <c r="AY761" s="242" t="s">
        <v>182</v>
      </c>
    </row>
    <row r="762" s="2" customFormat="1">
      <c r="A762" s="38"/>
      <c r="B762" s="39"/>
      <c r="C762" s="218" t="s">
        <v>1405</v>
      </c>
      <c r="D762" s="218" t="s">
        <v>184</v>
      </c>
      <c r="E762" s="219" t="s">
        <v>1406</v>
      </c>
      <c r="F762" s="220" t="s">
        <v>1407</v>
      </c>
      <c r="G762" s="221" t="s">
        <v>234</v>
      </c>
      <c r="H762" s="222">
        <v>52.57</v>
      </c>
      <c r="I762" s="223"/>
      <c r="J762" s="224">
        <f>ROUND(I762*H762,2)</f>
        <v>0</v>
      </c>
      <c r="K762" s="220" t="s">
        <v>188</v>
      </c>
      <c r="L762" s="44"/>
      <c r="M762" s="225" t="s">
        <v>1</v>
      </c>
      <c r="N762" s="226" t="s">
        <v>41</v>
      </c>
      <c r="O762" s="91"/>
      <c r="P762" s="227">
        <f>O762*H762</f>
        <v>0</v>
      </c>
      <c r="Q762" s="227">
        <v>0.0015900000000000001</v>
      </c>
      <c r="R762" s="227">
        <f>Q762*H762</f>
        <v>0.083586300000000002</v>
      </c>
      <c r="S762" s="227">
        <v>0</v>
      </c>
      <c r="T762" s="228">
        <f>S762*H762</f>
        <v>0</v>
      </c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R762" s="229" t="s">
        <v>260</v>
      </c>
      <c r="AT762" s="229" t="s">
        <v>184</v>
      </c>
      <c r="AU762" s="229" t="s">
        <v>86</v>
      </c>
      <c r="AY762" s="17" t="s">
        <v>182</v>
      </c>
      <c r="BE762" s="230">
        <f>IF(N762="základní",J762,0)</f>
        <v>0</v>
      </c>
      <c r="BF762" s="230">
        <f>IF(N762="snížená",J762,0)</f>
        <v>0</v>
      </c>
      <c r="BG762" s="230">
        <f>IF(N762="zákl. přenesená",J762,0)</f>
        <v>0</v>
      </c>
      <c r="BH762" s="230">
        <f>IF(N762="sníž. přenesená",J762,0)</f>
        <v>0</v>
      </c>
      <c r="BI762" s="230">
        <f>IF(N762="nulová",J762,0)</f>
        <v>0</v>
      </c>
      <c r="BJ762" s="17" t="s">
        <v>84</v>
      </c>
      <c r="BK762" s="230">
        <f>ROUND(I762*H762,2)</f>
        <v>0</v>
      </c>
      <c r="BL762" s="17" t="s">
        <v>260</v>
      </c>
      <c r="BM762" s="229" t="s">
        <v>1408</v>
      </c>
    </row>
    <row r="763" s="15" customFormat="1">
      <c r="A763" s="15"/>
      <c r="B763" s="254"/>
      <c r="C763" s="255"/>
      <c r="D763" s="233" t="s">
        <v>199</v>
      </c>
      <c r="E763" s="256" t="s">
        <v>1</v>
      </c>
      <c r="F763" s="257" t="s">
        <v>1409</v>
      </c>
      <c r="G763" s="255"/>
      <c r="H763" s="256" t="s">
        <v>1</v>
      </c>
      <c r="I763" s="258"/>
      <c r="J763" s="255"/>
      <c r="K763" s="255"/>
      <c r="L763" s="259"/>
      <c r="M763" s="260"/>
      <c r="N763" s="261"/>
      <c r="O763" s="261"/>
      <c r="P763" s="261"/>
      <c r="Q763" s="261"/>
      <c r="R763" s="261"/>
      <c r="S763" s="261"/>
      <c r="T763" s="262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3" t="s">
        <v>199</v>
      </c>
      <c r="AU763" s="263" t="s">
        <v>86</v>
      </c>
      <c r="AV763" s="15" t="s">
        <v>84</v>
      </c>
      <c r="AW763" s="15" t="s">
        <v>32</v>
      </c>
      <c r="AX763" s="15" t="s">
        <v>76</v>
      </c>
      <c r="AY763" s="263" t="s">
        <v>182</v>
      </c>
    </row>
    <row r="764" s="13" customFormat="1">
      <c r="A764" s="13"/>
      <c r="B764" s="231"/>
      <c r="C764" s="232"/>
      <c r="D764" s="233" t="s">
        <v>199</v>
      </c>
      <c r="E764" s="234" t="s">
        <v>1</v>
      </c>
      <c r="F764" s="235" t="s">
        <v>1410</v>
      </c>
      <c r="G764" s="232"/>
      <c r="H764" s="236">
        <v>52.57</v>
      </c>
      <c r="I764" s="237"/>
      <c r="J764" s="232"/>
      <c r="K764" s="232"/>
      <c r="L764" s="238"/>
      <c r="M764" s="239"/>
      <c r="N764" s="240"/>
      <c r="O764" s="240"/>
      <c r="P764" s="240"/>
      <c r="Q764" s="240"/>
      <c r="R764" s="240"/>
      <c r="S764" s="240"/>
      <c r="T764" s="241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2" t="s">
        <v>199</v>
      </c>
      <c r="AU764" s="242" t="s">
        <v>86</v>
      </c>
      <c r="AV764" s="13" t="s">
        <v>86</v>
      </c>
      <c r="AW764" s="13" t="s">
        <v>32</v>
      </c>
      <c r="AX764" s="13" t="s">
        <v>84</v>
      </c>
      <c r="AY764" s="242" t="s">
        <v>182</v>
      </c>
    </row>
    <row r="765" s="2" customFormat="1">
      <c r="A765" s="38"/>
      <c r="B765" s="39"/>
      <c r="C765" s="218" t="s">
        <v>1411</v>
      </c>
      <c r="D765" s="218" t="s">
        <v>184</v>
      </c>
      <c r="E765" s="219" t="s">
        <v>1412</v>
      </c>
      <c r="F765" s="220" t="s">
        <v>1413</v>
      </c>
      <c r="G765" s="221" t="s">
        <v>234</v>
      </c>
      <c r="H765" s="222">
        <v>117.95</v>
      </c>
      <c r="I765" s="223"/>
      <c r="J765" s="224">
        <f>ROUND(I765*H765,2)</f>
        <v>0</v>
      </c>
      <c r="K765" s="220" t="s">
        <v>188</v>
      </c>
      <c r="L765" s="44"/>
      <c r="M765" s="225" t="s">
        <v>1</v>
      </c>
      <c r="N765" s="226" t="s">
        <v>41</v>
      </c>
      <c r="O765" s="91"/>
      <c r="P765" s="227">
        <f>O765*H765</f>
        <v>0</v>
      </c>
      <c r="Q765" s="227">
        <v>0.00264</v>
      </c>
      <c r="R765" s="227">
        <f>Q765*H765</f>
        <v>0.311388</v>
      </c>
      <c r="S765" s="227">
        <v>0</v>
      </c>
      <c r="T765" s="228">
        <f>S765*H765</f>
        <v>0</v>
      </c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R765" s="229" t="s">
        <v>260</v>
      </c>
      <c r="AT765" s="229" t="s">
        <v>184</v>
      </c>
      <c r="AU765" s="229" t="s">
        <v>86</v>
      </c>
      <c r="AY765" s="17" t="s">
        <v>182</v>
      </c>
      <c r="BE765" s="230">
        <f>IF(N765="základní",J765,0)</f>
        <v>0</v>
      </c>
      <c r="BF765" s="230">
        <f>IF(N765="snížená",J765,0)</f>
        <v>0</v>
      </c>
      <c r="BG765" s="230">
        <f>IF(N765="zákl. přenesená",J765,0)</f>
        <v>0</v>
      </c>
      <c r="BH765" s="230">
        <f>IF(N765="sníž. přenesená",J765,0)</f>
        <v>0</v>
      </c>
      <c r="BI765" s="230">
        <f>IF(N765="nulová",J765,0)</f>
        <v>0</v>
      </c>
      <c r="BJ765" s="17" t="s">
        <v>84</v>
      </c>
      <c r="BK765" s="230">
        <f>ROUND(I765*H765,2)</f>
        <v>0</v>
      </c>
      <c r="BL765" s="17" t="s">
        <v>260</v>
      </c>
      <c r="BM765" s="229" t="s">
        <v>1414</v>
      </c>
    </row>
    <row r="766" s="13" customFormat="1">
      <c r="A766" s="13"/>
      <c r="B766" s="231"/>
      <c r="C766" s="232"/>
      <c r="D766" s="233" t="s">
        <v>199</v>
      </c>
      <c r="E766" s="234" t="s">
        <v>1</v>
      </c>
      <c r="F766" s="235" t="s">
        <v>1415</v>
      </c>
      <c r="G766" s="232"/>
      <c r="H766" s="236">
        <v>91.209999999999994</v>
      </c>
      <c r="I766" s="237"/>
      <c r="J766" s="232"/>
      <c r="K766" s="232"/>
      <c r="L766" s="238"/>
      <c r="M766" s="239"/>
      <c r="N766" s="240"/>
      <c r="O766" s="240"/>
      <c r="P766" s="240"/>
      <c r="Q766" s="240"/>
      <c r="R766" s="240"/>
      <c r="S766" s="240"/>
      <c r="T766" s="241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2" t="s">
        <v>199</v>
      </c>
      <c r="AU766" s="242" t="s">
        <v>86</v>
      </c>
      <c r="AV766" s="13" t="s">
        <v>86</v>
      </c>
      <c r="AW766" s="13" t="s">
        <v>32</v>
      </c>
      <c r="AX766" s="13" t="s">
        <v>76</v>
      </c>
      <c r="AY766" s="242" t="s">
        <v>182</v>
      </c>
    </row>
    <row r="767" s="13" customFormat="1">
      <c r="A767" s="13"/>
      <c r="B767" s="231"/>
      <c r="C767" s="232"/>
      <c r="D767" s="233" t="s">
        <v>199</v>
      </c>
      <c r="E767" s="234" t="s">
        <v>1</v>
      </c>
      <c r="F767" s="235" t="s">
        <v>1416</v>
      </c>
      <c r="G767" s="232"/>
      <c r="H767" s="236">
        <v>26.739999999999998</v>
      </c>
      <c r="I767" s="237"/>
      <c r="J767" s="232"/>
      <c r="K767" s="232"/>
      <c r="L767" s="238"/>
      <c r="M767" s="239"/>
      <c r="N767" s="240"/>
      <c r="O767" s="240"/>
      <c r="P767" s="240"/>
      <c r="Q767" s="240"/>
      <c r="R767" s="240"/>
      <c r="S767" s="240"/>
      <c r="T767" s="241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2" t="s">
        <v>199</v>
      </c>
      <c r="AU767" s="242" t="s">
        <v>86</v>
      </c>
      <c r="AV767" s="13" t="s">
        <v>86</v>
      </c>
      <c r="AW767" s="13" t="s">
        <v>32</v>
      </c>
      <c r="AX767" s="13" t="s">
        <v>76</v>
      </c>
      <c r="AY767" s="242" t="s">
        <v>182</v>
      </c>
    </row>
    <row r="768" s="14" customFormat="1">
      <c r="A768" s="14"/>
      <c r="B768" s="243"/>
      <c r="C768" s="244"/>
      <c r="D768" s="233" t="s">
        <v>199</v>
      </c>
      <c r="E768" s="245" t="s">
        <v>1</v>
      </c>
      <c r="F768" s="246" t="s">
        <v>246</v>
      </c>
      <c r="G768" s="244"/>
      <c r="H768" s="247">
        <v>117.94999999999999</v>
      </c>
      <c r="I768" s="248"/>
      <c r="J768" s="244"/>
      <c r="K768" s="244"/>
      <c r="L768" s="249"/>
      <c r="M768" s="250"/>
      <c r="N768" s="251"/>
      <c r="O768" s="251"/>
      <c r="P768" s="251"/>
      <c r="Q768" s="251"/>
      <c r="R768" s="251"/>
      <c r="S768" s="251"/>
      <c r="T768" s="252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53" t="s">
        <v>199</v>
      </c>
      <c r="AU768" s="253" t="s">
        <v>86</v>
      </c>
      <c r="AV768" s="14" t="s">
        <v>189</v>
      </c>
      <c r="AW768" s="14" t="s">
        <v>32</v>
      </c>
      <c r="AX768" s="14" t="s">
        <v>84</v>
      </c>
      <c r="AY768" s="253" t="s">
        <v>182</v>
      </c>
    </row>
    <row r="769" s="2" customFormat="1">
      <c r="A769" s="38"/>
      <c r="B769" s="39"/>
      <c r="C769" s="218" t="s">
        <v>1417</v>
      </c>
      <c r="D769" s="218" t="s">
        <v>184</v>
      </c>
      <c r="E769" s="219" t="s">
        <v>1418</v>
      </c>
      <c r="F769" s="220" t="s">
        <v>1419</v>
      </c>
      <c r="G769" s="221" t="s">
        <v>1003</v>
      </c>
      <c r="H769" s="274"/>
      <c r="I769" s="223"/>
      <c r="J769" s="224">
        <f>ROUND(I769*H769,2)</f>
        <v>0</v>
      </c>
      <c r="K769" s="220" t="s">
        <v>188</v>
      </c>
      <c r="L769" s="44"/>
      <c r="M769" s="225" t="s">
        <v>1</v>
      </c>
      <c r="N769" s="226" t="s">
        <v>41</v>
      </c>
      <c r="O769" s="91"/>
      <c r="P769" s="227">
        <f>O769*H769</f>
        <v>0</v>
      </c>
      <c r="Q769" s="227">
        <v>0</v>
      </c>
      <c r="R769" s="227">
        <f>Q769*H769</f>
        <v>0</v>
      </c>
      <c r="S769" s="227">
        <v>0</v>
      </c>
      <c r="T769" s="228">
        <f>S769*H769</f>
        <v>0</v>
      </c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R769" s="229" t="s">
        <v>260</v>
      </c>
      <c r="AT769" s="229" t="s">
        <v>184</v>
      </c>
      <c r="AU769" s="229" t="s">
        <v>86</v>
      </c>
      <c r="AY769" s="17" t="s">
        <v>182</v>
      </c>
      <c r="BE769" s="230">
        <f>IF(N769="základní",J769,0)</f>
        <v>0</v>
      </c>
      <c r="BF769" s="230">
        <f>IF(N769="snížená",J769,0)</f>
        <v>0</v>
      </c>
      <c r="BG769" s="230">
        <f>IF(N769="zákl. přenesená",J769,0)</f>
        <v>0</v>
      </c>
      <c r="BH769" s="230">
        <f>IF(N769="sníž. přenesená",J769,0)</f>
        <v>0</v>
      </c>
      <c r="BI769" s="230">
        <f>IF(N769="nulová",J769,0)</f>
        <v>0</v>
      </c>
      <c r="BJ769" s="17" t="s">
        <v>84</v>
      </c>
      <c r="BK769" s="230">
        <f>ROUND(I769*H769,2)</f>
        <v>0</v>
      </c>
      <c r="BL769" s="17" t="s">
        <v>260</v>
      </c>
      <c r="BM769" s="229" t="s">
        <v>1420</v>
      </c>
    </row>
    <row r="770" s="12" customFormat="1" ht="22.8" customHeight="1">
      <c r="A770" s="12"/>
      <c r="B770" s="202"/>
      <c r="C770" s="203"/>
      <c r="D770" s="204" t="s">
        <v>75</v>
      </c>
      <c r="E770" s="216" t="s">
        <v>1421</v>
      </c>
      <c r="F770" s="216" t="s">
        <v>1422</v>
      </c>
      <c r="G770" s="203"/>
      <c r="H770" s="203"/>
      <c r="I770" s="206"/>
      <c r="J770" s="217">
        <f>BK770</f>
        <v>0</v>
      </c>
      <c r="K770" s="203"/>
      <c r="L770" s="208"/>
      <c r="M770" s="209"/>
      <c r="N770" s="210"/>
      <c r="O770" s="210"/>
      <c r="P770" s="211">
        <f>SUM(P771:P773)</f>
        <v>0</v>
      </c>
      <c r="Q770" s="210"/>
      <c r="R770" s="211">
        <f>SUM(R771:R773)</f>
        <v>0.0024199999999999998</v>
      </c>
      <c r="S770" s="210"/>
      <c r="T770" s="212">
        <f>SUM(T771:T773)</f>
        <v>0</v>
      </c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R770" s="213" t="s">
        <v>86</v>
      </c>
      <c r="AT770" s="214" t="s">
        <v>75</v>
      </c>
      <c r="AU770" s="214" t="s">
        <v>84</v>
      </c>
      <c r="AY770" s="213" t="s">
        <v>182</v>
      </c>
      <c r="BK770" s="215">
        <f>SUM(BK771:BK773)</f>
        <v>0</v>
      </c>
    </row>
    <row r="771" s="2" customFormat="1">
      <c r="A771" s="38"/>
      <c r="B771" s="39"/>
      <c r="C771" s="218" t="s">
        <v>1423</v>
      </c>
      <c r="D771" s="218" t="s">
        <v>184</v>
      </c>
      <c r="E771" s="219" t="s">
        <v>1424</v>
      </c>
      <c r="F771" s="220" t="s">
        <v>1425</v>
      </c>
      <c r="G771" s="221" t="s">
        <v>368</v>
      </c>
      <c r="H771" s="222">
        <v>2</v>
      </c>
      <c r="I771" s="223"/>
      <c r="J771" s="224">
        <f>ROUND(I771*H771,2)</f>
        <v>0</v>
      </c>
      <c r="K771" s="220" t="s">
        <v>188</v>
      </c>
      <c r="L771" s="44"/>
      <c r="M771" s="225" t="s">
        <v>1</v>
      </c>
      <c r="N771" s="226" t="s">
        <v>41</v>
      </c>
      <c r="O771" s="91"/>
      <c r="P771" s="227">
        <f>O771*H771</f>
        <v>0</v>
      </c>
      <c r="Q771" s="227">
        <v>1.0000000000000001E-05</v>
      </c>
      <c r="R771" s="227">
        <f>Q771*H771</f>
        <v>2.0000000000000002E-05</v>
      </c>
      <c r="S771" s="227">
        <v>0</v>
      </c>
      <c r="T771" s="228">
        <f>S771*H771</f>
        <v>0</v>
      </c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R771" s="229" t="s">
        <v>260</v>
      </c>
      <c r="AT771" s="229" t="s">
        <v>184</v>
      </c>
      <c r="AU771" s="229" t="s">
        <v>86</v>
      </c>
      <c r="AY771" s="17" t="s">
        <v>182</v>
      </c>
      <c r="BE771" s="230">
        <f>IF(N771="základní",J771,0)</f>
        <v>0</v>
      </c>
      <c r="BF771" s="230">
        <f>IF(N771="snížená",J771,0)</f>
        <v>0</v>
      </c>
      <c r="BG771" s="230">
        <f>IF(N771="zákl. přenesená",J771,0)</f>
        <v>0</v>
      </c>
      <c r="BH771" s="230">
        <f>IF(N771="sníž. přenesená",J771,0)</f>
        <v>0</v>
      </c>
      <c r="BI771" s="230">
        <f>IF(N771="nulová",J771,0)</f>
        <v>0</v>
      </c>
      <c r="BJ771" s="17" t="s">
        <v>84</v>
      </c>
      <c r="BK771" s="230">
        <f>ROUND(I771*H771,2)</f>
        <v>0</v>
      </c>
      <c r="BL771" s="17" t="s">
        <v>260</v>
      </c>
      <c r="BM771" s="229" t="s">
        <v>1426</v>
      </c>
    </row>
    <row r="772" s="2" customFormat="1">
      <c r="A772" s="38"/>
      <c r="B772" s="39"/>
      <c r="C772" s="264" t="s">
        <v>1427</v>
      </c>
      <c r="D772" s="264" t="s">
        <v>613</v>
      </c>
      <c r="E772" s="265" t="s">
        <v>1428</v>
      </c>
      <c r="F772" s="266" t="s">
        <v>1429</v>
      </c>
      <c r="G772" s="267" t="s">
        <v>368</v>
      </c>
      <c r="H772" s="268">
        <v>2</v>
      </c>
      <c r="I772" s="269"/>
      <c r="J772" s="270">
        <f>ROUND(I772*H772,2)</f>
        <v>0</v>
      </c>
      <c r="K772" s="266" t="s">
        <v>188</v>
      </c>
      <c r="L772" s="271"/>
      <c r="M772" s="272" t="s">
        <v>1</v>
      </c>
      <c r="N772" s="273" t="s">
        <v>41</v>
      </c>
      <c r="O772" s="91"/>
      <c r="P772" s="227">
        <f>O772*H772</f>
        <v>0</v>
      </c>
      <c r="Q772" s="227">
        <v>0.0011999999999999999</v>
      </c>
      <c r="R772" s="227">
        <f>Q772*H772</f>
        <v>0.0023999999999999998</v>
      </c>
      <c r="S772" s="227">
        <v>0</v>
      </c>
      <c r="T772" s="228">
        <f>S772*H772</f>
        <v>0</v>
      </c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R772" s="229" t="s">
        <v>361</v>
      </c>
      <c r="AT772" s="229" t="s">
        <v>613</v>
      </c>
      <c r="AU772" s="229" t="s">
        <v>86</v>
      </c>
      <c r="AY772" s="17" t="s">
        <v>182</v>
      </c>
      <c r="BE772" s="230">
        <f>IF(N772="základní",J772,0)</f>
        <v>0</v>
      </c>
      <c r="BF772" s="230">
        <f>IF(N772="snížená",J772,0)</f>
        <v>0</v>
      </c>
      <c r="BG772" s="230">
        <f>IF(N772="zákl. přenesená",J772,0)</f>
        <v>0</v>
      </c>
      <c r="BH772" s="230">
        <f>IF(N772="sníž. přenesená",J772,0)</f>
        <v>0</v>
      </c>
      <c r="BI772" s="230">
        <f>IF(N772="nulová",J772,0)</f>
        <v>0</v>
      </c>
      <c r="BJ772" s="17" t="s">
        <v>84</v>
      </c>
      <c r="BK772" s="230">
        <f>ROUND(I772*H772,2)</f>
        <v>0</v>
      </c>
      <c r="BL772" s="17" t="s">
        <v>260</v>
      </c>
      <c r="BM772" s="229" t="s">
        <v>1430</v>
      </c>
    </row>
    <row r="773" s="2" customFormat="1">
      <c r="A773" s="38"/>
      <c r="B773" s="39"/>
      <c r="C773" s="218" t="s">
        <v>1431</v>
      </c>
      <c r="D773" s="218" t="s">
        <v>184</v>
      </c>
      <c r="E773" s="219" t="s">
        <v>1432</v>
      </c>
      <c r="F773" s="220" t="s">
        <v>1433</v>
      </c>
      <c r="G773" s="221" t="s">
        <v>1003</v>
      </c>
      <c r="H773" s="274"/>
      <c r="I773" s="223"/>
      <c r="J773" s="224">
        <f>ROUND(I773*H773,2)</f>
        <v>0</v>
      </c>
      <c r="K773" s="220" t="s">
        <v>188</v>
      </c>
      <c r="L773" s="44"/>
      <c r="M773" s="225" t="s">
        <v>1</v>
      </c>
      <c r="N773" s="226" t="s">
        <v>41</v>
      </c>
      <c r="O773" s="91"/>
      <c r="P773" s="227">
        <f>O773*H773</f>
        <v>0</v>
      </c>
      <c r="Q773" s="227">
        <v>0</v>
      </c>
      <c r="R773" s="227">
        <f>Q773*H773</f>
        <v>0</v>
      </c>
      <c r="S773" s="227">
        <v>0</v>
      </c>
      <c r="T773" s="228">
        <f>S773*H773</f>
        <v>0</v>
      </c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R773" s="229" t="s">
        <v>260</v>
      </c>
      <c r="AT773" s="229" t="s">
        <v>184</v>
      </c>
      <c r="AU773" s="229" t="s">
        <v>86</v>
      </c>
      <c r="AY773" s="17" t="s">
        <v>182</v>
      </c>
      <c r="BE773" s="230">
        <f>IF(N773="základní",J773,0)</f>
        <v>0</v>
      </c>
      <c r="BF773" s="230">
        <f>IF(N773="snížená",J773,0)</f>
        <v>0</v>
      </c>
      <c r="BG773" s="230">
        <f>IF(N773="zákl. přenesená",J773,0)</f>
        <v>0</v>
      </c>
      <c r="BH773" s="230">
        <f>IF(N773="sníž. přenesená",J773,0)</f>
        <v>0</v>
      </c>
      <c r="BI773" s="230">
        <f>IF(N773="nulová",J773,0)</f>
        <v>0</v>
      </c>
      <c r="BJ773" s="17" t="s">
        <v>84</v>
      </c>
      <c r="BK773" s="230">
        <f>ROUND(I773*H773,2)</f>
        <v>0</v>
      </c>
      <c r="BL773" s="17" t="s">
        <v>260</v>
      </c>
      <c r="BM773" s="229" t="s">
        <v>1434</v>
      </c>
    </row>
    <row r="774" s="12" customFormat="1" ht="22.8" customHeight="1">
      <c r="A774" s="12"/>
      <c r="B774" s="202"/>
      <c r="C774" s="203"/>
      <c r="D774" s="204" t="s">
        <v>75</v>
      </c>
      <c r="E774" s="216" t="s">
        <v>1435</v>
      </c>
      <c r="F774" s="216" t="s">
        <v>1436</v>
      </c>
      <c r="G774" s="203"/>
      <c r="H774" s="203"/>
      <c r="I774" s="206"/>
      <c r="J774" s="217">
        <f>BK774</f>
        <v>0</v>
      </c>
      <c r="K774" s="203"/>
      <c r="L774" s="208"/>
      <c r="M774" s="209"/>
      <c r="N774" s="210"/>
      <c r="O774" s="210"/>
      <c r="P774" s="211">
        <f>SUM(P775:P811)</f>
        <v>0</v>
      </c>
      <c r="Q774" s="210"/>
      <c r="R774" s="211">
        <f>SUM(R775:R811)</f>
        <v>0</v>
      </c>
      <c r="S774" s="210"/>
      <c r="T774" s="212">
        <f>SUM(T775:T811)</f>
        <v>0</v>
      </c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R774" s="213" t="s">
        <v>86</v>
      </c>
      <c r="AT774" s="214" t="s">
        <v>75</v>
      </c>
      <c r="AU774" s="214" t="s">
        <v>84</v>
      </c>
      <c r="AY774" s="213" t="s">
        <v>182</v>
      </c>
      <c r="BK774" s="215">
        <f>SUM(BK775:BK811)</f>
        <v>0</v>
      </c>
    </row>
    <row r="775" s="2" customFormat="1">
      <c r="A775" s="38"/>
      <c r="B775" s="39"/>
      <c r="C775" s="218" t="s">
        <v>1437</v>
      </c>
      <c r="D775" s="218" t="s">
        <v>184</v>
      </c>
      <c r="E775" s="219" t="s">
        <v>1438</v>
      </c>
      <c r="F775" s="220" t="s">
        <v>1439</v>
      </c>
      <c r="G775" s="221" t="s">
        <v>187</v>
      </c>
      <c r="H775" s="222">
        <v>14.166</v>
      </c>
      <c r="I775" s="223"/>
      <c r="J775" s="224">
        <f>ROUND(I775*H775,2)</f>
        <v>0</v>
      </c>
      <c r="K775" s="220" t="s">
        <v>1</v>
      </c>
      <c r="L775" s="44"/>
      <c r="M775" s="225" t="s">
        <v>1</v>
      </c>
      <c r="N775" s="226" t="s">
        <v>41</v>
      </c>
      <c r="O775" s="91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R775" s="229" t="s">
        <v>260</v>
      </c>
      <c r="AT775" s="229" t="s">
        <v>184</v>
      </c>
      <c r="AU775" s="229" t="s">
        <v>86</v>
      </c>
      <c r="AY775" s="17" t="s">
        <v>182</v>
      </c>
      <c r="BE775" s="230">
        <f>IF(N775="základní",J775,0)</f>
        <v>0</v>
      </c>
      <c r="BF775" s="230">
        <f>IF(N775="snížená",J775,0)</f>
        <v>0</v>
      </c>
      <c r="BG775" s="230">
        <f>IF(N775="zákl. přenesená",J775,0)</f>
        <v>0</v>
      </c>
      <c r="BH775" s="230">
        <f>IF(N775="sníž. přenesená",J775,0)</f>
        <v>0</v>
      </c>
      <c r="BI775" s="230">
        <f>IF(N775="nulová",J775,0)</f>
        <v>0</v>
      </c>
      <c r="BJ775" s="17" t="s">
        <v>84</v>
      </c>
      <c r="BK775" s="230">
        <f>ROUND(I775*H775,2)</f>
        <v>0</v>
      </c>
      <c r="BL775" s="17" t="s">
        <v>260</v>
      </c>
      <c r="BM775" s="229" t="s">
        <v>1440</v>
      </c>
    </row>
    <row r="776" s="13" customFormat="1">
      <c r="A776" s="13"/>
      <c r="B776" s="231"/>
      <c r="C776" s="232"/>
      <c r="D776" s="233" t="s">
        <v>199</v>
      </c>
      <c r="E776" s="234" t="s">
        <v>1</v>
      </c>
      <c r="F776" s="235" t="s">
        <v>1441</v>
      </c>
      <c r="G776" s="232"/>
      <c r="H776" s="236">
        <v>14.166</v>
      </c>
      <c r="I776" s="237"/>
      <c r="J776" s="232"/>
      <c r="K776" s="232"/>
      <c r="L776" s="238"/>
      <c r="M776" s="239"/>
      <c r="N776" s="240"/>
      <c r="O776" s="240"/>
      <c r="P776" s="240"/>
      <c r="Q776" s="240"/>
      <c r="R776" s="240"/>
      <c r="S776" s="240"/>
      <c r="T776" s="241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2" t="s">
        <v>199</v>
      </c>
      <c r="AU776" s="242" t="s">
        <v>86</v>
      </c>
      <c r="AV776" s="13" t="s">
        <v>86</v>
      </c>
      <c r="AW776" s="13" t="s">
        <v>32</v>
      </c>
      <c r="AX776" s="13" t="s">
        <v>84</v>
      </c>
      <c r="AY776" s="242" t="s">
        <v>182</v>
      </c>
    </row>
    <row r="777" s="2" customFormat="1">
      <c r="A777" s="38"/>
      <c r="B777" s="39"/>
      <c r="C777" s="218" t="s">
        <v>1442</v>
      </c>
      <c r="D777" s="218" t="s">
        <v>184</v>
      </c>
      <c r="E777" s="219" t="s">
        <v>1443</v>
      </c>
      <c r="F777" s="220" t="s">
        <v>1444</v>
      </c>
      <c r="G777" s="221" t="s">
        <v>187</v>
      </c>
      <c r="H777" s="222">
        <v>330</v>
      </c>
      <c r="I777" s="223"/>
      <c r="J777" s="224">
        <f>ROUND(I777*H777,2)</f>
        <v>0</v>
      </c>
      <c r="K777" s="220" t="s">
        <v>1</v>
      </c>
      <c r="L777" s="44"/>
      <c r="M777" s="225" t="s">
        <v>1</v>
      </c>
      <c r="N777" s="226" t="s">
        <v>41</v>
      </c>
      <c r="O777" s="91"/>
      <c r="P777" s="227">
        <f>O777*H777</f>
        <v>0</v>
      </c>
      <c r="Q777" s="227">
        <v>0</v>
      </c>
      <c r="R777" s="227">
        <f>Q777*H777</f>
        <v>0</v>
      </c>
      <c r="S777" s="227">
        <v>0</v>
      </c>
      <c r="T777" s="228">
        <f>S777*H777</f>
        <v>0</v>
      </c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R777" s="229" t="s">
        <v>260</v>
      </c>
      <c r="AT777" s="229" t="s">
        <v>184</v>
      </c>
      <c r="AU777" s="229" t="s">
        <v>86</v>
      </c>
      <c r="AY777" s="17" t="s">
        <v>182</v>
      </c>
      <c r="BE777" s="230">
        <f>IF(N777="základní",J777,0)</f>
        <v>0</v>
      </c>
      <c r="BF777" s="230">
        <f>IF(N777="snížená",J777,0)</f>
        <v>0</v>
      </c>
      <c r="BG777" s="230">
        <f>IF(N777="zákl. přenesená",J777,0)</f>
        <v>0</v>
      </c>
      <c r="BH777" s="230">
        <f>IF(N777="sníž. přenesená",J777,0)</f>
        <v>0</v>
      </c>
      <c r="BI777" s="230">
        <f>IF(N777="nulová",J777,0)</f>
        <v>0</v>
      </c>
      <c r="BJ777" s="17" t="s">
        <v>84</v>
      </c>
      <c r="BK777" s="230">
        <f>ROUND(I777*H777,2)</f>
        <v>0</v>
      </c>
      <c r="BL777" s="17" t="s">
        <v>260</v>
      </c>
      <c r="BM777" s="229" t="s">
        <v>1445</v>
      </c>
    </row>
    <row r="778" s="13" customFormat="1">
      <c r="A778" s="13"/>
      <c r="B778" s="231"/>
      <c r="C778" s="232"/>
      <c r="D778" s="233" t="s">
        <v>199</v>
      </c>
      <c r="E778" s="234" t="s">
        <v>1</v>
      </c>
      <c r="F778" s="235" t="s">
        <v>1446</v>
      </c>
      <c r="G778" s="232"/>
      <c r="H778" s="236">
        <v>330</v>
      </c>
      <c r="I778" s="237"/>
      <c r="J778" s="232"/>
      <c r="K778" s="232"/>
      <c r="L778" s="238"/>
      <c r="M778" s="239"/>
      <c r="N778" s="240"/>
      <c r="O778" s="240"/>
      <c r="P778" s="240"/>
      <c r="Q778" s="240"/>
      <c r="R778" s="240"/>
      <c r="S778" s="240"/>
      <c r="T778" s="241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2" t="s">
        <v>199</v>
      </c>
      <c r="AU778" s="242" t="s">
        <v>86</v>
      </c>
      <c r="AV778" s="13" t="s">
        <v>86</v>
      </c>
      <c r="AW778" s="13" t="s">
        <v>32</v>
      </c>
      <c r="AX778" s="13" t="s">
        <v>84</v>
      </c>
      <c r="AY778" s="242" t="s">
        <v>182</v>
      </c>
    </row>
    <row r="779" s="2" customFormat="1">
      <c r="A779" s="38"/>
      <c r="B779" s="39"/>
      <c r="C779" s="218" t="s">
        <v>1447</v>
      </c>
      <c r="D779" s="218" t="s">
        <v>184</v>
      </c>
      <c r="E779" s="219" t="s">
        <v>1448</v>
      </c>
      <c r="F779" s="220" t="s">
        <v>1449</v>
      </c>
      <c r="G779" s="221" t="s">
        <v>187</v>
      </c>
      <c r="H779" s="222">
        <v>60.039999999999999</v>
      </c>
      <c r="I779" s="223"/>
      <c r="J779" s="224">
        <f>ROUND(I779*H779,2)</f>
        <v>0</v>
      </c>
      <c r="K779" s="220" t="s">
        <v>1</v>
      </c>
      <c r="L779" s="44"/>
      <c r="M779" s="225" t="s">
        <v>1</v>
      </c>
      <c r="N779" s="226" t="s">
        <v>41</v>
      </c>
      <c r="O779" s="91"/>
      <c r="P779" s="227">
        <f>O779*H779</f>
        <v>0</v>
      </c>
      <c r="Q779" s="227">
        <v>0</v>
      </c>
      <c r="R779" s="227">
        <f>Q779*H779</f>
        <v>0</v>
      </c>
      <c r="S779" s="227">
        <v>0</v>
      </c>
      <c r="T779" s="228">
        <f>S779*H779</f>
        <v>0</v>
      </c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R779" s="229" t="s">
        <v>260</v>
      </c>
      <c r="AT779" s="229" t="s">
        <v>184</v>
      </c>
      <c r="AU779" s="229" t="s">
        <v>86</v>
      </c>
      <c r="AY779" s="17" t="s">
        <v>182</v>
      </c>
      <c r="BE779" s="230">
        <f>IF(N779="základní",J779,0)</f>
        <v>0</v>
      </c>
      <c r="BF779" s="230">
        <f>IF(N779="snížená",J779,0)</f>
        <v>0</v>
      </c>
      <c r="BG779" s="230">
        <f>IF(N779="zákl. přenesená",J779,0)</f>
        <v>0</v>
      </c>
      <c r="BH779" s="230">
        <f>IF(N779="sníž. přenesená",J779,0)</f>
        <v>0</v>
      </c>
      <c r="BI779" s="230">
        <f>IF(N779="nulová",J779,0)</f>
        <v>0</v>
      </c>
      <c r="BJ779" s="17" t="s">
        <v>84</v>
      </c>
      <c r="BK779" s="230">
        <f>ROUND(I779*H779,2)</f>
        <v>0</v>
      </c>
      <c r="BL779" s="17" t="s">
        <v>260</v>
      </c>
      <c r="BM779" s="229" t="s">
        <v>1450</v>
      </c>
    </row>
    <row r="780" s="13" customFormat="1">
      <c r="A780" s="13"/>
      <c r="B780" s="231"/>
      <c r="C780" s="232"/>
      <c r="D780" s="233" t="s">
        <v>199</v>
      </c>
      <c r="E780" s="234" t="s">
        <v>1</v>
      </c>
      <c r="F780" s="235" t="s">
        <v>1451</v>
      </c>
      <c r="G780" s="232"/>
      <c r="H780" s="236">
        <v>27.27</v>
      </c>
      <c r="I780" s="237"/>
      <c r="J780" s="232"/>
      <c r="K780" s="232"/>
      <c r="L780" s="238"/>
      <c r="M780" s="239"/>
      <c r="N780" s="240"/>
      <c r="O780" s="240"/>
      <c r="P780" s="240"/>
      <c r="Q780" s="240"/>
      <c r="R780" s="240"/>
      <c r="S780" s="240"/>
      <c r="T780" s="241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2" t="s">
        <v>199</v>
      </c>
      <c r="AU780" s="242" t="s">
        <v>86</v>
      </c>
      <c r="AV780" s="13" t="s">
        <v>86</v>
      </c>
      <c r="AW780" s="13" t="s">
        <v>32</v>
      </c>
      <c r="AX780" s="13" t="s">
        <v>76</v>
      </c>
      <c r="AY780" s="242" t="s">
        <v>182</v>
      </c>
    </row>
    <row r="781" s="13" customFormat="1">
      <c r="A781" s="13"/>
      <c r="B781" s="231"/>
      <c r="C781" s="232"/>
      <c r="D781" s="233" t="s">
        <v>199</v>
      </c>
      <c r="E781" s="234" t="s">
        <v>1</v>
      </c>
      <c r="F781" s="235" t="s">
        <v>1452</v>
      </c>
      <c r="G781" s="232"/>
      <c r="H781" s="236">
        <v>32.770000000000003</v>
      </c>
      <c r="I781" s="237"/>
      <c r="J781" s="232"/>
      <c r="K781" s="232"/>
      <c r="L781" s="238"/>
      <c r="M781" s="239"/>
      <c r="N781" s="240"/>
      <c r="O781" s="240"/>
      <c r="P781" s="240"/>
      <c r="Q781" s="240"/>
      <c r="R781" s="240"/>
      <c r="S781" s="240"/>
      <c r="T781" s="241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2" t="s">
        <v>199</v>
      </c>
      <c r="AU781" s="242" t="s">
        <v>86</v>
      </c>
      <c r="AV781" s="13" t="s">
        <v>86</v>
      </c>
      <c r="AW781" s="13" t="s">
        <v>32</v>
      </c>
      <c r="AX781" s="13" t="s">
        <v>76</v>
      </c>
      <c r="AY781" s="242" t="s">
        <v>182</v>
      </c>
    </row>
    <row r="782" s="14" customFormat="1">
      <c r="A782" s="14"/>
      <c r="B782" s="243"/>
      <c r="C782" s="244"/>
      <c r="D782" s="233" t="s">
        <v>199</v>
      </c>
      <c r="E782" s="245" t="s">
        <v>1</v>
      </c>
      <c r="F782" s="246" t="s">
        <v>246</v>
      </c>
      <c r="G782" s="244"/>
      <c r="H782" s="247">
        <v>60.040000000000006</v>
      </c>
      <c r="I782" s="248"/>
      <c r="J782" s="244"/>
      <c r="K782" s="244"/>
      <c r="L782" s="249"/>
      <c r="M782" s="250"/>
      <c r="N782" s="251"/>
      <c r="O782" s="251"/>
      <c r="P782" s="251"/>
      <c r="Q782" s="251"/>
      <c r="R782" s="251"/>
      <c r="S782" s="251"/>
      <c r="T782" s="252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3" t="s">
        <v>199</v>
      </c>
      <c r="AU782" s="253" t="s">
        <v>86</v>
      </c>
      <c r="AV782" s="14" t="s">
        <v>189</v>
      </c>
      <c r="AW782" s="14" t="s">
        <v>32</v>
      </c>
      <c r="AX782" s="14" t="s">
        <v>84</v>
      </c>
      <c r="AY782" s="253" t="s">
        <v>182</v>
      </c>
    </row>
    <row r="783" s="2" customFormat="1">
      <c r="A783" s="38"/>
      <c r="B783" s="39"/>
      <c r="C783" s="218" t="s">
        <v>1453</v>
      </c>
      <c r="D783" s="218" t="s">
        <v>184</v>
      </c>
      <c r="E783" s="219" t="s">
        <v>1454</v>
      </c>
      <c r="F783" s="220" t="s">
        <v>1455</v>
      </c>
      <c r="G783" s="221" t="s">
        <v>1254</v>
      </c>
      <c r="H783" s="222">
        <v>1</v>
      </c>
      <c r="I783" s="223"/>
      <c r="J783" s="224">
        <f>ROUND(I783*H783,2)</f>
        <v>0</v>
      </c>
      <c r="K783" s="220" t="s">
        <v>1</v>
      </c>
      <c r="L783" s="44"/>
      <c r="M783" s="225" t="s">
        <v>1</v>
      </c>
      <c r="N783" s="226" t="s">
        <v>41</v>
      </c>
      <c r="O783" s="91"/>
      <c r="P783" s="227">
        <f>O783*H783</f>
        <v>0</v>
      </c>
      <c r="Q783" s="227">
        <v>0</v>
      </c>
      <c r="R783" s="227">
        <f>Q783*H783</f>
        <v>0</v>
      </c>
      <c r="S783" s="227">
        <v>0</v>
      </c>
      <c r="T783" s="228">
        <f>S783*H783</f>
        <v>0</v>
      </c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R783" s="229" t="s">
        <v>260</v>
      </c>
      <c r="AT783" s="229" t="s">
        <v>184</v>
      </c>
      <c r="AU783" s="229" t="s">
        <v>86</v>
      </c>
      <c r="AY783" s="17" t="s">
        <v>182</v>
      </c>
      <c r="BE783" s="230">
        <f>IF(N783="základní",J783,0)</f>
        <v>0</v>
      </c>
      <c r="BF783" s="230">
        <f>IF(N783="snížená",J783,0)</f>
        <v>0</v>
      </c>
      <c r="BG783" s="230">
        <f>IF(N783="zákl. přenesená",J783,0)</f>
        <v>0</v>
      </c>
      <c r="BH783" s="230">
        <f>IF(N783="sníž. přenesená",J783,0)</f>
        <v>0</v>
      </c>
      <c r="BI783" s="230">
        <f>IF(N783="nulová",J783,0)</f>
        <v>0</v>
      </c>
      <c r="BJ783" s="17" t="s">
        <v>84</v>
      </c>
      <c r="BK783" s="230">
        <f>ROUND(I783*H783,2)</f>
        <v>0</v>
      </c>
      <c r="BL783" s="17" t="s">
        <v>260</v>
      </c>
      <c r="BM783" s="229" t="s">
        <v>1456</v>
      </c>
    </row>
    <row r="784" s="2" customFormat="1">
      <c r="A784" s="38"/>
      <c r="B784" s="39"/>
      <c r="C784" s="218" t="s">
        <v>1457</v>
      </c>
      <c r="D784" s="218" t="s">
        <v>184</v>
      </c>
      <c r="E784" s="219" t="s">
        <v>1458</v>
      </c>
      <c r="F784" s="220" t="s">
        <v>1459</v>
      </c>
      <c r="G784" s="221" t="s">
        <v>1460</v>
      </c>
      <c r="H784" s="222">
        <v>1</v>
      </c>
      <c r="I784" s="223"/>
      <c r="J784" s="224">
        <f>ROUND(I784*H784,2)</f>
        <v>0</v>
      </c>
      <c r="K784" s="220" t="s">
        <v>1</v>
      </c>
      <c r="L784" s="44"/>
      <c r="M784" s="225" t="s">
        <v>1</v>
      </c>
      <c r="N784" s="226" t="s">
        <v>41</v>
      </c>
      <c r="O784" s="91"/>
      <c r="P784" s="227">
        <f>O784*H784</f>
        <v>0</v>
      </c>
      <c r="Q784" s="227">
        <v>0</v>
      </c>
      <c r="R784" s="227">
        <f>Q784*H784</f>
        <v>0</v>
      </c>
      <c r="S784" s="227">
        <v>0</v>
      </c>
      <c r="T784" s="228">
        <f>S784*H784</f>
        <v>0</v>
      </c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R784" s="229" t="s">
        <v>260</v>
      </c>
      <c r="AT784" s="229" t="s">
        <v>184</v>
      </c>
      <c r="AU784" s="229" t="s">
        <v>86</v>
      </c>
      <c r="AY784" s="17" t="s">
        <v>182</v>
      </c>
      <c r="BE784" s="230">
        <f>IF(N784="základní",J784,0)</f>
        <v>0</v>
      </c>
      <c r="BF784" s="230">
        <f>IF(N784="snížená",J784,0)</f>
        <v>0</v>
      </c>
      <c r="BG784" s="230">
        <f>IF(N784="zákl. přenesená",J784,0)</f>
        <v>0</v>
      </c>
      <c r="BH784" s="230">
        <f>IF(N784="sníž. přenesená",J784,0)</f>
        <v>0</v>
      </c>
      <c r="BI784" s="230">
        <f>IF(N784="nulová",J784,0)</f>
        <v>0</v>
      </c>
      <c r="BJ784" s="17" t="s">
        <v>84</v>
      </c>
      <c r="BK784" s="230">
        <f>ROUND(I784*H784,2)</f>
        <v>0</v>
      </c>
      <c r="BL784" s="17" t="s">
        <v>260</v>
      </c>
      <c r="BM784" s="229" t="s">
        <v>1461</v>
      </c>
    </row>
    <row r="785" s="13" customFormat="1">
      <c r="A785" s="13"/>
      <c r="B785" s="231"/>
      <c r="C785" s="232"/>
      <c r="D785" s="233" t="s">
        <v>199</v>
      </c>
      <c r="E785" s="234" t="s">
        <v>1</v>
      </c>
      <c r="F785" s="235" t="s">
        <v>1462</v>
      </c>
      <c r="G785" s="232"/>
      <c r="H785" s="236">
        <v>1</v>
      </c>
      <c r="I785" s="237"/>
      <c r="J785" s="232"/>
      <c r="K785" s="232"/>
      <c r="L785" s="238"/>
      <c r="M785" s="239"/>
      <c r="N785" s="240"/>
      <c r="O785" s="240"/>
      <c r="P785" s="240"/>
      <c r="Q785" s="240"/>
      <c r="R785" s="240"/>
      <c r="S785" s="240"/>
      <c r="T785" s="241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2" t="s">
        <v>199</v>
      </c>
      <c r="AU785" s="242" t="s">
        <v>86</v>
      </c>
      <c r="AV785" s="13" t="s">
        <v>86</v>
      </c>
      <c r="AW785" s="13" t="s">
        <v>32</v>
      </c>
      <c r="AX785" s="13" t="s">
        <v>84</v>
      </c>
      <c r="AY785" s="242" t="s">
        <v>182</v>
      </c>
    </row>
    <row r="786" s="2" customFormat="1">
      <c r="A786" s="38"/>
      <c r="B786" s="39"/>
      <c r="C786" s="218" t="s">
        <v>1463</v>
      </c>
      <c r="D786" s="218" t="s">
        <v>184</v>
      </c>
      <c r="E786" s="219" t="s">
        <v>1464</v>
      </c>
      <c r="F786" s="220" t="s">
        <v>1465</v>
      </c>
      <c r="G786" s="221" t="s">
        <v>481</v>
      </c>
      <c r="H786" s="222">
        <v>25</v>
      </c>
      <c r="I786" s="223"/>
      <c r="J786" s="224">
        <f>ROUND(I786*H786,2)</f>
        <v>0</v>
      </c>
      <c r="K786" s="220" t="s">
        <v>1</v>
      </c>
      <c r="L786" s="44"/>
      <c r="M786" s="225" t="s">
        <v>1</v>
      </c>
      <c r="N786" s="226" t="s">
        <v>41</v>
      </c>
      <c r="O786" s="91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29" t="s">
        <v>260</v>
      </c>
      <c r="AT786" s="229" t="s">
        <v>184</v>
      </c>
      <c r="AU786" s="229" t="s">
        <v>86</v>
      </c>
      <c r="AY786" s="17" t="s">
        <v>182</v>
      </c>
      <c r="BE786" s="230">
        <f>IF(N786="základní",J786,0)</f>
        <v>0</v>
      </c>
      <c r="BF786" s="230">
        <f>IF(N786="snížená",J786,0)</f>
        <v>0</v>
      </c>
      <c r="BG786" s="230">
        <f>IF(N786="zákl. přenesená",J786,0)</f>
        <v>0</v>
      </c>
      <c r="BH786" s="230">
        <f>IF(N786="sníž. přenesená",J786,0)</f>
        <v>0</v>
      </c>
      <c r="BI786" s="230">
        <f>IF(N786="nulová",J786,0)</f>
        <v>0</v>
      </c>
      <c r="BJ786" s="17" t="s">
        <v>84</v>
      </c>
      <c r="BK786" s="230">
        <f>ROUND(I786*H786,2)</f>
        <v>0</v>
      </c>
      <c r="BL786" s="17" t="s">
        <v>260</v>
      </c>
      <c r="BM786" s="229" t="s">
        <v>1466</v>
      </c>
    </row>
    <row r="787" s="13" customFormat="1">
      <c r="A787" s="13"/>
      <c r="B787" s="231"/>
      <c r="C787" s="232"/>
      <c r="D787" s="233" t="s">
        <v>199</v>
      </c>
      <c r="E787" s="234" t="s">
        <v>1</v>
      </c>
      <c r="F787" s="235" t="s">
        <v>1467</v>
      </c>
      <c r="G787" s="232"/>
      <c r="H787" s="236">
        <v>25</v>
      </c>
      <c r="I787" s="237"/>
      <c r="J787" s="232"/>
      <c r="K787" s="232"/>
      <c r="L787" s="238"/>
      <c r="M787" s="239"/>
      <c r="N787" s="240"/>
      <c r="O787" s="240"/>
      <c r="P787" s="240"/>
      <c r="Q787" s="240"/>
      <c r="R787" s="240"/>
      <c r="S787" s="240"/>
      <c r="T787" s="241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2" t="s">
        <v>199</v>
      </c>
      <c r="AU787" s="242" t="s">
        <v>86</v>
      </c>
      <c r="AV787" s="13" t="s">
        <v>86</v>
      </c>
      <c r="AW787" s="13" t="s">
        <v>32</v>
      </c>
      <c r="AX787" s="13" t="s">
        <v>84</v>
      </c>
      <c r="AY787" s="242" t="s">
        <v>182</v>
      </c>
    </row>
    <row r="788" s="2" customFormat="1" ht="16.5" customHeight="1">
      <c r="A788" s="38"/>
      <c r="B788" s="39"/>
      <c r="C788" s="218" t="s">
        <v>1468</v>
      </c>
      <c r="D788" s="218" t="s">
        <v>184</v>
      </c>
      <c r="E788" s="219" t="s">
        <v>1469</v>
      </c>
      <c r="F788" s="220" t="s">
        <v>1470</v>
      </c>
      <c r="G788" s="221" t="s">
        <v>481</v>
      </c>
      <c r="H788" s="222">
        <v>48</v>
      </c>
      <c r="I788" s="223"/>
      <c r="J788" s="224">
        <f>ROUND(I788*H788,2)</f>
        <v>0</v>
      </c>
      <c r="K788" s="220" t="s">
        <v>1</v>
      </c>
      <c r="L788" s="44"/>
      <c r="M788" s="225" t="s">
        <v>1</v>
      </c>
      <c r="N788" s="226" t="s">
        <v>41</v>
      </c>
      <c r="O788" s="91"/>
      <c r="P788" s="227">
        <f>O788*H788</f>
        <v>0</v>
      </c>
      <c r="Q788" s="227">
        <v>0</v>
      </c>
      <c r="R788" s="227">
        <f>Q788*H788</f>
        <v>0</v>
      </c>
      <c r="S788" s="227">
        <v>0</v>
      </c>
      <c r="T788" s="228">
        <f>S788*H788</f>
        <v>0</v>
      </c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R788" s="229" t="s">
        <v>260</v>
      </c>
      <c r="AT788" s="229" t="s">
        <v>184</v>
      </c>
      <c r="AU788" s="229" t="s">
        <v>86</v>
      </c>
      <c r="AY788" s="17" t="s">
        <v>182</v>
      </c>
      <c r="BE788" s="230">
        <f>IF(N788="základní",J788,0)</f>
        <v>0</v>
      </c>
      <c r="BF788" s="230">
        <f>IF(N788="snížená",J788,0)</f>
        <v>0</v>
      </c>
      <c r="BG788" s="230">
        <f>IF(N788="zákl. přenesená",J788,0)</f>
        <v>0</v>
      </c>
      <c r="BH788" s="230">
        <f>IF(N788="sníž. přenesená",J788,0)</f>
        <v>0</v>
      </c>
      <c r="BI788" s="230">
        <f>IF(N788="nulová",J788,0)</f>
        <v>0</v>
      </c>
      <c r="BJ788" s="17" t="s">
        <v>84</v>
      </c>
      <c r="BK788" s="230">
        <f>ROUND(I788*H788,2)</f>
        <v>0</v>
      </c>
      <c r="BL788" s="17" t="s">
        <v>260</v>
      </c>
      <c r="BM788" s="229" t="s">
        <v>1471</v>
      </c>
    </row>
    <row r="789" s="13" customFormat="1">
      <c r="A789" s="13"/>
      <c r="B789" s="231"/>
      <c r="C789" s="232"/>
      <c r="D789" s="233" t="s">
        <v>199</v>
      </c>
      <c r="E789" s="234" t="s">
        <v>1</v>
      </c>
      <c r="F789" s="235" t="s">
        <v>1472</v>
      </c>
      <c r="G789" s="232"/>
      <c r="H789" s="236">
        <v>48</v>
      </c>
      <c r="I789" s="237"/>
      <c r="J789" s="232"/>
      <c r="K789" s="232"/>
      <c r="L789" s="238"/>
      <c r="M789" s="239"/>
      <c r="N789" s="240"/>
      <c r="O789" s="240"/>
      <c r="P789" s="240"/>
      <c r="Q789" s="240"/>
      <c r="R789" s="240"/>
      <c r="S789" s="240"/>
      <c r="T789" s="241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2" t="s">
        <v>199</v>
      </c>
      <c r="AU789" s="242" t="s">
        <v>86</v>
      </c>
      <c r="AV789" s="13" t="s">
        <v>86</v>
      </c>
      <c r="AW789" s="13" t="s">
        <v>32</v>
      </c>
      <c r="AX789" s="13" t="s">
        <v>84</v>
      </c>
      <c r="AY789" s="242" t="s">
        <v>182</v>
      </c>
    </row>
    <row r="790" s="2" customFormat="1" ht="33" customHeight="1">
      <c r="A790" s="38"/>
      <c r="B790" s="39"/>
      <c r="C790" s="218" t="s">
        <v>1473</v>
      </c>
      <c r="D790" s="218" t="s">
        <v>184</v>
      </c>
      <c r="E790" s="219" t="s">
        <v>1474</v>
      </c>
      <c r="F790" s="220" t="s">
        <v>1475</v>
      </c>
      <c r="G790" s="221" t="s">
        <v>1460</v>
      </c>
      <c r="H790" s="222">
        <v>7</v>
      </c>
      <c r="I790" s="223"/>
      <c r="J790" s="224">
        <f>ROUND(I790*H790,2)</f>
        <v>0</v>
      </c>
      <c r="K790" s="220" t="s">
        <v>1</v>
      </c>
      <c r="L790" s="44"/>
      <c r="M790" s="225" t="s">
        <v>1</v>
      </c>
      <c r="N790" s="226" t="s">
        <v>41</v>
      </c>
      <c r="O790" s="91"/>
      <c r="P790" s="227">
        <f>O790*H790</f>
        <v>0</v>
      </c>
      <c r="Q790" s="227">
        <v>0</v>
      </c>
      <c r="R790" s="227">
        <f>Q790*H790</f>
        <v>0</v>
      </c>
      <c r="S790" s="227">
        <v>0</v>
      </c>
      <c r="T790" s="228">
        <f>S790*H790</f>
        <v>0</v>
      </c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R790" s="229" t="s">
        <v>260</v>
      </c>
      <c r="AT790" s="229" t="s">
        <v>184</v>
      </c>
      <c r="AU790" s="229" t="s">
        <v>86</v>
      </c>
      <c r="AY790" s="17" t="s">
        <v>182</v>
      </c>
      <c r="BE790" s="230">
        <f>IF(N790="základní",J790,0)</f>
        <v>0</v>
      </c>
      <c r="BF790" s="230">
        <f>IF(N790="snížená",J790,0)</f>
        <v>0</v>
      </c>
      <c r="BG790" s="230">
        <f>IF(N790="zákl. přenesená",J790,0)</f>
        <v>0</v>
      </c>
      <c r="BH790" s="230">
        <f>IF(N790="sníž. přenesená",J790,0)</f>
        <v>0</v>
      </c>
      <c r="BI790" s="230">
        <f>IF(N790="nulová",J790,0)</f>
        <v>0</v>
      </c>
      <c r="BJ790" s="17" t="s">
        <v>84</v>
      </c>
      <c r="BK790" s="230">
        <f>ROUND(I790*H790,2)</f>
        <v>0</v>
      </c>
      <c r="BL790" s="17" t="s">
        <v>260</v>
      </c>
      <c r="BM790" s="229" t="s">
        <v>1476</v>
      </c>
    </row>
    <row r="791" s="13" customFormat="1">
      <c r="A791" s="13"/>
      <c r="B791" s="231"/>
      <c r="C791" s="232"/>
      <c r="D791" s="233" t="s">
        <v>199</v>
      </c>
      <c r="E791" s="234" t="s">
        <v>1</v>
      </c>
      <c r="F791" s="235" t="s">
        <v>1477</v>
      </c>
      <c r="G791" s="232"/>
      <c r="H791" s="236">
        <v>7</v>
      </c>
      <c r="I791" s="237"/>
      <c r="J791" s="232"/>
      <c r="K791" s="232"/>
      <c r="L791" s="238"/>
      <c r="M791" s="239"/>
      <c r="N791" s="240"/>
      <c r="O791" s="240"/>
      <c r="P791" s="240"/>
      <c r="Q791" s="240"/>
      <c r="R791" s="240"/>
      <c r="S791" s="240"/>
      <c r="T791" s="241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2" t="s">
        <v>199</v>
      </c>
      <c r="AU791" s="242" t="s">
        <v>86</v>
      </c>
      <c r="AV791" s="13" t="s">
        <v>86</v>
      </c>
      <c r="AW791" s="13" t="s">
        <v>32</v>
      </c>
      <c r="AX791" s="13" t="s">
        <v>84</v>
      </c>
      <c r="AY791" s="242" t="s">
        <v>182</v>
      </c>
    </row>
    <row r="792" s="2" customFormat="1" ht="16.5" customHeight="1">
      <c r="A792" s="38"/>
      <c r="B792" s="39"/>
      <c r="C792" s="218" t="s">
        <v>1478</v>
      </c>
      <c r="D792" s="218" t="s">
        <v>184</v>
      </c>
      <c r="E792" s="219" t="s">
        <v>1479</v>
      </c>
      <c r="F792" s="220" t="s">
        <v>1480</v>
      </c>
      <c r="G792" s="221" t="s">
        <v>1460</v>
      </c>
      <c r="H792" s="222">
        <v>35</v>
      </c>
      <c r="I792" s="223"/>
      <c r="J792" s="224">
        <f>ROUND(I792*H792,2)</f>
        <v>0</v>
      </c>
      <c r="K792" s="220" t="s">
        <v>1</v>
      </c>
      <c r="L792" s="44"/>
      <c r="M792" s="225" t="s">
        <v>1</v>
      </c>
      <c r="N792" s="226" t="s">
        <v>41</v>
      </c>
      <c r="O792" s="91"/>
      <c r="P792" s="227">
        <f>O792*H792</f>
        <v>0</v>
      </c>
      <c r="Q792" s="227">
        <v>0</v>
      </c>
      <c r="R792" s="227">
        <f>Q792*H792</f>
        <v>0</v>
      </c>
      <c r="S792" s="227">
        <v>0</v>
      </c>
      <c r="T792" s="228">
        <f>S792*H792</f>
        <v>0</v>
      </c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R792" s="229" t="s">
        <v>260</v>
      </c>
      <c r="AT792" s="229" t="s">
        <v>184</v>
      </c>
      <c r="AU792" s="229" t="s">
        <v>86</v>
      </c>
      <c r="AY792" s="17" t="s">
        <v>182</v>
      </c>
      <c r="BE792" s="230">
        <f>IF(N792="základní",J792,0)</f>
        <v>0</v>
      </c>
      <c r="BF792" s="230">
        <f>IF(N792="snížená",J792,0)</f>
        <v>0</v>
      </c>
      <c r="BG792" s="230">
        <f>IF(N792="zákl. přenesená",J792,0)</f>
        <v>0</v>
      </c>
      <c r="BH792" s="230">
        <f>IF(N792="sníž. přenesená",J792,0)</f>
        <v>0</v>
      </c>
      <c r="BI792" s="230">
        <f>IF(N792="nulová",J792,0)</f>
        <v>0</v>
      </c>
      <c r="BJ792" s="17" t="s">
        <v>84</v>
      </c>
      <c r="BK792" s="230">
        <f>ROUND(I792*H792,2)</f>
        <v>0</v>
      </c>
      <c r="BL792" s="17" t="s">
        <v>260</v>
      </c>
      <c r="BM792" s="229" t="s">
        <v>1481</v>
      </c>
    </row>
    <row r="793" s="13" customFormat="1">
      <c r="A793" s="13"/>
      <c r="B793" s="231"/>
      <c r="C793" s="232"/>
      <c r="D793" s="233" t="s">
        <v>199</v>
      </c>
      <c r="E793" s="234" t="s">
        <v>1</v>
      </c>
      <c r="F793" s="235" t="s">
        <v>1482</v>
      </c>
      <c r="G793" s="232"/>
      <c r="H793" s="236">
        <v>35</v>
      </c>
      <c r="I793" s="237"/>
      <c r="J793" s="232"/>
      <c r="K793" s="232"/>
      <c r="L793" s="238"/>
      <c r="M793" s="239"/>
      <c r="N793" s="240"/>
      <c r="O793" s="240"/>
      <c r="P793" s="240"/>
      <c r="Q793" s="240"/>
      <c r="R793" s="240"/>
      <c r="S793" s="240"/>
      <c r="T793" s="241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2" t="s">
        <v>199</v>
      </c>
      <c r="AU793" s="242" t="s">
        <v>86</v>
      </c>
      <c r="AV793" s="13" t="s">
        <v>86</v>
      </c>
      <c r="AW793" s="13" t="s">
        <v>32</v>
      </c>
      <c r="AX793" s="13" t="s">
        <v>84</v>
      </c>
      <c r="AY793" s="242" t="s">
        <v>182</v>
      </c>
    </row>
    <row r="794" s="2" customFormat="1" ht="16.5" customHeight="1">
      <c r="A794" s="38"/>
      <c r="B794" s="39"/>
      <c r="C794" s="218" t="s">
        <v>1483</v>
      </c>
      <c r="D794" s="218" t="s">
        <v>184</v>
      </c>
      <c r="E794" s="219" t="s">
        <v>1484</v>
      </c>
      <c r="F794" s="220" t="s">
        <v>1485</v>
      </c>
      <c r="G794" s="221" t="s">
        <v>1460</v>
      </c>
      <c r="H794" s="222">
        <v>2</v>
      </c>
      <c r="I794" s="223"/>
      <c r="J794" s="224">
        <f>ROUND(I794*H794,2)</f>
        <v>0</v>
      </c>
      <c r="K794" s="220" t="s">
        <v>1</v>
      </c>
      <c r="L794" s="44"/>
      <c r="M794" s="225" t="s">
        <v>1</v>
      </c>
      <c r="N794" s="226" t="s">
        <v>41</v>
      </c>
      <c r="O794" s="91"/>
      <c r="P794" s="227">
        <f>O794*H794</f>
        <v>0</v>
      </c>
      <c r="Q794" s="227">
        <v>0</v>
      </c>
      <c r="R794" s="227">
        <f>Q794*H794</f>
        <v>0</v>
      </c>
      <c r="S794" s="227">
        <v>0</v>
      </c>
      <c r="T794" s="228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29" t="s">
        <v>260</v>
      </c>
      <c r="AT794" s="229" t="s">
        <v>184</v>
      </c>
      <c r="AU794" s="229" t="s">
        <v>86</v>
      </c>
      <c r="AY794" s="17" t="s">
        <v>182</v>
      </c>
      <c r="BE794" s="230">
        <f>IF(N794="základní",J794,0)</f>
        <v>0</v>
      </c>
      <c r="BF794" s="230">
        <f>IF(N794="snížená",J794,0)</f>
        <v>0</v>
      </c>
      <c r="BG794" s="230">
        <f>IF(N794="zákl. přenesená",J794,0)</f>
        <v>0</v>
      </c>
      <c r="BH794" s="230">
        <f>IF(N794="sníž. přenesená",J794,0)</f>
        <v>0</v>
      </c>
      <c r="BI794" s="230">
        <f>IF(N794="nulová",J794,0)</f>
        <v>0</v>
      </c>
      <c r="BJ794" s="17" t="s">
        <v>84</v>
      </c>
      <c r="BK794" s="230">
        <f>ROUND(I794*H794,2)</f>
        <v>0</v>
      </c>
      <c r="BL794" s="17" t="s">
        <v>260</v>
      </c>
      <c r="BM794" s="229" t="s">
        <v>1486</v>
      </c>
    </row>
    <row r="795" s="13" customFormat="1">
      <c r="A795" s="13"/>
      <c r="B795" s="231"/>
      <c r="C795" s="232"/>
      <c r="D795" s="233" t="s">
        <v>199</v>
      </c>
      <c r="E795" s="234" t="s">
        <v>1</v>
      </c>
      <c r="F795" s="235" t="s">
        <v>1487</v>
      </c>
      <c r="G795" s="232"/>
      <c r="H795" s="236">
        <v>2</v>
      </c>
      <c r="I795" s="237"/>
      <c r="J795" s="232"/>
      <c r="K795" s="232"/>
      <c r="L795" s="238"/>
      <c r="M795" s="239"/>
      <c r="N795" s="240"/>
      <c r="O795" s="240"/>
      <c r="P795" s="240"/>
      <c r="Q795" s="240"/>
      <c r="R795" s="240"/>
      <c r="S795" s="240"/>
      <c r="T795" s="241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2" t="s">
        <v>199</v>
      </c>
      <c r="AU795" s="242" t="s">
        <v>86</v>
      </c>
      <c r="AV795" s="13" t="s">
        <v>86</v>
      </c>
      <c r="AW795" s="13" t="s">
        <v>32</v>
      </c>
      <c r="AX795" s="13" t="s">
        <v>84</v>
      </c>
      <c r="AY795" s="242" t="s">
        <v>182</v>
      </c>
    </row>
    <row r="796" s="2" customFormat="1" ht="16.5" customHeight="1">
      <c r="A796" s="38"/>
      <c r="B796" s="39"/>
      <c r="C796" s="218" t="s">
        <v>1488</v>
      </c>
      <c r="D796" s="218" t="s">
        <v>184</v>
      </c>
      <c r="E796" s="219" t="s">
        <v>1489</v>
      </c>
      <c r="F796" s="220" t="s">
        <v>1490</v>
      </c>
      <c r="G796" s="221" t="s">
        <v>1460</v>
      </c>
      <c r="H796" s="222">
        <v>1</v>
      </c>
      <c r="I796" s="223"/>
      <c r="J796" s="224">
        <f>ROUND(I796*H796,2)</f>
        <v>0</v>
      </c>
      <c r="K796" s="220" t="s">
        <v>1</v>
      </c>
      <c r="L796" s="44"/>
      <c r="M796" s="225" t="s">
        <v>1</v>
      </c>
      <c r="N796" s="226" t="s">
        <v>41</v>
      </c>
      <c r="O796" s="91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29" t="s">
        <v>260</v>
      </c>
      <c r="AT796" s="229" t="s">
        <v>184</v>
      </c>
      <c r="AU796" s="229" t="s">
        <v>86</v>
      </c>
      <c r="AY796" s="17" t="s">
        <v>182</v>
      </c>
      <c r="BE796" s="230">
        <f>IF(N796="základní",J796,0)</f>
        <v>0</v>
      </c>
      <c r="BF796" s="230">
        <f>IF(N796="snížená",J796,0)</f>
        <v>0</v>
      </c>
      <c r="BG796" s="230">
        <f>IF(N796="zákl. přenesená",J796,0)</f>
        <v>0</v>
      </c>
      <c r="BH796" s="230">
        <f>IF(N796="sníž. přenesená",J796,0)</f>
        <v>0</v>
      </c>
      <c r="BI796" s="230">
        <f>IF(N796="nulová",J796,0)</f>
        <v>0</v>
      </c>
      <c r="BJ796" s="17" t="s">
        <v>84</v>
      </c>
      <c r="BK796" s="230">
        <f>ROUND(I796*H796,2)</f>
        <v>0</v>
      </c>
      <c r="BL796" s="17" t="s">
        <v>260</v>
      </c>
      <c r="BM796" s="229" t="s">
        <v>1491</v>
      </c>
    </row>
    <row r="797" s="13" customFormat="1">
      <c r="A797" s="13"/>
      <c r="B797" s="231"/>
      <c r="C797" s="232"/>
      <c r="D797" s="233" t="s">
        <v>199</v>
      </c>
      <c r="E797" s="234" t="s">
        <v>1</v>
      </c>
      <c r="F797" s="235" t="s">
        <v>1492</v>
      </c>
      <c r="G797" s="232"/>
      <c r="H797" s="236">
        <v>1</v>
      </c>
      <c r="I797" s="237"/>
      <c r="J797" s="232"/>
      <c r="K797" s="232"/>
      <c r="L797" s="238"/>
      <c r="M797" s="239"/>
      <c r="N797" s="240"/>
      <c r="O797" s="240"/>
      <c r="P797" s="240"/>
      <c r="Q797" s="240"/>
      <c r="R797" s="240"/>
      <c r="S797" s="240"/>
      <c r="T797" s="241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2" t="s">
        <v>199</v>
      </c>
      <c r="AU797" s="242" t="s">
        <v>86</v>
      </c>
      <c r="AV797" s="13" t="s">
        <v>86</v>
      </c>
      <c r="AW797" s="13" t="s">
        <v>32</v>
      </c>
      <c r="AX797" s="13" t="s">
        <v>84</v>
      </c>
      <c r="AY797" s="242" t="s">
        <v>182</v>
      </c>
    </row>
    <row r="798" s="2" customFormat="1">
      <c r="A798" s="38"/>
      <c r="B798" s="39"/>
      <c r="C798" s="218" t="s">
        <v>1493</v>
      </c>
      <c r="D798" s="218" t="s">
        <v>184</v>
      </c>
      <c r="E798" s="219" t="s">
        <v>1494</v>
      </c>
      <c r="F798" s="220" t="s">
        <v>1495</v>
      </c>
      <c r="G798" s="221" t="s">
        <v>1460</v>
      </c>
      <c r="H798" s="222">
        <v>1</v>
      </c>
      <c r="I798" s="223"/>
      <c r="J798" s="224">
        <f>ROUND(I798*H798,2)</f>
        <v>0</v>
      </c>
      <c r="K798" s="220" t="s">
        <v>1</v>
      </c>
      <c r="L798" s="44"/>
      <c r="M798" s="225" t="s">
        <v>1</v>
      </c>
      <c r="N798" s="226" t="s">
        <v>41</v>
      </c>
      <c r="O798" s="91"/>
      <c r="P798" s="227">
        <f>O798*H798</f>
        <v>0</v>
      </c>
      <c r="Q798" s="227">
        <v>0</v>
      </c>
      <c r="R798" s="227">
        <f>Q798*H798</f>
        <v>0</v>
      </c>
      <c r="S798" s="227">
        <v>0</v>
      </c>
      <c r="T798" s="228">
        <f>S798*H798</f>
        <v>0</v>
      </c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R798" s="229" t="s">
        <v>260</v>
      </c>
      <c r="AT798" s="229" t="s">
        <v>184</v>
      </c>
      <c r="AU798" s="229" t="s">
        <v>86</v>
      </c>
      <c r="AY798" s="17" t="s">
        <v>182</v>
      </c>
      <c r="BE798" s="230">
        <f>IF(N798="základní",J798,0)</f>
        <v>0</v>
      </c>
      <c r="BF798" s="230">
        <f>IF(N798="snížená",J798,0)</f>
        <v>0</v>
      </c>
      <c r="BG798" s="230">
        <f>IF(N798="zákl. přenesená",J798,0)</f>
        <v>0</v>
      </c>
      <c r="BH798" s="230">
        <f>IF(N798="sníž. přenesená",J798,0)</f>
        <v>0</v>
      </c>
      <c r="BI798" s="230">
        <f>IF(N798="nulová",J798,0)</f>
        <v>0</v>
      </c>
      <c r="BJ798" s="17" t="s">
        <v>84</v>
      </c>
      <c r="BK798" s="230">
        <f>ROUND(I798*H798,2)</f>
        <v>0</v>
      </c>
      <c r="BL798" s="17" t="s">
        <v>260</v>
      </c>
      <c r="BM798" s="229" t="s">
        <v>1496</v>
      </c>
    </row>
    <row r="799" s="13" customFormat="1">
      <c r="A799" s="13"/>
      <c r="B799" s="231"/>
      <c r="C799" s="232"/>
      <c r="D799" s="233" t="s">
        <v>199</v>
      </c>
      <c r="E799" s="234" t="s">
        <v>1</v>
      </c>
      <c r="F799" s="235" t="s">
        <v>1497</v>
      </c>
      <c r="G799" s="232"/>
      <c r="H799" s="236">
        <v>1</v>
      </c>
      <c r="I799" s="237"/>
      <c r="J799" s="232"/>
      <c r="K799" s="232"/>
      <c r="L799" s="238"/>
      <c r="M799" s="239"/>
      <c r="N799" s="240"/>
      <c r="O799" s="240"/>
      <c r="P799" s="240"/>
      <c r="Q799" s="240"/>
      <c r="R799" s="240"/>
      <c r="S799" s="240"/>
      <c r="T799" s="241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2" t="s">
        <v>199</v>
      </c>
      <c r="AU799" s="242" t="s">
        <v>86</v>
      </c>
      <c r="AV799" s="13" t="s">
        <v>86</v>
      </c>
      <c r="AW799" s="13" t="s">
        <v>32</v>
      </c>
      <c r="AX799" s="13" t="s">
        <v>84</v>
      </c>
      <c r="AY799" s="242" t="s">
        <v>182</v>
      </c>
    </row>
    <row r="800" s="2" customFormat="1">
      <c r="A800" s="38"/>
      <c r="B800" s="39"/>
      <c r="C800" s="218" t="s">
        <v>1498</v>
      </c>
      <c r="D800" s="218" t="s">
        <v>184</v>
      </c>
      <c r="E800" s="219" t="s">
        <v>1499</v>
      </c>
      <c r="F800" s="220" t="s">
        <v>1500</v>
      </c>
      <c r="G800" s="221" t="s">
        <v>1460</v>
      </c>
      <c r="H800" s="222">
        <v>1</v>
      </c>
      <c r="I800" s="223"/>
      <c r="J800" s="224">
        <f>ROUND(I800*H800,2)</f>
        <v>0</v>
      </c>
      <c r="K800" s="220" t="s">
        <v>1</v>
      </c>
      <c r="L800" s="44"/>
      <c r="M800" s="225" t="s">
        <v>1</v>
      </c>
      <c r="N800" s="226" t="s">
        <v>41</v>
      </c>
      <c r="O800" s="91"/>
      <c r="P800" s="227">
        <f>O800*H800</f>
        <v>0</v>
      </c>
      <c r="Q800" s="227">
        <v>0</v>
      </c>
      <c r="R800" s="227">
        <f>Q800*H800</f>
        <v>0</v>
      </c>
      <c r="S800" s="227">
        <v>0</v>
      </c>
      <c r="T800" s="228">
        <f>S800*H800</f>
        <v>0</v>
      </c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R800" s="229" t="s">
        <v>260</v>
      </c>
      <c r="AT800" s="229" t="s">
        <v>184</v>
      </c>
      <c r="AU800" s="229" t="s">
        <v>86</v>
      </c>
      <c r="AY800" s="17" t="s">
        <v>182</v>
      </c>
      <c r="BE800" s="230">
        <f>IF(N800="základní",J800,0)</f>
        <v>0</v>
      </c>
      <c r="BF800" s="230">
        <f>IF(N800="snížená",J800,0)</f>
        <v>0</v>
      </c>
      <c r="BG800" s="230">
        <f>IF(N800="zákl. přenesená",J800,0)</f>
        <v>0</v>
      </c>
      <c r="BH800" s="230">
        <f>IF(N800="sníž. přenesená",J800,0)</f>
        <v>0</v>
      </c>
      <c r="BI800" s="230">
        <f>IF(N800="nulová",J800,0)</f>
        <v>0</v>
      </c>
      <c r="BJ800" s="17" t="s">
        <v>84</v>
      </c>
      <c r="BK800" s="230">
        <f>ROUND(I800*H800,2)</f>
        <v>0</v>
      </c>
      <c r="BL800" s="17" t="s">
        <v>260</v>
      </c>
      <c r="BM800" s="229" t="s">
        <v>1501</v>
      </c>
    </row>
    <row r="801" s="13" customFormat="1">
      <c r="A801" s="13"/>
      <c r="B801" s="231"/>
      <c r="C801" s="232"/>
      <c r="D801" s="233" t="s">
        <v>199</v>
      </c>
      <c r="E801" s="234" t="s">
        <v>1</v>
      </c>
      <c r="F801" s="235" t="s">
        <v>1502</v>
      </c>
      <c r="G801" s="232"/>
      <c r="H801" s="236">
        <v>1</v>
      </c>
      <c r="I801" s="237"/>
      <c r="J801" s="232"/>
      <c r="K801" s="232"/>
      <c r="L801" s="238"/>
      <c r="M801" s="239"/>
      <c r="N801" s="240"/>
      <c r="O801" s="240"/>
      <c r="P801" s="240"/>
      <c r="Q801" s="240"/>
      <c r="R801" s="240"/>
      <c r="S801" s="240"/>
      <c r="T801" s="241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2" t="s">
        <v>199</v>
      </c>
      <c r="AU801" s="242" t="s">
        <v>86</v>
      </c>
      <c r="AV801" s="13" t="s">
        <v>86</v>
      </c>
      <c r="AW801" s="13" t="s">
        <v>32</v>
      </c>
      <c r="AX801" s="13" t="s">
        <v>84</v>
      </c>
      <c r="AY801" s="242" t="s">
        <v>182</v>
      </c>
    </row>
    <row r="802" s="2" customFormat="1" ht="16.5" customHeight="1">
      <c r="A802" s="38"/>
      <c r="B802" s="39"/>
      <c r="C802" s="218" t="s">
        <v>1503</v>
      </c>
      <c r="D802" s="218" t="s">
        <v>184</v>
      </c>
      <c r="E802" s="219" t="s">
        <v>1504</v>
      </c>
      <c r="F802" s="220" t="s">
        <v>1505</v>
      </c>
      <c r="G802" s="221" t="s">
        <v>1460</v>
      </c>
      <c r="H802" s="222">
        <v>5</v>
      </c>
      <c r="I802" s="223"/>
      <c r="J802" s="224">
        <f>ROUND(I802*H802,2)</f>
        <v>0</v>
      </c>
      <c r="K802" s="220" t="s">
        <v>1</v>
      </c>
      <c r="L802" s="44"/>
      <c r="M802" s="225" t="s">
        <v>1</v>
      </c>
      <c r="N802" s="226" t="s">
        <v>41</v>
      </c>
      <c r="O802" s="91"/>
      <c r="P802" s="227">
        <f>O802*H802</f>
        <v>0</v>
      </c>
      <c r="Q802" s="227">
        <v>0</v>
      </c>
      <c r="R802" s="227">
        <f>Q802*H802</f>
        <v>0</v>
      </c>
      <c r="S802" s="227">
        <v>0</v>
      </c>
      <c r="T802" s="228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29" t="s">
        <v>260</v>
      </c>
      <c r="AT802" s="229" t="s">
        <v>184</v>
      </c>
      <c r="AU802" s="229" t="s">
        <v>86</v>
      </c>
      <c r="AY802" s="17" t="s">
        <v>182</v>
      </c>
      <c r="BE802" s="230">
        <f>IF(N802="základní",J802,0)</f>
        <v>0</v>
      </c>
      <c r="BF802" s="230">
        <f>IF(N802="snížená",J802,0)</f>
        <v>0</v>
      </c>
      <c r="BG802" s="230">
        <f>IF(N802="zákl. přenesená",J802,0)</f>
        <v>0</v>
      </c>
      <c r="BH802" s="230">
        <f>IF(N802="sníž. přenesená",J802,0)</f>
        <v>0</v>
      </c>
      <c r="BI802" s="230">
        <f>IF(N802="nulová",J802,0)</f>
        <v>0</v>
      </c>
      <c r="BJ802" s="17" t="s">
        <v>84</v>
      </c>
      <c r="BK802" s="230">
        <f>ROUND(I802*H802,2)</f>
        <v>0</v>
      </c>
      <c r="BL802" s="17" t="s">
        <v>260</v>
      </c>
      <c r="BM802" s="229" t="s">
        <v>1506</v>
      </c>
    </row>
    <row r="803" s="13" customFormat="1">
      <c r="A803" s="13"/>
      <c r="B803" s="231"/>
      <c r="C803" s="232"/>
      <c r="D803" s="233" t="s">
        <v>199</v>
      </c>
      <c r="E803" s="234" t="s">
        <v>1</v>
      </c>
      <c r="F803" s="235" t="s">
        <v>1507</v>
      </c>
      <c r="G803" s="232"/>
      <c r="H803" s="236">
        <v>5</v>
      </c>
      <c r="I803" s="237"/>
      <c r="J803" s="232"/>
      <c r="K803" s="232"/>
      <c r="L803" s="238"/>
      <c r="M803" s="239"/>
      <c r="N803" s="240"/>
      <c r="O803" s="240"/>
      <c r="P803" s="240"/>
      <c r="Q803" s="240"/>
      <c r="R803" s="240"/>
      <c r="S803" s="240"/>
      <c r="T803" s="241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2" t="s">
        <v>199</v>
      </c>
      <c r="AU803" s="242" t="s">
        <v>86</v>
      </c>
      <c r="AV803" s="13" t="s">
        <v>86</v>
      </c>
      <c r="AW803" s="13" t="s">
        <v>32</v>
      </c>
      <c r="AX803" s="13" t="s">
        <v>84</v>
      </c>
      <c r="AY803" s="242" t="s">
        <v>182</v>
      </c>
    </row>
    <row r="804" s="2" customFormat="1" ht="16.5" customHeight="1">
      <c r="A804" s="38"/>
      <c r="B804" s="39"/>
      <c r="C804" s="218" t="s">
        <v>1508</v>
      </c>
      <c r="D804" s="218" t="s">
        <v>184</v>
      </c>
      <c r="E804" s="219" t="s">
        <v>1509</v>
      </c>
      <c r="F804" s="220" t="s">
        <v>1510</v>
      </c>
      <c r="G804" s="221" t="s">
        <v>1460</v>
      </c>
      <c r="H804" s="222">
        <v>1</v>
      </c>
      <c r="I804" s="223"/>
      <c r="J804" s="224">
        <f>ROUND(I804*H804,2)</f>
        <v>0</v>
      </c>
      <c r="K804" s="220" t="s">
        <v>1</v>
      </c>
      <c r="L804" s="44"/>
      <c r="M804" s="225" t="s">
        <v>1</v>
      </c>
      <c r="N804" s="226" t="s">
        <v>41</v>
      </c>
      <c r="O804" s="91"/>
      <c r="P804" s="227">
        <f>O804*H804</f>
        <v>0</v>
      </c>
      <c r="Q804" s="227">
        <v>0</v>
      </c>
      <c r="R804" s="227">
        <f>Q804*H804</f>
        <v>0</v>
      </c>
      <c r="S804" s="227">
        <v>0</v>
      </c>
      <c r="T804" s="228">
        <f>S804*H804</f>
        <v>0</v>
      </c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R804" s="229" t="s">
        <v>260</v>
      </c>
      <c r="AT804" s="229" t="s">
        <v>184</v>
      </c>
      <c r="AU804" s="229" t="s">
        <v>86</v>
      </c>
      <c r="AY804" s="17" t="s">
        <v>182</v>
      </c>
      <c r="BE804" s="230">
        <f>IF(N804="základní",J804,0)</f>
        <v>0</v>
      </c>
      <c r="BF804" s="230">
        <f>IF(N804="snížená",J804,0)</f>
        <v>0</v>
      </c>
      <c r="BG804" s="230">
        <f>IF(N804="zákl. přenesená",J804,0)</f>
        <v>0</v>
      </c>
      <c r="BH804" s="230">
        <f>IF(N804="sníž. přenesená",J804,0)</f>
        <v>0</v>
      </c>
      <c r="BI804" s="230">
        <f>IF(N804="nulová",J804,0)</f>
        <v>0</v>
      </c>
      <c r="BJ804" s="17" t="s">
        <v>84</v>
      </c>
      <c r="BK804" s="230">
        <f>ROUND(I804*H804,2)</f>
        <v>0</v>
      </c>
      <c r="BL804" s="17" t="s">
        <v>260</v>
      </c>
      <c r="BM804" s="229" t="s">
        <v>1511</v>
      </c>
    </row>
    <row r="805" s="13" customFormat="1">
      <c r="A805" s="13"/>
      <c r="B805" s="231"/>
      <c r="C805" s="232"/>
      <c r="D805" s="233" t="s">
        <v>199</v>
      </c>
      <c r="E805" s="234" t="s">
        <v>1</v>
      </c>
      <c r="F805" s="235" t="s">
        <v>1512</v>
      </c>
      <c r="G805" s="232"/>
      <c r="H805" s="236">
        <v>1</v>
      </c>
      <c r="I805" s="237"/>
      <c r="J805" s="232"/>
      <c r="K805" s="232"/>
      <c r="L805" s="238"/>
      <c r="M805" s="239"/>
      <c r="N805" s="240"/>
      <c r="O805" s="240"/>
      <c r="P805" s="240"/>
      <c r="Q805" s="240"/>
      <c r="R805" s="240"/>
      <c r="S805" s="240"/>
      <c r="T805" s="241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2" t="s">
        <v>199</v>
      </c>
      <c r="AU805" s="242" t="s">
        <v>86</v>
      </c>
      <c r="AV805" s="13" t="s">
        <v>86</v>
      </c>
      <c r="AW805" s="13" t="s">
        <v>32</v>
      </c>
      <c r="AX805" s="13" t="s">
        <v>84</v>
      </c>
      <c r="AY805" s="242" t="s">
        <v>182</v>
      </c>
    </row>
    <row r="806" s="2" customFormat="1">
      <c r="A806" s="38"/>
      <c r="B806" s="39"/>
      <c r="C806" s="218" t="s">
        <v>1513</v>
      </c>
      <c r="D806" s="218" t="s">
        <v>184</v>
      </c>
      <c r="E806" s="219" t="s">
        <v>1514</v>
      </c>
      <c r="F806" s="220" t="s">
        <v>1515</v>
      </c>
      <c r="G806" s="221" t="s">
        <v>1460</v>
      </c>
      <c r="H806" s="222">
        <v>1</v>
      </c>
      <c r="I806" s="223"/>
      <c r="J806" s="224">
        <f>ROUND(I806*H806,2)</f>
        <v>0</v>
      </c>
      <c r="K806" s="220" t="s">
        <v>1</v>
      </c>
      <c r="L806" s="44"/>
      <c r="M806" s="225" t="s">
        <v>1</v>
      </c>
      <c r="N806" s="226" t="s">
        <v>41</v>
      </c>
      <c r="O806" s="91"/>
      <c r="P806" s="227">
        <f>O806*H806</f>
        <v>0</v>
      </c>
      <c r="Q806" s="227">
        <v>0</v>
      </c>
      <c r="R806" s="227">
        <f>Q806*H806</f>
        <v>0</v>
      </c>
      <c r="S806" s="227">
        <v>0</v>
      </c>
      <c r="T806" s="228">
        <f>S806*H806</f>
        <v>0</v>
      </c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R806" s="229" t="s">
        <v>260</v>
      </c>
      <c r="AT806" s="229" t="s">
        <v>184</v>
      </c>
      <c r="AU806" s="229" t="s">
        <v>86</v>
      </c>
      <c r="AY806" s="17" t="s">
        <v>182</v>
      </c>
      <c r="BE806" s="230">
        <f>IF(N806="základní",J806,0)</f>
        <v>0</v>
      </c>
      <c r="BF806" s="230">
        <f>IF(N806="snížená",J806,0)</f>
        <v>0</v>
      </c>
      <c r="BG806" s="230">
        <f>IF(N806="zákl. přenesená",J806,0)</f>
        <v>0</v>
      </c>
      <c r="BH806" s="230">
        <f>IF(N806="sníž. přenesená",J806,0)</f>
        <v>0</v>
      </c>
      <c r="BI806" s="230">
        <f>IF(N806="nulová",J806,0)</f>
        <v>0</v>
      </c>
      <c r="BJ806" s="17" t="s">
        <v>84</v>
      </c>
      <c r="BK806" s="230">
        <f>ROUND(I806*H806,2)</f>
        <v>0</v>
      </c>
      <c r="BL806" s="17" t="s">
        <v>260</v>
      </c>
      <c r="BM806" s="229" t="s">
        <v>1516</v>
      </c>
    </row>
    <row r="807" s="13" customFormat="1">
      <c r="A807" s="13"/>
      <c r="B807" s="231"/>
      <c r="C807" s="232"/>
      <c r="D807" s="233" t="s">
        <v>199</v>
      </c>
      <c r="E807" s="234" t="s">
        <v>1</v>
      </c>
      <c r="F807" s="235" t="s">
        <v>1517</v>
      </c>
      <c r="G807" s="232"/>
      <c r="H807" s="236">
        <v>1</v>
      </c>
      <c r="I807" s="237"/>
      <c r="J807" s="232"/>
      <c r="K807" s="232"/>
      <c r="L807" s="238"/>
      <c r="M807" s="239"/>
      <c r="N807" s="240"/>
      <c r="O807" s="240"/>
      <c r="P807" s="240"/>
      <c r="Q807" s="240"/>
      <c r="R807" s="240"/>
      <c r="S807" s="240"/>
      <c r="T807" s="241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2" t="s">
        <v>199</v>
      </c>
      <c r="AU807" s="242" t="s">
        <v>86</v>
      </c>
      <c r="AV807" s="13" t="s">
        <v>86</v>
      </c>
      <c r="AW807" s="13" t="s">
        <v>32</v>
      </c>
      <c r="AX807" s="13" t="s">
        <v>84</v>
      </c>
      <c r="AY807" s="242" t="s">
        <v>182</v>
      </c>
    </row>
    <row r="808" s="2" customFormat="1">
      <c r="A808" s="38"/>
      <c r="B808" s="39"/>
      <c r="C808" s="218" t="s">
        <v>1518</v>
      </c>
      <c r="D808" s="218" t="s">
        <v>184</v>
      </c>
      <c r="E808" s="219" t="s">
        <v>1519</v>
      </c>
      <c r="F808" s="220" t="s">
        <v>1520</v>
      </c>
      <c r="G808" s="221" t="s">
        <v>1460</v>
      </c>
      <c r="H808" s="222">
        <v>2</v>
      </c>
      <c r="I808" s="223"/>
      <c r="J808" s="224">
        <f>ROUND(I808*H808,2)</f>
        <v>0</v>
      </c>
      <c r="K808" s="220" t="s">
        <v>1</v>
      </c>
      <c r="L808" s="44"/>
      <c r="M808" s="225" t="s">
        <v>1</v>
      </c>
      <c r="N808" s="226" t="s">
        <v>41</v>
      </c>
      <c r="O808" s="91"/>
      <c r="P808" s="227">
        <f>O808*H808</f>
        <v>0</v>
      </c>
      <c r="Q808" s="227">
        <v>0</v>
      </c>
      <c r="R808" s="227">
        <f>Q808*H808</f>
        <v>0</v>
      </c>
      <c r="S808" s="227">
        <v>0</v>
      </c>
      <c r="T808" s="228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29" t="s">
        <v>260</v>
      </c>
      <c r="AT808" s="229" t="s">
        <v>184</v>
      </c>
      <c r="AU808" s="229" t="s">
        <v>86</v>
      </c>
      <c r="AY808" s="17" t="s">
        <v>182</v>
      </c>
      <c r="BE808" s="230">
        <f>IF(N808="základní",J808,0)</f>
        <v>0</v>
      </c>
      <c r="BF808" s="230">
        <f>IF(N808="snížená",J808,0)</f>
        <v>0</v>
      </c>
      <c r="BG808" s="230">
        <f>IF(N808="zákl. přenesená",J808,0)</f>
        <v>0</v>
      </c>
      <c r="BH808" s="230">
        <f>IF(N808="sníž. přenesená",J808,0)</f>
        <v>0</v>
      </c>
      <c r="BI808" s="230">
        <f>IF(N808="nulová",J808,0)</f>
        <v>0</v>
      </c>
      <c r="BJ808" s="17" t="s">
        <v>84</v>
      </c>
      <c r="BK808" s="230">
        <f>ROUND(I808*H808,2)</f>
        <v>0</v>
      </c>
      <c r="BL808" s="17" t="s">
        <v>260</v>
      </c>
      <c r="BM808" s="229" t="s">
        <v>1521</v>
      </c>
    </row>
    <row r="809" s="13" customFormat="1">
      <c r="A809" s="13"/>
      <c r="B809" s="231"/>
      <c r="C809" s="232"/>
      <c r="D809" s="233" t="s">
        <v>199</v>
      </c>
      <c r="E809" s="234" t="s">
        <v>1</v>
      </c>
      <c r="F809" s="235" t="s">
        <v>1522</v>
      </c>
      <c r="G809" s="232"/>
      <c r="H809" s="236">
        <v>2</v>
      </c>
      <c r="I809" s="237"/>
      <c r="J809" s="232"/>
      <c r="K809" s="232"/>
      <c r="L809" s="238"/>
      <c r="M809" s="239"/>
      <c r="N809" s="240"/>
      <c r="O809" s="240"/>
      <c r="P809" s="240"/>
      <c r="Q809" s="240"/>
      <c r="R809" s="240"/>
      <c r="S809" s="240"/>
      <c r="T809" s="241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42" t="s">
        <v>199</v>
      </c>
      <c r="AU809" s="242" t="s">
        <v>86</v>
      </c>
      <c r="AV809" s="13" t="s">
        <v>86</v>
      </c>
      <c r="AW809" s="13" t="s">
        <v>32</v>
      </c>
      <c r="AX809" s="13" t="s">
        <v>84</v>
      </c>
      <c r="AY809" s="242" t="s">
        <v>182</v>
      </c>
    </row>
    <row r="810" s="2" customFormat="1" ht="16.5" customHeight="1">
      <c r="A810" s="38"/>
      <c r="B810" s="39"/>
      <c r="C810" s="218" t="s">
        <v>1523</v>
      </c>
      <c r="D810" s="218" t="s">
        <v>184</v>
      </c>
      <c r="E810" s="219" t="s">
        <v>1524</v>
      </c>
      <c r="F810" s="220" t="s">
        <v>1525</v>
      </c>
      <c r="G810" s="221" t="s">
        <v>1460</v>
      </c>
      <c r="H810" s="222">
        <v>33</v>
      </c>
      <c r="I810" s="223"/>
      <c r="J810" s="224">
        <f>ROUND(I810*H810,2)</f>
        <v>0</v>
      </c>
      <c r="K810" s="220" t="s">
        <v>1</v>
      </c>
      <c r="L810" s="44"/>
      <c r="M810" s="225" t="s">
        <v>1</v>
      </c>
      <c r="N810" s="226" t="s">
        <v>41</v>
      </c>
      <c r="O810" s="91"/>
      <c r="P810" s="227">
        <f>O810*H810</f>
        <v>0</v>
      </c>
      <c r="Q810" s="227">
        <v>0</v>
      </c>
      <c r="R810" s="227">
        <f>Q810*H810</f>
        <v>0</v>
      </c>
      <c r="S810" s="227">
        <v>0</v>
      </c>
      <c r="T810" s="228">
        <f>S810*H810</f>
        <v>0</v>
      </c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R810" s="229" t="s">
        <v>260</v>
      </c>
      <c r="AT810" s="229" t="s">
        <v>184</v>
      </c>
      <c r="AU810" s="229" t="s">
        <v>86</v>
      </c>
      <c r="AY810" s="17" t="s">
        <v>182</v>
      </c>
      <c r="BE810" s="230">
        <f>IF(N810="základní",J810,0)</f>
        <v>0</v>
      </c>
      <c r="BF810" s="230">
        <f>IF(N810="snížená",J810,0)</f>
        <v>0</v>
      </c>
      <c r="BG810" s="230">
        <f>IF(N810="zákl. přenesená",J810,0)</f>
        <v>0</v>
      </c>
      <c r="BH810" s="230">
        <f>IF(N810="sníž. přenesená",J810,0)</f>
        <v>0</v>
      </c>
      <c r="BI810" s="230">
        <f>IF(N810="nulová",J810,0)</f>
        <v>0</v>
      </c>
      <c r="BJ810" s="17" t="s">
        <v>84</v>
      </c>
      <c r="BK810" s="230">
        <f>ROUND(I810*H810,2)</f>
        <v>0</v>
      </c>
      <c r="BL810" s="17" t="s">
        <v>260</v>
      </c>
      <c r="BM810" s="229" t="s">
        <v>1526</v>
      </c>
    </row>
    <row r="811" s="2" customFormat="1">
      <c r="A811" s="38"/>
      <c r="B811" s="39"/>
      <c r="C811" s="218" t="s">
        <v>1527</v>
      </c>
      <c r="D811" s="218" t="s">
        <v>184</v>
      </c>
      <c r="E811" s="219" t="s">
        <v>1528</v>
      </c>
      <c r="F811" s="220" t="s">
        <v>1529</v>
      </c>
      <c r="G811" s="221" t="s">
        <v>1003</v>
      </c>
      <c r="H811" s="274"/>
      <c r="I811" s="223"/>
      <c r="J811" s="224">
        <f>ROUND(I811*H811,2)</f>
        <v>0</v>
      </c>
      <c r="K811" s="220" t="s">
        <v>188</v>
      </c>
      <c r="L811" s="44"/>
      <c r="M811" s="225" t="s">
        <v>1</v>
      </c>
      <c r="N811" s="226" t="s">
        <v>41</v>
      </c>
      <c r="O811" s="91"/>
      <c r="P811" s="227">
        <f>O811*H811</f>
        <v>0</v>
      </c>
      <c r="Q811" s="227">
        <v>0</v>
      </c>
      <c r="R811" s="227">
        <f>Q811*H811</f>
        <v>0</v>
      </c>
      <c r="S811" s="227">
        <v>0</v>
      </c>
      <c r="T811" s="228">
        <f>S811*H811</f>
        <v>0</v>
      </c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R811" s="229" t="s">
        <v>260</v>
      </c>
      <c r="AT811" s="229" t="s">
        <v>184</v>
      </c>
      <c r="AU811" s="229" t="s">
        <v>86</v>
      </c>
      <c r="AY811" s="17" t="s">
        <v>182</v>
      </c>
      <c r="BE811" s="230">
        <f>IF(N811="základní",J811,0)</f>
        <v>0</v>
      </c>
      <c r="BF811" s="230">
        <f>IF(N811="snížená",J811,0)</f>
        <v>0</v>
      </c>
      <c r="BG811" s="230">
        <f>IF(N811="zákl. přenesená",J811,0)</f>
        <v>0</v>
      </c>
      <c r="BH811" s="230">
        <f>IF(N811="sníž. přenesená",J811,0)</f>
        <v>0</v>
      </c>
      <c r="BI811" s="230">
        <f>IF(N811="nulová",J811,0)</f>
        <v>0</v>
      </c>
      <c r="BJ811" s="17" t="s">
        <v>84</v>
      </c>
      <c r="BK811" s="230">
        <f>ROUND(I811*H811,2)</f>
        <v>0</v>
      </c>
      <c r="BL811" s="17" t="s">
        <v>260</v>
      </c>
      <c r="BM811" s="229" t="s">
        <v>1530</v>
      </c>
    </row>
    <row r="812" s="12" customFormat="1" ht="22.8" customHeight="1">
      <c r="A812" s="12"/>
      <c r="B812" s="202"/>
      <c r="C812" s="203"/>
      <c r="D812" s="204" t="s">
        <v>75</v>
      </c>
      <c r="E812" s="216" t="s">
        <v>1531</v>
      </c>
      <c r="F812" s="216" t="s">
        <v>1532</v>
      </c>
      <c r="G812" s="203"/>
      <c r="H812" s="203"/>
      <c r="I812" s="206"/>
      <c r="J812" s="217">
        <f>BK812</f>
        <v>0</v>
      </c>
      <c r="K812" s="203"/>
      <c r="L812" s="208"/>
      <c r="M812" s="209"/>
      <c r="N812" s="210"/>
      <c r="O812" s="210"/>
      <c r="P812" s="211">
        <f>SUM(P813:P908)</f>
        <v>0</v>
      </c>
      <c r="Q812" s="210"/>
      <c r="R812" s="211">
        <f>SUM(R813:R908)</f>
        <v>0</v>
      </c>
      <c r="S812" s="210"/>
      <c r="T812" s="212">
        <f>SUM(T813:T908)</f>
        <v>0</v>
      </c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R812" s="213" t="s">
        <v>86</v>
      </c>
      <c r="AT812" s="214" t="s">
        <v>75</v>
      </c>
      <c r="AU812" s="214" t="s">
        <v>84</v>
      </c>
      <c r="AY812" s="213" t="s">
        <v>182</v>
      </c>
      <c r="BK812" s="215">
        <f>SUM(BK813:BK908)</f>
        <v>0</v>
      </c>
    </row>
    <row r="813" s="2" customFormat="1" ht="16.5" customHeight="1">
      <c r="A813" s="38"/>
      <c r="B813" s="39"/>
      <c r="C813" s="218" t="s">
        <v>1533</v>
      </c>
      <c r="D813" s="218" t="s">
        <v>184</v>
      </c>
      <c r="E813" s="219" t="s">
        <v>1534</v>
      </c>
      <c r="F813" s="220" t="s">
        <v>1535</v>
      </c>
      <c r="G813" s="221" t="s">
        <v>187</v>
      </c>
      <c r="H813" s="222">
        <v>29.960000000000001</v>
      </c>
      <c r="I813" s="223"/>
      <c r="J813" s="224">
        <f>ROUND(I813*H813,2)</f>
        <v>0</v>
      </c>
      <c r="K813" s="220" t="s">
        <v>1</v>
      </c>
      <c r="L813" s="44"/>
      <c r="M813" s="225" t="s">
        <v>1</v>
      </c>
      <c r="N813" s="226" t="s">
        <v>41</v>
      </c>
      <c r="O813" s="91"/>
      <c r="P813" s="227">
        <f>O813*H813</f>
        <v>0</v>
      </c>
      <c r="Q813" s="227">
        <v>0</v>
      </c>
      <c r="R813" s="227">
        <f>Q813*H813</f>
        <v>0</v>
      </c>
      <c r="S813" s="227">
        <v>0</v>
      </c>
      <c r="T813" s="228">
        <f>S813*H813</f>
        <v>0</v>
      </c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R813" s="229" t="s">
        <v>260</v>
      </c>
      <c r="AT813" s="229" t="s">
        <v>184</v>
      </c>
      <c r="AU813" s="229" t="s">
        <v>86</v>
      </c>
      <c r="AY813" s="17" t="s">
        <v>182</v>
      </c>
      <c r="BE813" s="230">
        <f>IF(N813="základní",J813,0)</f>
        <v>0</v>
      </c>
      <c r="BF813" s="230">
        <f>IF(N813="snížená",J813,0)</f>
        <v>0</v>
      </c>
      <c r="BG813" s="230">
        <f>IF(N813="zákl. přenesená",J813,0)</f>
        <v>0</v>
      </c>
      <c r="BH813" s="230">
        <f>IF(N813="sníž. přenesená",J813,0)</f>
        <v>0</v>
      </c>
      <c r="BI813" s="230">
        <f>IF(N813="nulová",J813,0)</f>
        <v>0</v>
      </c>
      <c r="BJ813" s="17" t="s">
        <v>84</v>
      </c>
      <c r="BK813" s="230">
        <f>ROUND(I813*H813,2)</f>
        <v>0</v>
      </c>
      <c r="BL813" s="17" t="s">
        <v>260</v>
      </c>
      <c r="BM813" s="229" t="s">
        <v>1536</v>
      </c>
    </row>
    <row r="814" s="13" customFormat="1">
      <c r="A814" s="13"/>
      <c r="B814" s="231"/>
      <c r="C814" s="232"/>
      <c r="D814" s="233" t="s">
        <v>199</v>
      </c>
      <c r="E814" s="234" t="s">
        <v>1</v>
      </c>
      <c r="F814" s="235" t="s">
        <v>1537</v>
      </c>
      <c r="G814" s="232"/>
      <c r="H814" s="236">
        <v>29.960000000000001</v>
      </c>
      <c r="I814" s="237"/>
      <c r="J814" s="232"/>
      <c r="K814" s="232"/>
      <c r="L814" s="238"/>
      <c r="M814" s="239"/>
      <c r="N814" s="240"/>
      <c r="O814" s="240"/>
      <c r="P814" s="240"/>
      <c r="Q814" s="240"/>
      <c r="R814" s="240"/>
      <c r="S814" s="240"/>
      <c r="T814" s="241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2" t="s">
        <v>199</v>
      </c>
      <c r="AU814" s="242" t="s">
        <v>86</v>
      </c>
      <c r="AV814" s="13" t="s">
        <v>86</v>
      </c>
      <c r="AW814" s="13" t="s">
        <v>32</v>
      </c>
      <c r="AX814" s="13" t="s">
        <v>84</v>
      </c>
      <c r="AY814" s="242" t="s">
        <v>182</v>
      </c>
    </row>
    <row r="815" s="2" customFormat="1" ht="16.5" customHeight="1">
      <c r="A815" s="38"/>
      <c r="B815" s="39"/>
      <c r="C815" s="218" t="s">
        <v>1538</v>
      </c>
      <c r="D815" s="218" t="s">
        <v>184</v>
      </c>
      <c r="E815" s="219" t="s">
        <v>1539</v>
      </c>
      <c r="F815" s="220" t="s">
        <v>1540</v>
      </c>
      <c r="G815" s="221" t="s">
        <v>187</v>
      </c>
      <c r="H815" s="222">
        <v>15.9</v>
      </c>
      <c r="I815" s="223"/>
      <c r="J815" s="224">
        <f>ROUND(I815*H815,2)</f>
        <v>0</v>
      </c>
      <c r="K815" s="220" t="s">
        <v>1</v>
      </c>
      <c r="L815" s="44"/>
      <c r="M815" s="225" t="s">
        <v>1</v>
      </c>
      <c r="N815" s="226" t="s">
        <v>41</v>
      </c>
      <c r="O815" s="91"/>
      <c r="P815" s="227">
        <f>O815*H815</f>
        <v>0</v>
      </c>
      <c r="Q815" s="227">
        <v>0</v>
      </c>
      <c r="R815" s="227">
        <f>Q815*H815</f>
        <v>0</v>
      </c>
      <c r="S815" s="227">
        <v>0</v>
      </c>
      <c r="T815" s="228">
        <f>S815*H815</f>
        <v>0</v>
      </c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R815" s="229" t="s">
        <v>260</v>
      </c>
      <c r="AT815" s="229" t="s">
        <v>184</v>
      </c>
      <c r="AU815" s="229" t="s">
        <v>86</v>
      </c>
      <c r="AY815" s="17" t="s">
        <v>182</v>
      </c>
      <c r="BE815" s="230">
        <f>IF(N815="základní",J815,0)</f>
        <v>0</v>
      </c>
      <c r="BF815" s="230">
        <f>IF(N815="snížená",J815,0)</f>
        <v>0</v>
      </c>
      <c r="BG815" s="230">
        <f>IF(N815="zákl. přenesená",J815,0)</f>
        <v>0</v>
      </c>
      <c r="BH815" s="230">
        <f>IF(N815="sníž. přenesená",J815,0)</f>
        <v>0</v>
      </c>
      <c r="BI815" s="230">
        <f>IF(N815="nulová",J815,0)</f>
        <v>0</v>
      </c>
      <c r="BJ815" s="17" t="s">
        <v>84</v>
      </c>
      <c r="BK815" s="230">
        <f>ROUND(I815*H815,2)</f>
        <v>0</v>
      </c>
      <c r="BL815" s="17" t="s">
        <v>260</v>
      </c>
      <c r="BM815" s="229" t="s">
        <v>1541</v>
      </c>
    </row>
    <row r="816" s="13" customFormat="1">
      <c r="A816" s="13"/>
      <c r="B816" s="231"/>
      <c r="C816" s="232"/>
      <c r="D816" s="233" t="s">
        <v>199</v>
      </c>
      <c r="E816" s="234" t="s">
        <v>1</v>
      </c>
      <c r="F816" s="235" t="s">
        <v>1542</v>
      </c>
      <c r="G816" s="232"/>
      <c r="H816" s="236">
        <v>15.9</v>
      </c>
      <c r="I816" s="237"/>
      <c r="J816" s="232"/>
      <c r="K816" s="232"/>
      <c r="L816" s="238"/>
      <c r="M816" s="239"/>
      <c r="N816" s="240"/>
      <c r="O816" s="240"/>
      <c r="P816" s="240"/>
      <c r="Q816" s="240"/>
      <c r="R816" s="240"/>
      <c r="S816" s="240"/>
      <c r="T816" s="241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2" t="s">
        <v>199</v>
      </c>
      <c r="AU816" s="242" t="s">
        <v>86</v>
      </c>
      <c r="AV816" s="13" t="s">
        <v>86</v>
      </c>
      <c r="AW816" s="13" t="s">
        <v>32</v>
      </c>
      <c r="AX816" s="13" t="s">
        <v>84</v>
      </c>
      <c r="AY816" s="242" t="s">
        <v>182</v>
      </c>
    </row>
    <row r="817" s="2" customFormat="1">
      <c r="A817" s="38"/>
      <c r="B817" s="39"/>
      <c r="C817" s="218" t="s">
        <v>1543</v>
      </c>
      <c r="D817" s="218" t="s">
        <v>184</v>
      </c>
      <c r="E817" s="219" t="s">
        <v>1544</v>
      </c>
      <c r="F817" s="220" t="s">
        <v>1545</v>
      </c>
      <c r="G817" s="221" t="s">
        <v>1546</v>
      </c>
      <c r="H817" s="222">
        <v>1213.521</v>
      </c>
      <c r="I817" s="223"/>
      <c r="J817" s="224">
        <f>ROUND(I817*H817,2)</f>
        <v>0</v>
      </c>
      <c r="K817" s="220" t="s">
        <v>1</v>
      </c>
      <c r="L817" s="44"/>
      <c r="M817" s="225" t="s">
        <v>1</v>
      </c>
      <c r="N817" s="226" t="s">
        <v>41</v>
      </c>
      <c r="O817" s="91"/>
      <c r="P817" s="227">
        <f>O817*H817</f>
        <v>0</v>
      </c>
      <c r="Q817" s="227">
        <v>0</v>
      </c>
      <c r="R817" s="227">
        <f>Q817*H817</f>
        <v>0</v>
      </c>
      <c r="S817" s="227">
        <v>0</v>
      </c>
      <c r="T817" s="228">
        <f>S817*H817</f>
        <v>0</v>
      </c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R817" s="229" t="s">
        <v>260</v>
      </c>
      <c r="AT817" s="229" t="s">
        <v>184</v>
      </c>
      <c r="AU817" s="229" t="s">
        <v>86</v>
      </c>
      <c r="AY817" s="17" t="s">
        <v>182</v>
      </c>
      <c r="BE817" s="230">
        <f>IF(N817="základní",J817,0)</f>
        <v>0</v>
      </c>
      <c r="BF817" s="230">
        <f>IF(N817="snížená",J817,0)</f>
        <v>0</v>
      </c>
      <c r="BG817" s="230">
        <f>IF(N817="zákl. přenesená",J817,0)</f>
        <v>0</v>
      </c>
      <c r="BH817" s="230">
        <f>IF(N817="sníž. přenesená",J817,0)</f>
        <v>0</v>
      </c>
      <c r="BI817" s="230">
        <f>IF(N817="nulová",J817,0)</f>
        <v>0</v>
      </c>
      <c r="BJ817" s="17" t="s">
        <v>84</v>
      </c>
      <c r="BK817" s="230">
        <f>ROUND(I817*H817,2)</f>
        <v>0</v>
      </c>
      <c r="BL817" s="17" t="s">
        <v>260</v>
      </c>
      <c r="BM817" s="229" t="s">
        <v>1547</v>
      </c>
    </row>
    <row r="818" s="13" customFormat="1">
      <c r="A818" s="13"/>
      <c r="B818" s="231"/>
      <c r="C818" s="232"/>
      <c r="D818" s="233" t="s">
        <v>199</v>
      </c>
      <c r="E818" s="234" t="s">
        <v>1</v>
      </c>
      <c r="F818" s="235" t="s">
        <v>1548</v>
      </c>
      <c r="G818" s="232"/>
      <c r="H818" s="236">
        <v>693.81399999999996</v>
      </c>
      <c r="I818" s="237"/>
      <c r="J818" s="232"/>
      <c r="K818" s="232"/>
      <c r="L818" s="238"/>
      <c r="M818" s="239"/>
      <c r="N818" s="240"/>
      <c r="O818" s="240"/>
      <c r="P818" s="240"/>
      <c r="Q818" s="240"/>
      <c r="R818" s="240"/>
      <c r="S818" s="240"/>
      <c r="T818" s="241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2" t="s">
        <v>199</v>
      </c>
      <c r="AU818" s="242" t="s">
        <v>86</v>
      </c>
      <c r="AV818" s="13" t="s">
        <v>86</v>
      </c>
      <c r="AW818" s="13" t="s">
        <v>32</v>
      </c>
      <c r="AX818" s="13" t="s">
        <v>76</v>
      </c>
      <c r="AY818" s="242" t="s">
        <v>182</v>
      </c>
    </row>
    <row r="819" s="13" customFormat="1">
      <c r="A819" s="13"/>
      <c r="B819" s="231"/>
      <c r="C819" s="232"/>
      <c r="D819" s="233" t="s">
        <v>199</v>
      </c>
      <c r="E819" s="234" t="s">
        <v>1</v>
      </c>
      <c r="F819" s="235" t="s">
        <v>1549</v>
      </c>
      <c r="G819" s="232"/>
      <c r="H819" s="236">
        <v>519.70699999999999</v>
      </c>
      <c r="I819" s="237"/>
      <c r="J819" s="232"/>
      <c r="K819" s="232"/>
      <c r="L819" s="238"/>
      <c r="M819" s="239"/>
      <c r="N819" s="240"/>
      <c r="O819" s="240"/>
      <c r="P819" s="240"/>
      <c r="Q819" s="240"/>
      <c r="R819" s="240"/>
      <c r="S819" s="240"/>
      <c r="T819" s="241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2" t="s">
        <v>199</v>
      </c>
      <c r="AU819" s="242" t="s">
        <v>86</v>
      </c>
      <c r="AV819" s="13" t="s">
        <v>86</v>
      </c>
      <c r="AW819" s="13" t="s">
        <v>32</v>
      </c>
      <c r="AX819" s="13" t="s">
        <v>76</v>
      </c>
      <c r="AY819" s="242" t="s">
        <v>182</v>
      </c>
    </row>
    <row r="820" s="14" customFormat="1">
      <c r="A820" s="14"/>
      <c r="B820" s="243"/>
      <c r="C820" s="244"/>
      <c r="D820" s="233" t="s">
        <v>199</v>
      </c>
      <c r="E820" s="245" t="s">
        <v>1</v>
      </c>
      <c r="F820" s="246" t="s">
        <v>246</v>
      </c>
      <c r="G820" s="244"/>
      <c r="H820" s="247">
        <v>1213.521</v>
      </c>
      <c r="I820" s="248"/>
      <c r="J820" s="244"/>
      <c r="K820" s="244"/>
      <c r="L820" s="249"/>
      <c r="M820" s="250"/>
      <c r="N820" s="251"/>
      <c r="O820" s="251"/>
      <c r="P820" s="251"/>
      <c r="Q820" s="251"/>
      <c r="R820" s="251"/>
      <c r="S820" s="251"/>
      <c r="T820" s="252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3" t="s">
        <v>199</v>
      </c>
      <c r="AU820" s="253" t="s">
        <v>86</v>
      </c>
      <c r="AV820" s="14" t="s">
        <v>189</v>
      </c>
      <c r="AW820" s="14" t="s">
        <v>32</v>
      </c>
      <c r="AX820" s="14" t="s">
        <v>84</v>
      </c>
      <c r="AY820" s="253" t="s">
        <v>182</v>
      </c>
    </row>
    <row r="821" s="2" customFormat="1">
      <c r="A821" s="38"/>
      <c r="B821" s="39"/>
      <c r="C821" s="218" t="s">
        <v>1550</v>
      </c>
      <c r="D821" s="218" t="s">
        <v>184</v>
      </c>
      <c r="E821" s="219" t="s">
        <v>1551</v>
      </c>
      <c r="F821" s="220" t="s">
        <v>1552</v>
      </c>
      <c r="G821" s="221" t="s">
        <v>1546</v>
      </c>
      <c r="H821" s="222">
        <v>758.62400000000002</v>
      </c>
      <c r="I821" s="223"/>
      <c r="J821" s="224">
        <f>ROUND(I821*H821,2)</f>
        <v>0</v>
      </c>
      <c r="K821" s="220" t="s">
        <v>1</v>
      </c>
      <c r="L821" s="44"/>
      <c r="M821" s="225" t="s">
        <v>1</v>
      </c>
      <c r="N821" s="226" t="s">
        <v>41</v>
      </c>
      <c r="O821" s="91"/>
      <c r="P821" s="227">
        <f>O821*H821</f>
        <v>0</v>
      </c>
      <c r="Q821" s="227">
        <v>0</v>
      </c>
      <c r="R821" s="227">
        <f>Q821*H821</f>
        <v>0</v>
      </c>
      <c r="S821" s="227">
        <v>0</v>
      </c>
      <c r="T821" s="228">
        <f>S821*H821</f>
        <v>0</v>
      </c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R821" s="229" t="s">
        <v>260</v>
      </c>
      <c r="AT821" s="229" t="s">
        <v>184</v>
      </c>
      <c r="AU821" s="229" t="s">
        <v>86</v>
      </c>
      <c r="AY821" s="17" t="s">
        <v>182</v>
      </c>
      <c r="BE821" s="230">
        <f>IF(N821="základní",J821,0)</f>
        <v>0</v>
      </c>
      <c r="BF821" s="230">
        <f>IF(N821="snížená",J821,0)</f>
        <v>0</v>
      </c>
      <c r="BG821" s="230">
        <f>IF(N821="zákl. přenesená",J821,0)</f>
        <v>0</v>
      </c>
      <c r="BH821" s="230">
        <f>IF(N821="sníž. přenesená",J821,0)</f>
        <v>0</v>
      </c>
      <c r="BI821" s="230">
        <f>IF(N821="nulová",J821,0)</f>
        <v>0</v>
      </c>
      <c r="BJ821" s="17" t="s">
        <v>84</v>
      </c>
      <c r="BK821" s="230">
        <f>ROUND(I821*H821,2)</f>
        <v>0</v>
      </c>
      <c r="BL821" s="17" t="s">
        <v>260</v>
      </c>
      <c r="BM821" s="229" t="s">
        <v>1553</v>
      </c>
    </row>
    <row r="822" s="13" customFormat="1">
      <c r="A822" s="13"/>
      <c r="B822" s="231"/>
      <c r="C822" s="232"/>
      <c r="D822" s="233" t="s">
        <v>199</v>
      </c>
      <c r="E822" s="234" t="s">
        <v>1</v>
      </c>
      <c r="F822" s="235" t="s">
        <v>1554</v>
      </c>
      <c r="G822" s="232"/>
      <c r="H822" s="236">
        <v>758.62400000000002</v>
      </c>
      <c r="I822" s="237"/>
      <c r="J822" s="232"/>
      <c r="K822" s="232"/>
      <c r="L822" s="238"/>
      <c r="M822" s="239"/>
      <c r="N822" s="240"/>
      <c r="O822" s="240"/>
      <c r="P822" s="240"/>
      <c r="Q822" s="240"/>
      <c r="R822" s="240"/>
      <c r="S822" s="240"/>
      <c r="T822" s="241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2" t="s">
        <v>199</v>
      </c>
      <c r="AU822" s="242" t="s">
        <v>86</v>
      </c>
      <c r="AV822" s="13" t="s">
        <v>86</v>
      </c>
      <c r="AW822" s="13" t="s">
        <v>32</v>
      </c>
      <c r="AX822" s="13" t="s">
        <v>84</v>
      </c>
      <c r="AY822" s="242" t="s">
        <v>182</v>
      </c>
    </row>
    <row r="823" s="2" customFormat="1">
      <c r="A823" s="38"/>
      <c r="B823" s="39"/>
      <c r="C823" s="218" t="s">
        <v>1555</v>
      </c>
      <c r="D823" s="218" t="s">
        <v>184</v>
      </c>
      <c r="E823" s="219" t="s">
        <v>1556</v>
      </c>
      <c r="F823" s="220" t="s">
        <v>1557</v>
      </c>
      <c r="G823" s="221" t="s">
        <v>187</v>
      </c>
      <c r="H823" s="222">
        <v>13.817</v>
      </c>
      <c r="I823" s="223"/>
      <c r="J823" s="224">
        <f>ROUND(I823*H823,2)</f>
        <v>0</v>
      </c>
      <c r="K823" s="220" t="s">
        <v>1</v>
      </c>
      <c r="L823" s="44"/>
      <c r="M823" s="225" t="s">
        <v>1</v>
      </c>
      <c r="N823" s="226" t="s">
        <v>41</v>
      </c>
      <c r="O823" s="91"/>
      <c r="P823" s="227">
        <f>O823*H823</f>
        <v>0</v>
      </c>
      <c r="Q823" s="227">
        <v>0</v>
      </c>
      <c r="R823" s="227">
        <f>Q823*H823</f>
        <v>0</v>
      </c>
      <c r="S823" s="227">
        <v>0</v>
      </c>
      <c r="T823" s="228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29" t="s">
        <v>260</v>
      </c>
      <c r="AT823" s="229" t="s">
        <v>184</v>
      </c>
      <c r="AU823" s="229" t="s">
        <v>86</v>
      </c>
      <c r="AY823" s="17" t="s">
        <v>182</v>
      </c>
      <c r="BE823" s="230">
        <f>IF(N823="základní",J823,0)</f>
        <v>0</v>
      </c>
      <c r="BF823" s="230">
        <f>IF(N823="snížená",J823,0)</f>
        <v>0</v>
      </c>
      <c r="BG823" s="230">
        <f>IF(N823="zákl. přenesená",J823,0)</f>
        <v>0</v>
      </c>
      <c r="BH823" s="230">
        <f>IF(N823="sníž. přenesená",J823,0)</f>
        <v>0</v>
      </c>
      <c r="BI823" s="230">
        <f>IF(N823="nulová",J823,0)</f>
        <v>0</v>
      </c>
      <c r="BJ823" s="17" t="s">
        <v>84</v>
      </c>
      <c r="BK823" s="230">
        <f>ROUND(I823*H823,2)</f>
        <v>0</v>
      </c>
      <c r="BL823" s="17" t="s">
        <v>260</v>
      </c>
      <c r="BM823" s="229" t="s">
        <v>1558</v>
      </c>
    </row>
    <row r="824" s="13" customFormat="1">
      <c r="A824" s="13"/>
      <c r="B824" s="231"/>
      <c r="C824" s="232"/>
      <c r="D824" s="233" t="s">
        <v>199</v>
      </c>
      <c r="E824" s="234" t="s">
        <v>1</v>
      </c>
      <c r="F824" s="235" t="s">
        <v>1559</v>
      </c>
      <c r="G824" s="232"/>
      <c r="H824" s="236">
        <v>13.817</v>
      </c>
      <c r="I824" s="237"/>
      <c r="J824" s="232"/>
      <c r="K824" s="232"/>
      <c r="L824" s="238"/>
      <c r="M824" s="239"/>
      <c r="N824" s="240"/>
      <c r="O824" s="240"/>
      <c r="P824" s="240"/>
      <c r="Q824" s="240"/>
      <c r="R824" s="240"/>
      <c r="S824" s="240"/>
      <c r="T824" s="241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2" t="s">
        <v>199</v>
      </c>
      <c r="AU824" s="242" t="s">
        <v>86</v>
      </c>
      <c r="AV824" s="13" t="s">
        <v>86</v>
      </c>
      <c r="AW824" s="13" t="s">
        <v>32</v>
      </c>
      <c r="AX824" s="13" t="s">
        <v>84</v>
      </c>
      <c r="AY824" s="242" t="s">
        <v>182</v>
      </c>
    </row>
    <row r="825" s="2" customFormat="1">
      <c r="A825" s="38"/>
      <c r="B825" s="39"/>
      <c r="C825" s="218" t="s">
        <v>1560</v>
      </c>
      <c r="D825" s="218" t="s">
        <v>184</v>
      </c>
      <c r="E825" s="219" t="s">
        <v>1561</v>
      </c>
      <c r="F825" s="220" t="s">
        <v>1562</v>
      </c>
      <c r="G825" s="221" t="s">
        <v>1546</v>
      </c>
      <c r="H825" s="222">
        <v>2306.7719999999999</v>
      </c>
      <c r="I825" s="223"/>
      <c r="J825" s="224">
        <f>ROUND(I825*H825,2)</f>
        <v>0</v>
      </c>
      <c r="K825" s="220" t="s">
        <v>1</v>
      </c>
      <c r="L825" s="44"/>
      <c r="M825" s="225" t="s">
        <v>1</v>
      </c>
      <c r="N825" s="226" t="s">
        <v>41</v>
      </c>
      <c r="O825" s="91"/>
      <c r="P825" s="227">
        <f>O825*H825</f>
        <v>0</v>
      </c>
      <c r="Q825" s="227">
        <v>0</v>
      </c>
      <c r="R825" s="227">
        <f>Q825*H825</f>
        <v>0</v>
      </c>
      <c r="S825" s="227">
        <v>0</v>
      </c>
      <c r="T825" s="228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29" t="s">
        <v>260</v>
      </c>
      <c r="AT825" s="229" t="s">
        <v>184</v>
      </c>
      <c r="AU825" s="229" t="s">
        <v>86</v>
      </c>
      <c r="AY825" s="17" t="s">
        <v>182</v>
      </c>
      <c r="BE825" s="230">
        <f>IF(N825="základní",J825,0)</f>
        <v>0</v>
      </c>
      <c r="BF825" s="230">
        <f>IF(N825="snížená",J825,0)</f>
        <v>0</v>
      </c>
      <c r="BG825" s="230">
        <f>IF(N825="zákl. přenesená",J825,0)</f>
        <v>0</v>
      </c>
      <c r="BH825" s="230">
        <f>IF(N825="sníž. přenesená",J825,0)</f>
        <v>0</v>
      </c>
      <c r="BI825" s="230">
        <f>IF(N825="nulová",J825,0)</f>
        <v>0</v>
      </c>
      <c r="BJ825" s="17" t="s">
        <v>84</v>
      </c>
      <c r="BK825" s="230">
        <f>ROUND(I825*H825,2)</f>
        <v>0</v>
      </c>
      <c r="BL825" s="17" t="s">
        <v>260</v>
      </c>
      <c r="BM825" s="229" t="s">
        <v>1563</v>
      </c>
    </row>
    <row r="826" s="13" customFormat="1">
      <c r="A826" s="13"/>
      <c r="B826" s="231"/>
      <c r="C826" s="232"/>
      <c r="D826" s="233" t="s">
        <v>199</v>
      </c>
      <c r="E826" s="234" t="s">
        <v>1</v>
      </c>
      <c r="F826" s="235" t="s">
        <v>1564</v>
      </c>
      <c r="G826" s="232"/>
      <c r="H826" s="236">
        <v>2306.7719999999999</v>
      </c>
      <c r="I826" s="237"/>
      <c r="J826" s="232"/>
      <c r="K826" s="232"/>
      <c r="L826" s="238"/>
      <c r="M826" s="239"/>
      <c r="N826" s="240"/>
      <c r="O826" s="240"/>
      <c r="P826" s="240"/>
      <c r="Q826" s="240"/>
      <c r="R826" s="240"/>
      <c r="S826" s="240"/>
      <c r="T826" s="241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2" t="s">
        <v>199</v>
      </c>
      <c r="AU826" s="242" t="s">
        <v>86</v>
      </c>
      <c r="AV826" s="13" t="s">
        <v>86</v>
      </c>
      <c r="AW826" s="13" t="s">
        <v>32</v>
      </c>
      <c r="AX826" s="13" t="s">
        <v>84</v>
      </c>
      <c r="AY826" s="242" t="s">
        <v>182</v>
      </c>
    </row>
    <row r="827" s="2" customFormat="1">
      <c r="A827" s="38"/>
      <c r="B827" s="39"/>
      <c r="C827" s="218" t="s">
        <v>1565</v>
      </c>
      <c r="D827" s="218" t="s">
        <v>184</v>
      </c>
      <c r="E827" s="219" t="s">
        <v>1566</v>
      </c>
      <c r="F827" s="220" t="s">
        <v>1567</v>
      </c>
      <c r="G827" s="221" t="s">
        <v>187</v>
      </c>
      <c r="H827" s="222">
        <v>211.45500000000001</v>
      </c>
      <c r="I827" s="223"/>
      <c r="J827" s="224">
        <f>ROUND(I827*H827,2)</f>
        <v>0</v>
      </c>
      <c r="K827" s="220" t="s">
        <v>1</v>
      </c>
      <c r="L827" s="44"/>
      <c r="M827" s="225" t="s">
        <v>1</v>
      </c>
      <c r="N827" s="226" t="s">
        <v>41</v>
      </c>
      <c r="O827" s="91"/>
      <c r="P827" s="227">
        <f>O827*H827</f>
        <v>0</v>
      </c>
      <c r="Q827" s="227">
        <v>0</v>
      </c>
      <c r="R827" s="227">
        <f>Q827*H827</f>
        <v>0</v>
      </c>
      <c r="S827" s="227">
        <v>0</v>
      </c>
      <c r="T827" s="228">
        <f>S827*H827</f>
        <v>0</v>
      </c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R827" s="229" t="s">
        <v>260</v>
      </c>
      <c r="AT827" s="229" t="s">
        <v>184</v>
      </c>
      <c r="AU827" s="229" t="s">
        <v>86</v>
      </c>
      <c r="AY827" s="17" t="s">
        <v>182</v>
      </c>
      <c r="BE827" s="230">
        <f>IF(N827="základní",J827,0)</f>
        <v>0</v>
      </c>
      <c r="BF827" s="230">
        <f>IF(N827="snížená",J827,0)</f>
        <v>0</v>
      </c>
      <c r="BG827" s="230">
        <f>IF(N827="zákl. přenesená",J827,0)</f>
        <v>0</v>
      </c>
      <c r="BH827" s="230">
        <f>IF(N827="sníž. přenesená",J827,0)</f>
        <v>0</v>
      </c>
      <c r="BI827" s="230">
        <f>IF(N827="nulová",J827,0)</f>
        <v>0</v>
      </c>
      <c r="BJ827" s="17" t="s">
        <v>84</v>
      </c>
      <c r="BK827" s="230">
        <f>ROUND(I827*H827,2)</f>
        <v>0</v>
      </c>
      <c r="BL827" s="17" t="s">
        <v>260</v>
      </c>
      <c r="BM827" s="229" t="s">
        <v>1568</v>
      </c>
    </row>
    <row r="828" s="13" customFormat="1">
      <c r="A828" s="13"/>
      <c r="B828" s="231"/>
      <c r="C828" s="232"/>
      <c r="D828" s="233" t="s">
        <v>199</v>
      </c>
      <c r="E828" s="234" t="s">
        <v>1</v>
      </c>
      <c r="F828" s="235" t="s">
        <v>1569</v>
      </c>
      <c r="G828" s="232"/>
      <c r="H828" s="236">
        <v>16</v>
      </c>
      <c r="I828" s="237"/>
      <c r="J828" s="232"/>
      <c r="K828" s="232"/>
      <c r="L828" s="238"/>
      <c r="M828" s="239"/>
      <c r="N828" s="240"/>
      <c r="O828" s="240"/>
      <c r="P828" s="240"/>
      <c r="Q828" s="240"/>
      <c r="R828" s="240"/>
      <c r="S828" s="240"/>
      <c r="T828" s="241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2" t="s">
        <v>199</v>
      </c>
      <c r="AU828" s="242" t="s">
        <v>86</v>
      </c>
      <c r="AV828" s="13" t="s">
        <v>86</v>
      </c>
      <c r="AW828" s="13" t="s">
        <v>32</v>
      </c>
      <c r="AX828" s="13" t="s">
        <v>76</v>
      </c>
      <c r="AY828" s="242" t="s">
        <v>182</v>
      </c>
    </row>
    <row r="829" s="13" customFormat="1">
      <c r="A829" s="13"/>
      <c r="B829" s="231"/>
      <c r="C829" s="232"/>
      <c r="D829" s="233" t="s">
        <v>199</v>
      </c>
      <c r="E829" s="234" t="s">
        <v>1</v>
      </c>
      <c r="F829" s="235" t="s">
        <v>1570</v>
      </c>
      <c r="G829" s="232"/>
      <c r="H829" s="236">
        <v>8.9199999999999999</v>
      </c>
      <c r="I829" s="237"/>
      <c r="J829" s="232"/>
      <c r="K829" s="232"/>
      <c r="L829" s="238"/>
      <c r="M829" s="239"/>
      <c r="N829" s="240"/>
      <c r="O829" s="240"/>
      <c r="P829" s="240"/>
      <c r="Q829" s="240"/>
      <c r="R829" s="240"/>
      <c r="S829" s="240"/>
      <c r="T829" s="241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2" t="s">
        <v>199</v>
      </c>
      <c r="AU829" s="242" t="s">
        <v>86</v>
      </c>
      <c r="AV829" s="13" t="s">
        <v>86</v>
      </c>
      <c r="AW829" s="13" t="s">
        <v>32</v>
      </c>
      <c r="AX829" s="13" t="s">
        <v>76</v>
      </c>
      <c r="AY829" s="242" t="s">
        <v>182</v>
      </c>
    </row>
    <row r="830" s="13" customFormat="1">
      <c r="A830" s="13"/>
      <c r="B830" s="231"/>
      <c r="C830" s="232"/>
      <c r="D830" s="233" t="s">
        <v>199</v>
      </c>
      <c r="E830" s="234" t="s">
        <v>1</v>
      </c>
      <c r="F830" s="235" t="s">
        <v>1571</v>
      </c>
      <c r="G830" s="232"/>
      <c r="H830" s="236">
        <v>4.4000000000000004</v>
      </c>
      <c r="I830" s="237"/>
      <c r="J830" s="232"/>
      <c r="K830" s="232"/>
      <c r="L830" s="238"/>
      <c r="M830" s="239"/>
      <c r="N830" s="240"/>
      <c r="O830" s="240"/>
      <c r="P830" s="240"/>
      <c r="Q830" s="240"/>
      <c r="R830" s="240"/>
      <c r="S830" s="240"/>
      <c r="T830" s="241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2" t="s">
        <v>199</v>
      </c>
      <c r="AU830" s="242" t="s">
        <v>86</v>
      </c>
      <c r="AV830" s="13" t="s">
        <v>86</v>
      </c>
      <c r="AW830" s="13" t="s">
        <v>32</v>
      </c>
      <c r="AX830" s="13" t="s">
        <v>76</v>
      </c>
      <c r="AY830" s="242" t="s">
        <v>182</v>
      </c>
    </row>
    <row r="831" s="13" customFormat="1">
      <c r="A831" s="13"/>
      <c r="B831" s="231"/>
      <c r="C831" s="232"/>
      <c r="D831" s="233" t="s">
        <v>199</v>
      </c>
      <c r="E831" s="234" t="s">
        <v>1</v>
      </c>
      <c r="F831" s="235" t="s">
        <v>1572</v>
      </c>
      <c r="G831" s="232"/>
      <c r="H831" s="236">
        <v>1.25</v>
      </c>
      <c r="I831" s="237"/>
      <c r="J831" s="232"/>
      <c r="K831" s="232"/>
      <c r="L831" s="238"/>
      <c r="M831" s="239"/>
      <c r="N831" s="240"/>
      <c r="O831" s="240"/>
      <c r="P831" s="240"/>
      <c r="Q831" s="240"/>
      <c r="R831" s="240"/>
      <c r="S831" s="240"/>
      <c r="T831" s="241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2" t="s">
        <v>199</v>
      </c>
      <c r="AU831" s="242" t="s">
        <v>86</v>
      </c>
      <c r="AV831" s="13" t="s">
        <v>86</v>
      </c>
      <c r="AW831" s="13" t="s">
        <v>32</v>
      </c>
      <c r="AX831" s="13" t="s">
        <v>76</v>
      </c>
      <c r="AY831" s="242" t="s">
        <v>182</v>
      </c>
    </row>
    <row r="832" s="13" customFormat="1">
      <c r="A832" s="13"/>
      <c r="B832" s="231"/>
      <c r="C832" s="232"/>
      <c r="D832" s="233" t="s">
        <v>199</v>
      </c>
      <c r="E832" s="234" t="s">
        <v>1</v>
      </c>
      <c r="F832" s="235" t="s">
        <v>1573</v>
      </c>
      <c r="G832" s="232"/>
      <c r="H832" s="236">
        <v>1.3999999999999999</v>
      </c>
      <c r="I832" s="237"/>
      <c r="J832" s="232"/>
      <c r="K832" s="232"/>
      <c r="L832" s="238"/>
      <c r="M832" s="239"/>
      <c r="N832" s="240"/>
      <c r="O832" s="240"/>
      <c r="P832" s="240"/>
      <c r="Q832" s="240"/>
      <c r="R832" s="240"/>
      <c r="S832" s="240"/>
      <c r="T832" s="241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2" t="s">
        <v>199</v>
      </c>
      <c r="AU832" s="242" t="s">
        <v>86</v>
      </c>
      <c r="AV832" s="13" t="s">
        <v>86</v>
      </c>
      <c r="AW832" s="13" t="s">
        <v>32</v>
      </c>
      <c r="AX832" s="13" t="s">
        <v>76</v>
      </c>
      <c r="AY832" s="242" t="s">
        <v>182</v>
      </c>
    </row>
    <row r="833" s="13" customFormat="1">
      <c r="A833" s="13"/>
      <c r="B833" s="231"/>
      <c r="C833" s="232"/>
      <c r="D833" s="233" t="s">
        <v>199</v>
      </c>
      <c r="E833" s="234" t="s">
        <v>1</v>
      </c>
      <c r="F833" s="235" t="s">
        <v>1574</v>
      </c>
      <c r="G833" s="232"/>
      <c r="H833" s="236">
        <v>28.199999999999999</v>
      </c>
      <c r="I833" s="237"/>
      <c r="J833" s="232"/>
      <c r="K833" s="232"/>
      <c r="L833" s="238"/>
      <c r="M833" s="239"/>
      <c r="N833" s="240"/>
      <c r="O833" s="240"/>
      <c r="P833" s="240"/>
      <c r="Q833" s="240"/>
      <c r="R833" s="240"/>
      <c r="S833" s="240"/>
      <c r="T833" s="241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2" t="s">
        <v>199</v>
      </c>
      <c r="AU833" s="242" t="s">
        <v>86</v>
      </c>
      <c r="AV833" s="13" t="s">
        <v>86</v>
      </c>
      <c r="AW833" s="13" t="s">
        <v>32</v>
      </c>
      <c r="AX833" s="13" t="s">
        <v>76</v>
      </c>
      <c r="AY833" s="242" t="s">
        <v>182</v>
      </c>
    </row>
    <row r="834" s="13" customFormat="1">
      <c r="A834" s="13"/>
      <c r="B834" s="231"/>
      <c r="C834" s="232"/>
      <c r="D834" s="233" t="s">
        <v>199</v>
      </c>
      <c r="E834" s="234" t="s">
        <v>1</v>
      </c>
      <c r="F834" s="235" t="s">
        <v>1575</v>
      </c>
      <c r="G834" s="232"/>
      <c r="H834" s="236">
        <v>9.4000000000000004</v>
      </c>
      <c r="I834" s="237"/>
      <c r="J834" s="232"/>
      <c r="K834" s="232"/>
      <c r="L834" s="238"/>
      <c r="M834" s="239"/>
      <c r="N834" s="240"/>
      <c r="O834" s="240"/>
      <c r="P834" s="240"/>
      <c r="Q834" s="240"/>
      <c r="R834" s="240"/>
      <c r="S834" s="240"/>
      <c r="T834" s="241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2" t="s">
        <v>199</v>
      </c>
      <c r="AU834" s="242" t="s">
        <v>86</v>
      </c>
      <c r="AV834" s="13" t="s">
        <v>86</v>
      </c>
      <c r="AW834" s="13" t="s">
        <v>32</v>
      </c>
      <c r="AX834" s="13" t="s">
        <v>76</v>
      </c>
      <c r="AY834" s="242" t="s">
        <v>182</v>
      </c>
    </row>
    <row r="835" s="13" customFormat="1">
      <c r="A835" s="13"/>
      <c r="B835" s="231"/>
      <c r="C835" s="232"/>
      <c r="D835" s="233" t="s">
        <v>199</v>
      </c>
      <c r="E835" s="234" t="s">
        <v>1</v>
      </c>
      <c r="F835" s="235" t="s">
        <v>1576</v>
      </c>
      <c r="G835" s="232"/>
      <c r="H835" s="236">
        <v>9.4000000000000004</v>
      </c>
      <c r="I835" s="237"/>
      <c r="J835" s="232"/>
      <c r="K835" s="232"/>
      <c r="L835" s="238"/>
      <c r="M835" s="239"/>
      <c r="N835" s="240"/>
      <c r="O835" s="240"/>
      <c r="P835" s="240"/>
      <c r="Q835" s="240"/>
      <c r="R835" s="240"/>
      <c r="S835" s="240"/>
      <c r="T835" s="241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2" t="s">
        <v>199</v>
      </c>
      <c r="AU835" s="242" t="s">
        <v>86</v>
      </c>
      <c r="AV835" s="13" t="s">
        <v>86</v>
      </c>
      <c r="AW835" s="13" t="s">
        <v>32</v>
      </c>
      <c r="AX835" s="13" t="s">
        <v>76</v>
      </c>
      <c r="AY835" s="242" t="s">
        <v>182</v>
      </c>
    </row>
    <row r="836" s="13" customFormat="1">
      <c r="A836" s="13"/>
      <c r="B836" s="231"/>
      <c r="C836" s="232"/>
      <c r="D836" s="233" t="s">
        <v>199</v>
      </c>
      <c r="E836" s="234" t="s">
        <v>1</v>
      </c>
      <c r="F836" s="235" t="s">
        <v>1577</v>
      </c>
      <c r="G836" s="232"/>
      <c r="H836" s="236">
        <v>8.1180000000000003</v>
      </c>
      <c r="I836" s="237"/>
      <c r="J836" s="232"/>
      <c r="K836" s="232"/>
      <c r="L836" s="238"/>
      <c r="M836" s="239"/>
      <c r="N836" s="240"/>
      <c r="O836" s="240"/>
      <c r="P836" s="240"/>
      <c r="Q836" s="240"/>
      <c r="R836" s="240"/>
      <c r="S836" s="240"/>
      <c r="T836" s="241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2" t="s">
        <v>199</v>
      </c>
      <c r="AU836" s="242" t="s">
        <v>86</v>
      </c>
      <c r="AV836" s="13" t="s">
        <v>86</v>
      </c>
      <c r="AW836" s="13" t="s">
        <v>32</v>
      </c>
      <c r="AX836" s="13" t="s">
        <v>76</v>
      </c>
      <c r="AY836" s="242" t="s">
        <v>182</v>
      </c>
    </row>
    <row r="837" s="13" customFormat="1">
      <c r="A837" s="13"/>
      <c r="B837" s="231"/>
      <c r="C837" s="232"/>
      <c r="D837" s="233" t="s">
        <v>199</v>
      </c>
      <c r="E837" s="234" t="s">
        <v>1</v>
      </c>
      <c r="F837" s="235" t="s">
        <v>1578</v>
      </c>
      <c r="G837" s="232"/>
      <c r="H837" s="236">
        <v>21.295999999999999</v>
      </c>
      <c r="I837" s="237"/>
      <c r="J837" s="232"/>
      <c r="K837" s="232"/>
      <c r="L837" s="238"/>
      <c r="M837" s="239"/>
      <c r="N837" s="240"/>
      <c r="O837" s="240"/>
      <c r="P837" s="240"/>
      <c r="Q837" s="240"/>
      <c r="R837" s="240"/>
      <c r="S837" s="240"/>
      <c r="T837" s="241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2" t="s">
        <v>199</v>
      </c>
      <c r="AU837" s="242" t="s">
        <v>86</v>
      </c>
      <c r="AV837" s="13" t="s">
        <v>86</v>
      </c>
      <c r="AW837" s="13" t="s">
        <v>32</v>
      </c>
      <c r="AX837" s="13" t="s">
        <v>76</v>
      </c>
      <c r="AY837" s="242" t="s">
        <v>182</v>
      </c>
    </row>
    <row r="838" s="13" customFormat="1">
      <c r="A838" s="13"/>
      <c r="B838" s="231"/>
      <c r="C838" s="232"/>
      <c r="D838" s="233" t="s">
        <v>199</v>
      </c>
      <c r="E838" s="234" t="s">
        <v>1</v>
      </c>
      <c r="F838" s="235" t="s">
        <v>1579</v>
      </c>
      <c r="G838" s="232"/>
      <c r="H838" s="236">
        <v>10.824</v>
      </c>
      <c r="I838" s="237"/>
      <c r="J838" s="232"/>
      <c r="K838" s="232"/>
      <c r="L838" s="238"/>
      <c r="M838" s="239"/>
      <c r="N838" s="240"/>
      <c r="O838" s="240"/>
      <c r="P838" s="240"/>
      <c r="Q838" s="240"/>
      <c r="R838" s="240"/>
      <c r="S838" s="240"/>
      <c r="T838" s="241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2" t="s">
        <v>199</v>
      </c>
      <c r="AU838" s="242" t="s">
        <v>86</v>
      </c>
      <c r="AV838" s="13" t="s">
        <v>86</v>
      </c>
      <c r="AW838" s="13" t="s">
        <v>32</v>
      </c>
      <c r="AX838" s="13" t="s">
        <v>76</v>
      </c>
      <c r="AY838" s="242" t="s">
        <v>182</v>
      </c>
    </row>
    <row r="839" s="13" customFormat="1">
      <c r="A839" s="13"/>
      <c r="B839" s="231"/>
      <c r="C839" s="232"/>
      <c r="D839" s="233" t="s">
        <v>199</v>
      </c>
      <c r="E839" s="234" t="s">
        <v>1</v>
      </c>
      <c r="F839" s="235" t="s">
        <v>1580</v>
      </c>
      <c r="G839" s="232"/>
      <c r="H839" s="236">
        <v>10.779999999999999</v>
      </c>
      <c r="I839" s="237"/>
      <c r="J839" s="232"/>
      <c r="K839" s="232"/>
      <c r="L839" s="238"/>
      <c r="M839" s="239"/>
      <c r="N839" s="240"/>
      <c r="O839" s="240"/>
      <c r="P839" s="240"/>
      <c r="Q839" s="240"/>
      <c r="R839" s="240"/>
      <c r="S839" s="240"/>
      <c r="T839" s="241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2" t="s">
        <v>199</v>
      </c>
      <c r="AU839" s="242" t="s">
        <v>86</v>
      </c>
      <c r="AV839" s="13" t="s">
        <v>86</v>
      </c>
      <c r="AW839" s="13" t="s">
        <v>32</v>
      </c>
      <c r="AX839" s="13" t="s">
        <v>76</v>
      </c>
      <c r="AY839" s="242" t="s">
        <v>182</v>
      </c>
    </row>
    <row r="840" s="13" customFormat="1">
      <c r="A840" s="13"/>
      <c r="B840" s="231"/>
      <c r="C840" s="232"/>
      <c r="D840" s="233" t="s">
        <v>199</v>
      </c>
      <c r="E840" s="234" t="s">
        <v>1</v>
      </c>
      <c r="F840" s="235" t="s">
        <v>1581</v>
      </c>
      <c r="G840" s="232"/>
      <c r="H840" s="236">
        <v>44</v>
      </c>
      <c r="I840" s="237"/>
      <c r="J840" s="232"/>
      <c r="K840" s="232"/>
      <c r="L840" s="238"/>
      <c r="M840" s="239"/>
      <c r="N840" s="240"/>
      <c r="O840" s="240"/>
      <c r="P840" s="240"/>
      <c r="Q840" s="240"/>
      <c r="R840" s="240"/>
      <c r="S840" s="240"/>
      <c r="T840" s="241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42" t="s">
        <v>199</v>
      </c>
      <c r="AU840" s="242" t="s">
        <v>86</v>
      </c>
      <c r="AV840" s="13" t="s">
        <v>86</v>
      </c>
      <c r="AW840" s="13" t="s">
        <v>32</v>
      </c>
      <c r="AX840" s="13" t="s">
        <v>76</v>
      </c>
      <c r="AY840" s="242" t="s">
        <v>182</v>
      </c>
    </row>
    <row r="841" s="13" customFormat="1">
      <c r="A841" s="13"/>
      <c r="B841" s="231"/>
      <c r="C841" s="232"/>
      <c r="D841" s="233" t="s">
        <v>199</v>
      </c>
      <c r="E841" s="234" t="s">
        <v>1</v>
      </c>
      <c r="F841" s="235" t="s">
        <v>1582</v>
      </c>
      <c r="G841" s="232"/>
      <c r="H841" s="236">
        <v>16.5</v>
      </c>
      <c r="I841" s="237"/>
      <c r="J841" s="232"/>
      <c r="K841" s="232"/>
      <c r="L841" s="238"/>
      <c r="M841" s="239"/>
      <c r="N841" s="240"/>
      <c r="O841" s="240"/>
      <c r="P841" s="240"/>
      <c r="Q841" s="240"/>
      <c r="R841" s="240"/>
      <c r="S841" s="240"/>
      <c r="T841" s="241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2" t="s">
        <v>199</v>
      </c>
      <c r="AU841" s="242" t="s">
        <v>86</v>
      </c>
      <c r="AV841" s="13" t="s">
        <v>86</v>
      </c>
      <c r="AW841" s="13" t="s">
        <v>32</v>
      </c>
      <c r="AX841" s="13" t="s">
        <v>76</v>
      </c>
      <c r="AY841" s="242" t="s">
        <v>182</v>
      </c>
    </row>
    <row r="842" s="13" customFormat="1">
      <c r="A842" s="13"/>
      <c r="B842" s="231"/>
      <c r="C842" s="232"/>
      <c r="D842" s="233" t="s">
        <v>199</v>
      </c>
      <c r="E842" s="234" t="s">
        <v>1</v>
      </c>
      <c r="F842" s="235" t="s">
        <v>1583</v>
      </c>
      <c r="G842" s="232"/>
      <c r="H842" s="236">
        <v>16.5</v>
      </c>
      <c r="I842" s="237"/>
      <c r="J842" s="232"/>
      <c r="K842" s="232"/>
      <c r="L842" s="238"/>
      <c r="M842" s="239"/>
      <c r="N842" s="240"/>
      <c r="O842" s="240"/>
      <c r="P842" s="240"/>
      <c r="Q842" s="240"/>
      <c r="R842" s="240"/>
      <c r="S842" s="240"/>
      <c r="T842" s="241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42" t="s">
        <v>199</v>
      </c>
      <c r="AU842" s="242" t="s">
        <v>86</v>
      </c>
      <c r="AV842" s="13" t="s">
        <v>86</v>
      </c>
      <c r="AW842" s="13" t="s">
        <v>32</v>
      </c>
      <c r="AX842" s="13" t="s">
        <v>76</v>
      </c>
      <c r="AY842" s="242" t="s">
        <v>182</v>
      </c>
    </row>
    <row r="843" s="13" customFormat="1">
      <c r="A843" s="13"/>
      <c r="B843" s="231"/>
      <c r="C843" s="232"/>
      <c r="D843" s="233" t="s">
        <v>199</v>
      </c>
      <c r="E843" s="234" t="s">
        <v>1</v>
      </c>
      <c r="F843" s="235" t="s">
        <v>1584</v>
      </c>
      <c r="G843" s="232"/>
      <c r="H843" s="236">
        <v>1.1950000000000001</v>
      </c>
      <c r="I843" s="237"/>
      <c r="J843" s="232"/>
      <c r="K843" s="232"/>
      <c r="L843" s="238"/>
      <c r="M843" s="239"/>
      <c r="N843" s="240"/>
      <c r="O843" s="240"/>
      <c r="P843" s="240"/>
      <c r="Q843" s="240"/>
      <c r="R843" s="240"/>
      <c r="S843" s="240"/>
      <c r="T843" s="241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2" t="s">
        <v>199</v>
      </c>
      <c r="AU843" s="242" t="s">
        <v>86</v>
      </c>
      <c r="AV843" s="13" t="s">
        <v>86</v>
      </c>
      <c r="AW843" s="13" t="s">
        <v>32</v>
      </c>
      <c r="AX843" s="13" t="s">
        <v>76</v>
      </c>
      <c r="AY843" s="242" t="s">
        <v>182</v>
      </c>
    </row>
    <row r="844" s="13" customFormat="1">
      <c r="A844" s="13"/>
      <c r="B844" s="231"/>
      <c r="C844" s="232"/>
      <c r="D844" s="233" t="s">
        <v>199</v>
      </c>
      <c r="E844" s="234" t="s">
        <v>1</v>
      </c>
      <c r="F844" s="235" t="s">
        <v>1585</v>
      </c>
      <c r="G844" s="232"/>
      <c r="H844" s="236">
        <v>1.4119999999999999</v>
      </c>
      <c r="I844" s="237"/>
      <c r="J844" s="232"/>
      <c r="K844" s="232"/>
      <c r="L844" s="238"/>
      <c r="M844" s="239"/>
      <c r="N844" s="240"/>
      <c r="O844" s="240"/>
      <c r="P844" s="240"/>
      <c r="Q844" s="240"/>
      <c r="R844" s="240"/>
      <c r="S844" s="240"/>
      <c r="T844" s="241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2" t="s">
        <v>199</v>
      </c>
      <c r="AU844" s="242" t="s">
        <v>86</v>
      </c>
      <c r="AV844" s="13" t="s">
        <v>86</v>
      </c>
      <c r="AW844" s="13" t="s">
        <v>32</v>
      </c>
      <c r="AX844" s="13" t="s">
        <v>76</v>
      </c>
      <c r="AY844" s="242" t="s">
        <v>182</v>
      </c>
    </row>
    <row r="845" s="13" customFormat="1">
      <c r="A845" s="13"/>
      <c r="B845" s="231"/>
      <c r="C845" s="232"/>
      <c r="D845" s="233" t="s">
        <v>199</v>
      </c>
      <c r="E845" s="234" t="s">
        <v>1</v>
      </c>
      <c r="F845" s="235" t="s">
        <v>1586</v>
      </c>
      <c r="G845" s="232"/>
      <c r="H845" s="236">
        <v>0.88</v>
      </c>
      <c r="I845" s="237"/>
      <c r="J845" s="232"/>
      <c r="K845" s="232"/>
      <c r="L845" s="238"/>
      <c r="M845" s="239"/>
      <c r="N845" s="240"/>
      <c r="O845" s="240"/>
      <c r="P845" s="240"/>
      <c r="Q845" s="240"/>
      <c r="R845" s="240"/>
      <c r="S845" s="240"/>
      <c r="T845" s="241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2" t="s">
        <v>199</v>
      </c>
      <c r="AU845" s="242" t="s">
        <v>86</v>
      </c>
      <c r="AV845" s="13" t="s">
        <v>86</v>
      </c>
      <c r="AW845" s="13" t="s">
        <v>32</v>
      </c>
      <c r="AX845" s="13" t="s">
        <v>76</v>
      </c>
      <c r="AY845" s="242" t="s">
        <v>182</v>
      </c>
    </row>
    <row r="846" s="13" customFormat="1">
      <c r="A846" s="13"/>
      <c r="B846" s="231"/>
      <c r="C846" s="232"/>
      <c r="D846" s="233" t="s">
        <v>199</v>
      </c>
      <c r="E846" s="234" t="s">
        <v>1</v>
      </c>
      <c r="F846" s="235" t="s">
        <v>1587</v>
      </c>
      <c r="G846" s="232"/>
      <c r="H846" s="236">
        <v>0.97999999999999998</v>
      </c>
      <c r="I846" s="237"/>
      <c r="J846" s="232"/>
      <c r="K846" s="232"/>
      <c r="L846" s="238"/>
      <c r="M846" s="239"/>
      <c r="N846" s="240"/>
      <c r="O846" s="240"/>
      <c r="P846" s="240"/>
      <c r="Q846" s="240"/>
      <c r="R846" s="240"/>
      <c r="S846" s="240"/>
      <c r="T846" s="241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2" t="s">
        <v>199</v>
      </c>
      <c r="AU846" s="242" t="s">
        <v>86</v>
      </c>
      <c r="AV846" s="13" t="s">
        <v>86</v>
      </c>
      <c r="AW846" s="13" t="s">
        <v>32</v>
      </c>
      <c r="AX846" s="13" t="s">
        <v>76</v>
      </c>
      <c r="AY846" s="242" t="s">
        <v>182</v>
      </c>
    </row>
    <row r="847" s="14" customFormat="1">
      <c r="A847" s="14"/>
      <c r="B847" s="243"/>
      <c r="C847" s="244"/>
      <c r="D847" s="233" t="s">
        <v>199</v>
      </c>
      <c r="E847" s="245" t="s">
        <v>1</v>
      </c>
      <c r="F847" s="246" t="s">
        <v>246</v>
      </c>
      <c r="G847" s="244"/>
      <c r="H847" s="247">
        <v>211.45499999999998</v>
      </c>
      <c r="I847" s="248"/>
      <c r="J847" s="244"/>
      <c r="K847" s="244"/>
      <c r="L847" s="249"/>
      <c r="M847" s="250"/>
      <c r="N847" s="251"/>
      <c r="O847" s="251"/>
      <c r="P847" s="251"/>
      <c r="Q847" s="251"/>
      <c r="R847" s="251"/>
      <c r="S847" s="251"/>
      <c r="T847" s="252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3" t="s">
        <v>199</v>
      </c>
      <c r="AU847" s="253" t="s">
        <v>86</v>
      </c>
      <c r="AV847" s="14" t="s">
        <v>189</v>
      </c>
      <c r="AW847" s="14" t="s">
        <v>32</v>
      </c>
      <c r="AX847" s="14" t="s">
        <v>84</v>
      </c>
      <c r="AY847" s="253" t="s">
        <v>182</v>
      </c>
    </row>
    <row r="848" s="2" customFormat="1" ht="16.5" customHeight="1">
      <c r="A848" s="38"/>
      <c r="B848" s="39"/>
      <c r="C848" s="218" t="s">
        <v>1588</v>
      </c>
      <c r="D848" s="218" t="s">
        <v>184</v>
      </c>
      <c r="E848" s="219" t="s">
        <v>1589</v>
      </c>
      <c r="F848" s="220" t="s">
        <v>1590</v>
      </c>
      <c r="G848" s="221" t="s">
        <v>187</v>
      </c>
      <c r="H848" s="222">
        <v>61.630000000000003</v>
      </c>
      <c r="I848" s="223"/>
      <c r="J848" s="224">
        <f>ROUND(I848*H848,2)</f>
        <v>0</v>
      </c>
      <c r="K848" s="220" t="s">
        <v>1</v>
      </c>
      <c r="L848" s="44"/>
      <c r="M848" s="225" t="s">
        <v>1</v>
      </c>
      <c r="N848" s="226" t="s">
        <v>41</v>
      </c>
      <c r="O848" s="91"/>
      <c r="P848" s="227">
        <f>O848*H848</f>
        <v>0</v>
      </c>
      <c r="Q848" s="227">
        <v>0</v>
      </c>
      <c r="R848" s="227">
        <f>Q848*H848</f>
        <v>0</v>
      </c>
      <c r="S848" s="227">
        <v>0</v>
      </c>
      <c r="T848" s="228">
        <f>S848*H848</f>
        <v>0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229" t="s">
        <v>260</v>
      </c>
      <c r="AT848" s="229" t="s">
        <v>184</v>
      </c>
      <c r="AU848" s="229" t="s">
        <v>86</v>
      </c>
      <c r="AY848" s="17" t="s">
        <v>182</v>
      </c>
      <c r="BE848" s="230">
        <f>IF(N848="základní",J848,0)</f>
        <v>0</v>
      </c>
      <c r="BF848" s="230">
        <f>IF(N848="snížená",J848,0)</f>
        <v>0</v>
      </c>
      <c r="BG848" s="230">
        <f>IF(N848="zákl. přenesená",J848,0)</f>
        <v>0</v>
      </c>
      <c r="BH848" s="230">
        <f>IF(N848="sníž. přenesená",J848,0)</f>
        <v>0</v>
      </c>
      <c r="BI848" s="230">
        <f>IF(N848="nulová",J848,0)</f>
        <v>0</v>
      </c>
      <c r="BJ848" s="17" t="s">
        <v>84</v>
      </c>
      <c r="BK848" s="230">
        <f>ROUND(I848*H848,2)</f>
        <v>0</v>
      </c>
      <c r="BL848" s="17" t="s">
        <v>260</v>
      </c>
      <c r="BM848" s="229" t="s">
        <v>1591</v>
      </c>
    </row>
    <row r="849" s="13" customFormat="1">
      <c r="A849" s="13"/>
      <c r="B849" s="231"/>
      <c r="C849" s="232"/>
      <c r="D849" s="233" t="s">
        <v>199</v>
      </c>
      <c r="E849" s="234" t="s">
        <v>1</v>
      </c>
      <c r="F849" s="235" t="s">
        <v>1592</v>
      </c>
      <c r="G849" s="232"/>
      <c r="H849" s="236">
        <v>60.649999999999999</v>
      </c>
      <c r="I849" s="237"/>
      <c r="J849" s="232"/>
      <c r="K849" s="232"/>
      <c r="L849" s="238"/>
      <c r="M849" s="239"/>
      <c r="N849" s="240"/>
      <c r="O849" s="240"/>
      <c r="P849" s="240"/>
      <c r="Q849" s="240"/>
      <c r="R849" s="240"/>
      <c r="S849" s="240"/>
      <c r="T849" s="241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2" t="s">
        <v>199</v>
      </c>
      <c r="AU849" s="242" t="s">
        <v>86</v>
      </c>
      <c r="AV849" s="13" t="s">
        <v>86</v>
      </c>
      <c r="AW849" s="13" t="s">
        <v>32</v>
      </c>
      <c r="AX849" s="13" t="s">
        <v>76</v>
      </c>
      <c r="AY849" s="242" t="s">
        <v>182</v>
      </c>
    </row>
    <row r="850" s="13" customFormat="1">
      <c r="A850" s="13"/>
      <c r="B850" s="231"/>
      <c r="C850" s="232"/>
      <c r="D850" s="233" t="s">
        <v>199</v>
      </c>
      <c r="E850" s="234" t="s">
        <v>1</v>
      </c>
      <c r="F850" s="235" t="s">
        <v>1593</v>
      </c>
      <c r="G850" s="232"/>
      <c r="H850" s="236">
        <v>0.97999999999999998</v>
      </c>
      <c r="I850" s="237"/>
      <c r="J850" s="232"/>
      <c r="K850" s="232"/>
      <c r="L850" s="238"/>
      <c r="M850" s="239"/>
      <c r="N850" s="240"/>
      <c r="O850" s="240"/>
      <c r="P850" s="240"/>
      <c r="Q850" s="240"/>
      <c r="R850" s="240"/>
      <c r="S850" s="240"/>
      <c r="T850" s="241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2" t="s">
        <v>199</v>
      </c>
      <c r="AU850" s="242" t="s">
        <v>86</v>
      </c>
      <c r="AV850" s="13" t="s">
        <v>86</v>
      </c>
      <c r="AW850" s="13" t="s">
        <v>32</v>
      </c>
      <c r="AX850" s="13" t="s">
        <v>76</v>
      </c>
      <c r="AY850" s="242" t="s">
        <v>182</v>
      </c>
    </row>
    <row r="851" s="14" customFormat="1">
      <c r="A851" s="14"/>
      <c r="B851" s="243"/>
      <c r="C851" s="244"/>
      <c r="D851" s="233" t="s">
        <v>199</v>
      </c>
      <c r="E851" s="245" t="s">
        <v>1</v>
      </c>
      <c r="F851" s="246" t="s">
        <v>246</v>
      </c>
      <c r="G851" s="244"/>
      <c r="H851" s="247">
        <v>61.629999999999995</v>
      </c>
      <c r="I851" s="248"/>
      <c r="J851" s="244"/>
      <c r="K851" s="244"/>
      <c r="L851" s="249"/>
      <c r="M851" s="250"/>
      <c r="N851" s="251"/>
      <c r="O851" s="251"/>
      <c r="P851" s="251"/>
      <c r="Q851" s="251"/>
      <c r="R851" s="251"/>
      <c r="S851" s="251"/>
      <c r="T851" s="252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3" t="s">
        <v>199</v>
      </c>
      <c r="AU851" s="253" t="s">
        <v>86</v>
      </c>
      <c r="AV851" s="14" t="s">
        <v>189</v>
      </c>
      <c r="AW851" s="14" t="s">
        <v>32</v>
      </c>
      <c r="AX851" s="14" t="s">
        <v>84</v>
      </c>
      <c r="AY851" s="253" t="s">
        <v>182</v>
      </c>
    </row>
    <row r="852" s="2" customFormat="1" ht="16.5" customHeight="1">
      <c r="A852" s="38"/>
      <c r="B852" s="39"/>
      <c r="C852" s="218" t="s">
        <v>1594</v>
      </c>
      <c r="D852" s="218" t="s">
        <v>184</v>
      </c>
      <c r="E852" s="219" t="s">
        <v>1595</v>
      </c>
      <c r="F852" s="220" t="s">
        <v>1596</v>
      </c>
      <c r="G852" s="221" t="s">
        <v>187</v>
      </c>
      <c r="H852" s="222">
        <v>18.32</v>
      </c>
      <c r="I852" s="223"/>
      <c r="J852" s="224">
        <f>ROUND(I852*H852,2)</f>
        <v>0</v>
      </c>
      <c r="K852" s="220" t="s">
        <v>1</v>
      </c>
      <c r="L852" s="44"/>
      <c r="M852" s="225" t="s">
        <v>1</v>
      </c>
      <c r="N852" s="226" t="s">
        <v>41</v>
      </c>
      <c r="O852" s="91"/>
      <c r="P852" s="227">
        <f>O852*H852</f>
        <v>0</v>
      </c>
      <c r="Q852" s="227">
        <v>0</v>
      </c>
      <c r="R852" s="227">
        <f>Q852*H852</f>
        <v>0</v>
      </c>
      <c r="S852" s="227">
        <v>0</v>
      </c>
      <c r="T852" s="228">
        <f>S852*H852</f>
        <v>0</v>
      </c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R852" s="229" t="s">
        <v>260</v>
      </c>
      <c r="AT852" s="229" t="s">
        <v>184</v>
      </c>
      <c r="AU852" s="229" t="s">
        <v>86</v>
      </c>
      <c r="AY852" s="17" t="s">
        <v>182</v>
      </c>
      <c r="BE852" s="230">
        <f>IF(N852="základní",J852,0)</f>
        <v>0</v>
      </c>
      <c r="BF852" s="230">
        <f>IF(N852="snížená",J852,0)</f>
        <v>0</v>
      </c>
      <c r="BG852" s="230">
        <f>IF(N852="zákl. přenesená",J852,0)</f>
        <v>0</v>
      </c>
      <c r="BH852" s="230">
        <f>IF(N852="sníž. přenesená",J852,0)</f>
        <v>0</v>
      </c>
      <c r="BI852" s="230">
        <f>IF(N852="nulová",J852,0)</f>
        <v>0</v>
      </c>
      <c r="BJ852" s="17" t="s">
        <v>84</v>
      </c>
      <c r="BK852" s="230">
        <f>ROUND(I852*H852,2)</f>
        <v>0</v>
      </c>
      <c r="BL852" s="17" t="s">
        <v>260</v>
      </c>
      <c r="BM852" s="229" t="s">
        <v>1597</v>
      </c>
    </row>
    <row r="853" s="13" customFormat="1">
      <c r="A853" s="13"/>
      <c r="B853" s="231"/>
      <c r="C853" s="232"/>
      <c r="D853" s="233" t="s">
        <v>199</v>
      </c>
      <c r="E853" s="234" t="s">
        <v>1</v>
      </c>
      <c r="F853" s="235" t="s">
        <v>1598</v>
      </c>
      <c r="G853" s="232"/>
      <c r="H853" s="236">
        <v>18.32</v>
      </c>
      <c r="I853" s="237"/>
      <c r="J853" s="232"/>
      <c r="K853" s="232"/>
      <c r="L853" s="238"/>
      <c r="M853" s="239"/>
      <c r="N853" s="240"/>
      <c r="O853" s="240"/>
      <c r="P853" s="240"/>
      <c r="Q853" s="240"/>
      <c r="R853" s="240"/>
      <c r="S853" s="240"/>
      <c r="T853" s="241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2" t="s">
        <v>199</v>
      </c>
      <c r="AU853" s="242" t="s">
        <v>86</v>
      </c>
      <c r="AV853" s="13" t="s">
        <v>86</v>
      </c>
      <c r="AW853" s="13" t="s">
        <v>32</v>
      </c>
      <c r="AX853" s="13" t="s">
        <v>84</v>
      </c>
      <c r="AY853" s="242" t="s">
        <v>182</v>
      </c>
    </row>
    <row r="854" s="2" customFormat="1" ht="33" customHeight="1">
      <c r="A854" s="38"/>
      <c r="B854" s="39"/>
      <c r="C854" s="218" t="s">
        <v>1599</v>
      </c>
      <c r="D854" s="218" t="s">
        <v>184</v>
      </c>
      <c r="E854" s="219" t="s">
        <v>1600</v>
      </c>
      <c r="F854" s="220" t="s">
        <v>1601</v>
      </c>
      <c r="G854" s="221" t="s">
        <v>1460</v>
      </c>
      <c r="H854" s="222">
        <v>1</v>
      </c>
      <c r="I854" s="223"/>
      <c r="J854" s="224">
        <f>ROUND(I854*H854,2)</f>
        <v>0</v>
      </c>
      <c r="K854" s="220" t="s">
        <v>1</v>
      </c>
      <c r="L854" s="44"/>
      <c r="M854" s="225" t="s">
        <v>1</v>
      </c>
      <c r="N854" s="226" t="s">
        <v>41</v>
      </c>
      <c r="O854" s="91"/>
      <c r="P854" s="227">
        <f>O854*H854</f>
        <v>0</v>
      </c>
      <c r="Q854" s="227">
        <v>0</v>
      </c>
      <c r="R854" s="227">
        <f>Q854*H854</f>
        <v>0</v>
      </c>
      <c r="S854" s="227">
        <v>0</v>
      </c>
      <c r="T854" s="228">
        <f>S854*H854</f>
        <v>0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229" t="s">
        <v>260</v>
      </c>
      <c r="AT854" s="229" t="s">
        <v>184</v>
      </c>
      <c r="AU854" s="229" t="s">
        <v>86</v>
      </c>
      <c r="AY854" s="17" t="s">
        <v>182</v>
      </c>
      <c r="BE854" s="230">
        <f>IF(N854="základní",J854,0)</f>
        <v>0</v>
      </c>
      <c r="BF854" s="230">
        <f>IF(N854="snížená",J854,0)</f>
        <v>0</v>
      </c>
      <c r="BG854" s="230">
        <f>IF(N854="zákl. přenesená",J854,0)</f>
        <v>0</v>
      </c>
      <c r="BH854" s="230">
        <f>IF(N854="sníž. přenesená",J854,0)</f>
        <v>0</v>
      </c>
      <c r="BI854" s="230">
        <f>IF(N854="nulová",J854,0)</f>
        <v>0</v>
      </c>
      <c r="BJ854" s="17" t="s">
        <v>84</v>
      </c>
      <c r="BK854" s="230">
        <f>ROUND(I854*H854,2)</f>
        <v>0</v>
      </c>
      <c r="BL854" s="17" t="s">
        <v>260</v>
      </c>
      <c r="BM854" s="229" t="s">
        <v>1602</v>
      </c>
    </row>
    <row r="855" s="13" customFormat="1">
      <c r="A855" s="13"/>
      <c r="B855" s="231"/>
      <c r="C855" s="232"/>
      <c r="D855" s="233" t="s">
        <v>199</v>
      </c>
      <c r="E855" s="234" t="s">
        <v>1</v>
      </c>
      <c r="F855" s="235" t="s">
        <v>1603</v>
      </c>
      <c r="G855" s="232"/>
      <c r="H855" s="236">
        <v>1</v>
      </c>
      <c r="I855" s="237"/>
      <c r="J855" s="232"/>
      <c r="K855" s="232"/>
      <c r="L855" s="238"/>
      <c r="M855" s="239"/>
      <c r="N855" s="240"/>
      <c r="O855" s="240"/>
      <c r="P855" s="240"/>
      <c r="Q855" s="240"/>
      <c r="R855" s="240"/>
      <c r="S855" s="240"/>
      <c r="T855" s="241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2" t="s">
        <v>199</v>
      </c>
      <c r="AU855" s="242" t="s">
        <v>86</v>
      </c>
      <c r="AV855" s="13" t="s">
        <v>86</v>
      </c>
      <c r="AW855" s="13" t="s">
        <v>32</v>
      </c>
      <c r="AX855" s="13" t="s">
        <v>84</v>
      </c>
      <c r="AY855" s="242" t="s">
        <v>182</v>
      </c>
    </row>
    <row r="856" s="2" customFormat="1">
      <c r="A856" s="38"/>
      <c r="B856" s="39"/>
      <c r="C856" s="218" t="s">
        <v>1604</v>
      </c>
      <c r="D856" s="218" t="s">
        <v>184</v>
      </c>
      <c r="E856" s="219" t="s">
        <v>1605</v>
      </c>
      <c r="F856" s="220" t="s">
        <v>1606</v>
      </c>
      <c r="G856" s="221" t="s">
        <v>187</v>
      </c>
      <c r="H856" s="222">
        <v>9.0299999999999994</v>
      </c>
      <c r="I856" s="223"/>
      <c r="J856" s="224">
        <f>ROUND(I856*H856,2)</f>
        <v>0</v>
      </c>
      <c r="K856" s="220" t="s">
        <v>1</v>
      </c>
      <c r="L856" s="44"/>
      <c r="M856" s="225" t="s">
        <v>1</v>
      </c>
      <c r="N856" s="226" t="s">
        <v>41</v>
      </c>
      <c r="O856" s="91"/>
      <c r="P856" s="227">
        <f>O856*H856</f>
        <v>0</v>
      </c>
      <c r="Q856" s="227">
        <v>0</v>
      </c>
      <c r="R856" s="227">
        <f>Q856*H856</f>
        <v>0</v>
      </c>
      <c r="S856" s="227">
        <v>0</v>
      </c>
      <c r="T856" s="228">
        <f>S856*H856</f>
        <v>0</v>
      </c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R856" s="229" t="s">
        <v>260</v>
      </c>
      <c r="AT856" s="229" t="s">
        <v>184</v>
      </c>
      <c r="AU856" s="229" t="s">
        <v>86</v>
      </c>
      <c r="AY856" s="17" t="s">
        <v>182</v>
      </c>
      <c r="BE856" s="230">
        <f>IF(N856="základní",J856,0)</f>
        <v>0</v>
      </c>
      <c r="BF856" s="230">
        <f>IF(N856="snížená",J856,0)</f>
        <v>0</v>
      </c>
      <c r="BG856" s="230">
        <f>IF(N856="zákl. přenesená",J856,0)</f>
        <v>0</v>
      </c>
      <c r="BH856" s="230">
        <f>IF(N856="sníž. přenesená",J856,0)</f>
        <v>0</v>
      </c>
      <c r="BI856" s="230">
        <f>IF(N856="nulová",J856,0)</f>
        <v>0</v>
      </c>
      <c r="BJ856" s="17" t="s">
        <v>84</v>
      </c>
      <c r="BK856" s="230">
        <f>ROUND(I856*H856,2)</f>
        <v>0</v>
      </c>
      <c r="BL856" s="17" t="s">
        <v>260</v>
      </c>
      <c r="BM856" s="229" t="s">
        <v>1607</v>
      </c>
    </row>
    <row r="857" s="13" customFormat="1">
      <c r="A857" s="13"/>
      <c r="B857" s="231"/>
      <c r="C857" s="232"/>
      <c r="D857" s="233" t="s">
        <v>199</v>
      </c>
      <c r="E857" s="234" t="s">
        <v>1</v>
      </c>
      <c r="F857" s="235" t="s">
        <v>1608</v>
      </c>
      <c r="G857" s="232"/>
      <c r="H857" s="236">
        <v>9.0299999999999994</v>
      </c>
      <c r="I857" s="237"/>
      <c r="J857" s="232"/>
      <c r="K857" s="232"/>
      <c r="L857" s="238"/>
      <c r="M857" s="239"/>
      <c r="N857" s="240"/>
      <c r="O857" s="240"/>
      <c r="P857" s="240"/>
      <c r="Q857" s="240"/>
      <c r="R857" s="240"/>
      <c r="S857" s="240"/>
      <c r="T857" s="241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2" t="s">
        <v>199</v>
      </c>
      <c r="AU857" s="242" t="s">
        <v>86</v>
      </c>
      <c r="AV857" s="13" t="s">
        <v>86</v>
      </c>
      <c r="AW857" s="13" t="s">
        <v>32</v>
      </c>
      <c r="AX857" s="13" t="s">
        <v>84</v>
      </c>
      <c r="AY857" s="242" t="s">
        <v>182</v>
      </c>
    </row>
    <row r="858" s="2" customFormat="1">
      <c r="A858" s="38"/>
      <c r="B858" s="39"/>
      <c r="C858" s="218" t="s">
        <v>1609</v>
      </c>
      <c r="D858" s="218" t="s">
        <v>184</v>
      </c>
      <c r="E858" s="219" t="s">
        <v>1610</v>
      </c>
      <c r="F858" s="220" t="s">
        <v>1611</v>
      </c>
      <c r="G858" s="221" t="s">
        <v>1460</v>
      </c>
      <c r="H858" s="222">
        <v>1</v>
      </c>
      <c r="I858" s="223"/>
      <c r="J858" s="224">
        <f>ROUND(I858*H858,2)</f>
        <v>0</v>
      </c>
      <c r="K858" s="220" t="s">
        <v>1</v>
      </c>
      <c r="L858" s="44"/>
      <c r="M858" s="225" t="s">
        <v>1</v>
      </c>
      <c r="N858" s="226" t="s">
        <v>41</v>
      </c>
      <c r="O858" s="91"/>
      <c r="P858" s="227">
        <f>O858*H858</f>
        <v>0</v>
      </c>
      <c r="Q858" s="227">
        <v>0</v>
      </c>
      <c r="R858" s="227">
        <f>Q858*H858</f>
        <v>0</v>
      </c>
      <c r="S858" s="227">
        <v>0</v>
      </c>
      <c r="T858" s="228">
        <f>S858*H858</f>
        <v>0</v>
      </c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R858" s="229" t="s">
        <v>260</v>
      </c>
      <c r="AT858" s="229" t="s">
        <v>184</v>
      </c>
      <c r="AU858" s="229" t="s">
        <v>86</v>
      </c>
      <c r="AY858" s="17" t="s">
        <v>182</v>
      </c>
      <c r="BE858" s="230">
        <f>IF(N858="základní",J858,0)</f>
        <v>0</v>
      </c>
      <c r="BF858" s="230">
        <f>IF(N858="snížená",J858,0)</f>
        <v>0</v>
      </c>
      <c r="BG858" s="230">
        <f>IF(N858="zákl. přenesená",J858,0)</f>
        <v>0</v>
      </c>
      <c r="BH858" s="230">
        <f>IF(N858="sníž. přenesená",J858,0)</f>
        <v>0</v>
      </c>
      <c r="BI858" s="230">
        <f>IF(N858="nulová",J858,0)</f>
        <v>0</v>
      </c>
      <c r="BJ858" s="17" t="s">
        <v>84</v>
      </c>
      <c r="BK858" s="230">
        <f>ROUND(I858*H858,2)</f>
        <v>0</v>
      </c>
      <c r="BL858" s="17" t="s">
        <v>260</v>
      </c>
      <c r="BM858" s="229" t="s">
        <v>1612</v>
      </c>
    </row>
    <row r="859" s="13" customFormat="1">
      <c r="A859" s="13"/>
      <c r="B859" s="231"/>
      <c r="C859" s="232"/>
      <c r="D859" s="233" t="s">
        <v>199</v>
      </c>
      <c r="E859" s="234" t="s">
        <v>1</v>
      </c>
      <c r="F859" s="235" t="s">
        <v>1613</v>
      </c>
      <c r="G859" s="232"/>
      <c r="H859" s="236">
        <v>1</v>
      </c>
      <c r="I859" s="237"/>
      <c r="J859" s="232"/>
      <c r="K859" s="232"/>
      <c r="L859" s="238"/>
      <c r="M859" s="239"/>
      <c r="N859" s="240"/>
      <c r="O859" s="240"/>
      <c r="P859" s="240"/>
      <c r="Q859" s="240"/>
      <c r="R859" s="240"/>
      <c r="S859" s="240"/>
      <c r="T859" s="241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2" t="s">
        <v>199</v>
      </c>
      <c r="AU859" s="242" t="s">
        <v>86</v>
      </c>
      <c r="AV859" s="13" t="s">
        <v>86</v>
      </c>
      <c r="AW859" s="13" t="s">
        <v>32</v>
      </c>
      <c r="AX859" s="13" t="s">
        <v>84</v>
      </c>
      <c r="AY859" s="242" t="s">
        <v>182</v>
      </c>
    </row>
    <row r="860" s="2" customFormat="1">
      <c r="A860" s="38"/>
      <c r="B860" s="39"/>
      <c r="C860" s="218" t="s">
        <v>1614</v>
      </c>
      <c r="D860" s="218" t="s">
        <v>184</v>
      </c>
      <c r="E860" s="219" t="s">
        <v>1615</v>
      </c>
      <c r="F860" s="220" t="s">
        <v>1616</v>
      </c>
      <c r="G860" s="221" t="s">
        <v>187</v>
      </c>
      <c r="H860" s="222">
        <v>21.449999999999999</v>
      </c>
      <c r="I860" s="223"/>
      <c r="J860" s="224">
        <f>ROUND(I860*H860,2)</f>
        <v>0</v>
      </c>
      <c r="K860" s="220" t="s">
        <v>1</v>
      </c>
      <c r="L860" s="44"/>
      <c r="M860" s="225" t="s">
        <v>1</v>
      </c>
      <c r="N860" s="226" t="s">
        <v>41</v>
      </c>
      <c r="O860" s="91"/>
      <c r="P860" s="227">
        <f>O860*H860</f>
        <v>0</v>
      </c>
      <c r="Q860" s="227">
        <v>0</v>
      </c>
      <c r="R860" s="227">
        <f>Q860*H860</f>
        <v>0</v>
      </c>
      <c r="S860" s="227">
        <v>0</v>
      </c>
      <c r="T860" s="228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29" t="s">
        <v>260</v>
      </c>
      <c r="AT860" s="229" t="s">
        <v>184</v>
      </c>
      <c r="AU860" s="229" t="s">
        <v>86</v>
      </c>
      <c r="AY860" s="17" t="s">
        <v>182</v>
      </c>
      <c r="BE860" s="230">
        <f>IF(N860="základní",J860,0)</f>
        <v>0</v>
      </c>
      <c r="BF860" s="230">
        <f>IF(N860="snížená",J860,0)</f>
        <v>0</v>
      </c>
      <c r="BG860" s="230">
        <f>IF(N860="zákl. přenesená",J860,0)</f>
        <v>0</v>
      </c>
      <c r="BH860" s="230">
        <f>IF(N860="sníž. přenesená",J860,0)</f>
        <v>0</v>
      </c>
      <c r="BI860" s="230">
        <f>IF(N860="nulová",J860,0)</f>
        <v>0</v>
      </c>
      <c r="BJ860" s="17" t="s">
        <v>84</v>
      </c>
      <c r="BK860" s="230">
        <f>ROUND(I860*H860,2)</f>
        <v>0</v>
      </c>
      <c r="BL860" s="17" t="s">
        <v>260</v>
      </c>
      <c r="BM860" s="229" t="s">
        <v>1617</v>
      </c>
    </row>
    <row r="861" s="13" customFormat="1">
      <c r="A861" s="13"/>
      <c r="B861" s="231"/>
      <c r="C861" s="232"/>
      <c r="D861" s="233" t="s">
        <v>199</v>
      </c>
      <c r="E861" s="234" t="s">
        <v>1</v>
      </c>
      <c r="F861" s="235" t="s">
        <v>1618</v>
      </c>
      <c r="G861" s="232"/>
      <c r="H861" s="236">
        <v>21.449999999999999</v>
      </c>
      <c r="I861" s="237"/>
      <c r="J861" s="232"/>
      <c r="K861" s="232"/>
      <c r="L861" s="238"/>
      <c r="M861" s="239"/>
      <c r="N861" s="240"/>
      <c r="O861" s="240"/>
      <c r="P861" s="240"/>
      <c r="Q861" s="240"/>
      <c r="R861" s="240"/>
      <c r="S861" s="240"/>
      <c r="T861" s="241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2" t="s">
        <v>199</v>
      </c>
      <c r="AU861" s="242" t="s">
        <v>86</v>
      </c>
      <c r="AV861" s="13" t="s">
        <v>86</v>
      </c>
      <c r="AW861" s="13" t="s">
        <v>32</v>
      </c>
      <c r="AX861" s="13" t="s">
        <v>84</v>
      </c>
      <c r="AY861" s="242" t="s">
        <v>182</v>
      </c>
    </row>
    <row r="862" s="2" customFormat="1">
      <c r="A862" s="38"/>
      <c r="B862" s="39"/>
      <c r="C862" s="218" t="s">
        <v>1619</v>
      </c>
      <c r="D862" s="218" t="s">
        <v>184</v>
      </c>
      <c r="E862" s="219" t="s">
        <v>1620</v>
      </c>
      <c r="F862" s="220" t="s">
        <v>1621</v>
      </c>
      <c r="G862" s="221" t="s">
        <v>1460</v>
      </c>
      <c r="H862" s="222">
        <v>65</v>
      </c>
      <c r="I862" s="223"/>
      <c r="J862" s="224">
        <f>ROUND(I862*H862,2)</f>
        <v>0</v>
      </c>
      <c r="K862" s="220" t="s">
        <v>1</v>
      </c>
      <c r="L862" s="44"/>
      <c r="M862" s="225" t="s">
        <v>1</v>
      </c>
      <c r="N862" s="226" t="s">
        <v>41</v>
      </c>
      <c r="O862" s="91"/>
      <c r="P862" s="227">
        <f>O862*H862</f>
        <v>0</v>
      </c>
      <c r="Q862" s="227">
        <v>0</v>
      </c>
      <c r="R862" s="227">
        <f>Q862*H862</f>
        <v>0</v>
      </c>
      <c r="S862" s="227">
        <v>0</v>
      </c>
      <c r="T862" s="228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29" t="s">
        <v>260</v>
      </c>
      <c r="AT862" s="229" t="s">
        <v>184</v>
      </c>
      <c r="AU862" s="229" t="s">
        <v>86</v>
      </c>
      <c r="AY862" s="17" t="s">
        <v>182</v>
      </c>
      <c r="BE862" s="230">
        <f>IF(N862="základní",J862,0)</f>
        <v>0</v>
      </c>
      <c r="BF862" s="230">
        <f>IF(N862="snížená",J862,0)</f>
        <v>0</v>
      </c>
      <c r="BG862" s="230">
        <f>IF(N862="zákl. přenesená",J862,0)</f>
        <v>0</v>
      </c>
      <c r="BH862" s="230">
        <f>IF(N862="sníž. přenesená",J862,0)</f>
        <v>0</v>
      </c>
      <c r="BI862" s="230">
        <f>IF(N862="nulová",J862,0)</f>
        <v>0</v>
      </c>
      <c r="BJ862" s="17" t="s">
        <v>84</v>
      </c>
      <c r="BK862" s="230">
        <f>ROUND(I862*H862,2)</f>
        <v>0</v>
      </c>
      <c r="BL862" s="17" t="s">
        <v>260</v>
      </c>
      <c r="BM862" s="229" t="s">
        <v>1622</v>
      </c>
    </row>
    <row r="863" s="13" customFormat="1">
      <c r="A863" s="13"/>
      <c r="B863" s="231"/>
      <c r="C863" s="232"/>
      <c r="D863" s="233" t="s">
        <v>199</v>
      </c>
      <c r="E863" s="234" t="s">
        <v>1</v>
      </c>
      <c r="F863" s="235" t="s">
        <v>1623</v>
      </c>
      <c r="G863" s="232"/>
      <c r="H863" s="236">
        <v>65</v>
      </c>
      <c r="I863" s="237"/>
      <c r="J863" s="232"/>
      <c r="K863" s="232"/>
      <c r="L863" s="238"/>
      <c r="M863" s="239"/>
      <c r="N863" s="240"/>
      <c r="O863" s="240"/>
      <c r="P863" s="240"/>
      <c r="Q863" s="240"/>
      <c r="R863" s="240"/>
      <c r="S863" s="240"/>
      <c r="T863" s="241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2" t="s">
        <v>199</v>
      </c>
      <c r="AU863" s="242" t="s">
        <v>86</v>
      </c>
      <c r="AV863" s="13" t="s">
        <v>86</v>
      </c>
      <c r="AW863" s="13" t="s">
        <v>32</v>
      </c>
      <c r="AX863" s="13" t="s">
        <v>84</v>
      </c>
      <c r="AY863" s="242" t="s">
        <v>182</v>
      </c>
    </row>
    <row r="864" s="2" customFormat="1">
      <c r="A864" s="38"/>
      <c r="B864" s="39"/>
      <c r="C864" s="218" t="s">
        <v>1624</v>
      </c>
      <c r="D864" s="218" t="s">
        <v>184</v>
      </c>
      <c r="E864" s="219" t="s">
        <v>1625</v>
      </c>
      <c r="F864" s="220" t="s">
        <v>1626</v>
      </c>
      <c r="G864" s="221" t="s">
        <v>187</v>
      </c>
      <c r="H864" s="222">
        <v>230</v>
      </c>
      <c r="I864" s="223"/>
      <c r="J864" s="224">
        <f>ROUND(I864*H864,2)</f>
        <v>0</v>
      </c>
      <c r="K864" s="220" t="s">
        <v>1</v>
      </c>
      <c r="L864" s="44"/>
      <c r="M864" s="225" t="s">
        <v>1</v>
      </c>
      <c r="N864" s="226" t="s">
        <v>41</v>
      </c>
      <c r="O864" s="91"/>
      <c r="P864" s="227">
        <f>O864*H864</f>
        <v>0</v>
      </c>
      <c r="Q864" s="227">
        <v>0</v>
      </c>
      <c r="R864" s="227">
        <f>Q864*H864</f>
        <v>0</v>
      </c>
      <c r="S864" s="227">
        <v>0</v>
      </c>
      <c r="T864" s="228">
        <f>S864*H864</f>
        <v>0</v>
      </c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R864" s="229" t="s">
        <v>260</v>
      </c>
      <c r="AT864" s="229" t="s">
        <v>184</v>
      </c>
      <c r="AU864" s="229" t="s">
        <v>86</v>
      </c>
      <c r="AY864" s="17" t="s">
        <v>182</v>
      </c>
      <c r="BE864" s="230">
        <f>IF(N864="základní",J864,0)</f>
        <v>0</v>
      </c>
      <c r="BF864" s="230">
        <f>IF(N864="snížená",J864,0)</f>
        <v>0</v>
      </c>
      <c r="BG864" s="230">
        <f>IF(N864="zákl. přenesená",J864,0)</f>
        <v>0</v>
      </c>
      <c r="BH864" s="230">
        <f>IF(N864="sníž. přenesená",J864,0)</f>
        <v>0</v>
      </c>
      <c r="BI864" s="230">
        <f>IF(N864="nulová",J864,0)</f>
        <v>0</v>
      </c>
      <c r="BJ864" s="17" t="s">
        <v>84</v>
      </c>
      <c r="BK864" s="230">
        <f>ROUND(I864*H864,2)</f>
        <v>0</v>
      </c>
      <c r="BL864" s="17" t="s">
        <v>260</v>
      </c>
      <c r="BM864" s="229" t="s">
        <v>1627</v>
      </c>
    </row>
    <row r="865" s="13" customFormat="1">
      <c r="A865" s="13"/>
      <c r="B865" s="231"/>
      <c r="C865" s="232"/>
      <c r="D865" s="233" t="s">
        <v>199</v>
      </c>
      <c r="E865" s="234" t="s">
        <v>1</v>
      </c>
      <c r="F865" s="235" t="s">
        <v>1628</v>
      </c>
      <c r="G865" s="232"/>
      <c r="H865" s="236">
        <v>230</v>
      </c>
      <c r="I865" s="237"/>
      <c r="J865" s="232"/>
      <c r="K865" s="232"/>
      <c r="L865" s="238"/>
      <c r="M865" s="239"/>
      <c r="N865" s="240"/>
      <c r="O865" s="240"/>
      <c r="P865" s="240"/>
      <c r="Q865" s="240"/>
      <c r="R865" s="240"/>
      <c r="S865" s="240"/>
      <c r="T865" s="241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2" t="s">
        <v>199</v>
      </c>
      <c r="AU865" s="242" t="s">
        <v>86</v>
      </c>
      <c r="AV865" s="13" t="s">
        <v>86</v>
      </c>
      <c r="AW865" s="13" t="s">
        <v>32</v>
      </c>
      <c r="AX865" s="13" t="s">
        <v>84</v>
      </c>
      <c r="AY865" s="242" t="s">
        <v>182</v>
      </c>
    </row>
    <row r="866" s="2" customFormat="1" ht="33" customHeight="1">
      <c r="A866" s="38"/>
      <c r="B866" s="39"/>
      <c r="C866" s="218" t="s">
        <v>1629</v>
      </c>
      <c r="D866" s="218" t="s">
        <v>184</v>
      </c>
      <c r="E866" s="219" t="s">
        <v>1630</v>
      </c>
      <c r="F866" s="220" t="s">
        <v>1631</v>
      </c>
      <c r="G866" s="221" t="s">
        <v>1254</v>
      </c>
      <c r="H866" s="222">
        <v>1</v>
      </c>
      <c r="I866" s="223"/>
      <c r="J866" s="224">
        <f>ROUND(I866*H866,2)</f>
        <v>0</v>
      </c>
      <c r="K866" s="220" t="s">
        <v>1</v>
      </c>
      <c r="L866" s="44"/>
      <c r="M866" s="225" t="s">
        <v>1</v>
      </c>
      <c r="N866" s="226" t="s">
        <v>41</v>
      </c>
      <c r="O866" s="91"/>
      <c r="P866" s="227">
        <f>O866*H866</f>
        <v>0</v>
      </c>
      <c r="Q866" s="227">
        <v>0</v>
      </c>
      <c r="R866" s="227">
        <f>Q866*H866</f>
        <v>0</v>
      </c>
      <c r="S866" s="227">
        <v>0</v>
      </c>
      <c r="T866" s="228">
        <f>S866*H866</f>
        <v>0</v>
      </c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R866" s="229" t="s">
        <v>260</v>
      </c>
      <c r="AT866" s="229" t="s">
        <v>184</v>
      </c>
      <c r="AU866" s="229" t="s">
        <v>86</v>
      </c>
      <c r="AY866" s="17" t="s">
        <v>182</v>
      </c>
      <c r="BE866" s="230">
        <f>IF(N866="základní",J866,0)</f>
        <v>0</v>
      </c>
      <c r="BF866" s="230">
        <f>IF(N866="snížená",J866,0)</f>
        <v>0</v>
      </c>
      <c r="BG866" s="230">
        <f>IF(N866="zákl. přenesená",J866,0)</f>
        <v>0</v>
      </c>
      <c r="BH866" s="230">
        <f>IF(N866="sníž. přenesená",J866,0)</f>
        <v>0</v>
      </c>
      <c r="BI866" s="230">
        <f>IF(N866="nulová",J866,0)</f>
        <v>0</v>
      </c>
      <c r="BJ866" s="17" t="s">
        <v>84</v>
      </c>
      <c r="BK866" s="230">
        <f>ROUND(I866*H866,2)</f>
        <v>0</v>
      </c>
      <c r="BL866" s="17" t="s">
        <v>260</v>
      </c>
      <c r="BM866" s="229" t="s">
        <v>1632</v>
      </c>
    </row>
    <row r="867" s="13" customFormat="1">
      <c r="A867" s="13"/>
      <c r="B867" s="231"/>
      <c r="C867" s="232"/>
      <c r="D867" s="233" t="s">
        <v>199</v>
      </c>
      <c r="E867" s="234" t="s">
        <v>1</v>
      </c>
      <c r="F867" s="235" t="s">
        <v>1633</v>
      </c>
      <c r="G867" s="232"/>
      <c r="H867" s="236">
        <v>1</v>
      </c>
      <c r="I867" s="237"/>
      <c r="J867" s="232"/>
      <c r="K867" s="232"/>
      <c r="L867" s="238"/>
      <c r="M867" s="239"/>
      <c r="N867" s="240"/>
      <c r="O867" s="240"/>
      <c r="P867" s="240"/>
      <c r="Q867" s="240"/>
      <c r="R867" s="240"/>
      <c r="S867" s="240"/>
      <c r="T867" s="241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2" t="s">
        <v>199</v>
      </c>
      <c r="AU867" s="242" t="s">
        <v>86</v>
      </c>
      <c r="AV867" s="13" t="s">
        <v>86</v>
      </c>
      <c r="AW867" s="13" t="s">
        <v>32</v>
      </c>
      <c r="AX867" s="13" t="s">
        <v>84</v>
      </c>
      <c r="AY867" s="242" t="s">
        <v>182</v>
      </c>
    </row>
    <row r="868" s="2" customFormat="1">
      <c r="A868" s="38"/>
      <c r="B868" s="39"/>
      <c r="C868" s="218" t="s">
        <v>1634</v>
      </c>
      <c r="D868" s="218" t="s">
        <v>184</v>
      </c>
      <c r="E868" s="219" t="s">
        <v>1635</v>
      </c>
      <c r="F868" s="220" t="s">
        <v>1636</v>
      </c>
      <c r="G868" s="221" t="s">
        <v>1460</v>
      </c>
      <c r="H868" s="222">
        <v>26</v>
      </c>
      <c r="I868" s="223"/>
      <c r="J868" s="224">
        <f>ROUND(I868*H868,2)</f>
        <v>0</v>
      </c>
      <c r="K868" s="220" t="s">
        <v>1</v>
      </c>
      <c r="L868" s="44"/>
      <c r="M868" s="225" t="s">
        <v>1</v>
      </c>
      <c r="N868" s="226" t="s">
        <v>41</v>
      </c>
      <c r="O868" s="91"/>
      <c r="P868" s="227">
        <f>O868*H868</f>
        <v>0</v>
      </c>
      <c r="Q868" s="227">
        <v>0</v>
      </c>
      <c r="R868" s="227">
        <f>Q868*H868</f>
        <v>0</v>
      </c>
      <c r="S868" s="227">
        <v>0</v>
      </c>
      <c r="T868" s="228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29" t="s">
        <v>260</v>
      </c>
      <c r="AT868" s="229" t="s">
        <v>184</v>
      </c>
      <c r="AU868" s="229" t="s">
        <v>86</v>
      </c>
      <c r="AY868" s="17" t="s">
        <v>182</v>
      </c>
      <c r="BE868" s="230">
        <f>IF(N868="základní",J868,0)</f>
        <v>0</v>
      </c>
      <c r="BF868" s="230">
        <f>IF(N868="snížená",J868,0)</f>
        <v>0</v>
      </c>
      <c r="BG868" s="230">
        <f>IF(N868="zákl. přenesená",J868,0)</f>
        <v>0</v>
      </c>
      <c r="BH868" s="230">
        <f>IF(N868="sníž. přenesená",J868,0)</f>
        <v>0</v>
      </c>
      <c r="BI868" s="230">
        <f>IF(N868="nulová",J868,0)</f>
        <v>0</v>
      </c>
      <c r="BJ868" s="17" t="s">
        <v>84</v>
      </c>
      <c r="BK868" s="230">
        <f>ROUND(I868*H868,2)</f>
        <v>0</v>
      </c>
      <c r="BL868" s="17" t="s">
        <v>260</v>
      </c>
      <c r="BM868" s="229" t="s">
        <v>1637</v>
      </c>
    </row>
    <row r="869" s="13" customFormat="1">
      <c r="A869" s="13"/>
      <c r="B869" s="231"/>
      <c r="C869" s="232"/>
      <c r="D869" s="233" t="s">
        <v>199</v>
      </c>
      <c r="E869" s="234" t="s">
        <v>1</v>
      </c>
      <c r="F869" s="235" t="s">
        <v>1638</v>
      </c>
      <c r="G869" s="232"/>
      <c r="H869" s="236">
        <v>26</v>
      </c>
      <c r="I869" s="237"/>
      <c r="J869" s="232"/>
      <c r="K869" s="232"/>
      <c r="L869" s="238"/>
      <c r="M869" s="239"/>
      <c r="N869" s="240"/>
      <c r="O869" s="240"/>
      <c r="P869" s="240"/>
      <c r="Q869" s="240"/>
      <c r="R869" s="240"/>
      <c r="S869" s="240"/>
      <c r="T869" s="241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2" t="s">
        <v>199</v>
      </c>
      <c r="AU869" s="242" t="s">
        <v>86</v>
      </c>
      <c r="AV869" s="13" t="s">
        <v>86</v>
      </c>
      <c r="AW869" s="13" t="s">
        <v>32</v>
      </c>
      <c r="AX869" s="13" t="s">
        <v>84</v>
      </c>
      <c r="AY869" s="242" t="s">
        <v>182</v>
      </c>
    </row>
    <row r="870" s="2" customFormat="1">
      <c r="A870" s="38"/>
      <c r="B870" s="39"/>
      <c r="C870" s="218" t="s">
        <v>1639</v>
      </c>
      <c r="D870" s="218" t="s">
        <v>184</v>
      </c>
      <c r="E870" s="219" t="s">
        <v>1640</v>
      </c>
      <c r="F870" s="220" t="s">
        <v>1641</v>
      </c>
      <c r="G870" s="221" t="s">
        <v>481</v>
      </c>
      <c r="H870" s="222">
        <v>34.549999999999997</v>
      </c>
      <c r="I870" s="223"/>
      <c r="J870" s="224">
        <f>ROUND(I870*H870,2)</f>
        <v>0</v>
      </c>
      <c r="K870" s="220" t="s">
        <v>1</v>
      </c>
      <c r="L870" s="44"/>
      <c r="M870" s="225" t="s">
        <v>1</v>
      </c>
      <c r="N870" s="226" t="s">
        <v>41</v>
      </c>
      <c r="O870" s="91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R870" s="229" t="s">
        <v>260</v>
      </c>
      <c r="AT870" s="229" t="s">
        <v>184</v>
      </c>
      <c r="AU870" s="229" t="s">
        <v>86</v>
      </c>
      <c r="AY870" s="17" t="s">
        <v>182</v>
      </c>
      <c r="BE870" s="230">
        <f>IF(N870="základní",J870,0)</f>
        <v>0</v>
      </c>
      <c r="BF870" s="230">
        <f>IF(N870="snížená",J870,0)</f>
        <v>0</v>
      </c>
      <c r="BG870" s="230">
        <f>IF(N870="zákl. přenesená",J870,0)</f>
        <v>0</v>
      </c>
      <c r="BH870" s="230">
        <f>IF(N870="sníž. přenesená",J870,0)</f>
        <v>0</v>
      </c>
      <c r="BI870" s="230">
        <f>IF(N870="nulová",J870,0)</f>
        <v>0</v>
      </c>
      <c r="BJ870" s="17" t="s">
        <v>84</v>
      </c>
      <c r="BK870" s="230">
        <f>ROUND(I870*H870,2)</f>
        <v>0</v>
      </c>
      <c r="BL870" s="17" t="s">
        <v>260</v>
      </c>
      <c r="BM870" s="229" t="s">
        <v>1642</v>
      </c>
    </row>
    <row r="871" s="13" customFormat="1">
      <c r="A871" s="13"/>
      <c r="B871" s="231"/>
      <c r="C871" s="232"/>
      <c r="D871" s="233" t="s">
        <v>199</v>
      </c>
      <c r="E871" s="234" t="s">
        <v>1</v>
      </c>
      <c r="F871" s="235" t="s">
        <v>1643</v>
      </c>
      <c r="G871" s="232"/>
      <c r="H871" s="236">
        <v>34.549999999999997</v>
      </c>
      <c r="I871" s="237"/>
      <c r="J871" s="232"/>
      <c r="K871" s="232"/>
      <c r="L871" s="238"/>
      <c r="M871" s="239"/>
      <c r="N871" s="240"/>
      <c r="O871" s="240"/>
      <c r="P871" s="240"/>
      <c r="Q871" s="240"/>
      <c r="R871" s="240"/>
      <c r="S871" s="240"/>
      <c r="T871" s="241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2" t="s">
        <v>199</v>
      </c>
      <c r="AU871" s="242" t="s">
        <v>86</v>
      </c>
      <c r="AV871" s="13" t="s">
        <v>86</v>
      </c>
      <c r="AW871" s="13" t="s">
        <v>32</v>
      </c>
      <c r="AX871" s="13" t="s">
        <v>84</v>
      </c>
      <c r="AY871" s="242" t="s">
        <v>182</v>
      </c>
    </row>
    <row r="872" s="2" customFormat="1" ht="33" customHeight="1">
      <c r="A872" s="38"/>
      <c r="B872" s="39"/>
      <c r="C872" s="218" t="s">
        <v>1644</v>
      </c>
      <c r="D872" s="218" t="s">
        <v>184</v>
      </c>
      <c r="E872" s="219" t="s">
        <v>1645</v>
      </c>
      <c r="F872" s="220" t="s">
        <v>1646</v>
      </c>
      <c r="G872" s="221" t="s">
        <v>481</v>
      </c>
      <c r="H872" s="222">
        <v>17.350000000000001</v>
      </c>
      <c r="I872" s="223"/>
      <c r="J872" s="224">
        <f>ROUND(I872*H872,2)</f>
        <v>0</v>
      </c>
      <c r="K872" s="220" t="s">
        <v>1</v>
      </c>
      <c r="L872" s="44"/>
      <c r="M872" s="225" t="s">
        <v>1</v>
      </c>
      <c r="N872" s="226" t="s">
        <v>41</v>
      </c>
      <c r="O872" s="91"/>
      <c r="P872" s="227">
        <f>O872*H872</f>
        <v>0</v>
      </c>
      <c r="Q872" s="227">
        <v>0</v>
      </c>
      <c r="R872" s="227">
        <f>Q872*H872</f>
        <v>0</v>
      </c>
      <c r="S872" s="227">
        <v>0</v>
      </c>
      <c r="T872" s="228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229" t="s">
        <v>260</v>
      </c>
      <c r="AT872" s="229" t="s">
        <v>184</v>
      </c>
      <c r="AU872" s="229" t="s">
        <v>86</v>
      </c>
      <c r="AY872" s="17" t="s">
        <v>182</v>
      </c>
      <c r="BE872" s="230">
        <f>IF(N872="základní",J872,0)</f>
        <v>0</v>
      </c>
      <c r="BF872" s="230">
        <f>IF(N872="snížená",J872,0)</f>
        <v>0</v>
      </c>
      <c r="BG872" s="230">
        <f>IF(N872="zákl. přenesená",J872,0)</f>
        <v>0</v>
      </c>
      <c r="BH872" s="230">
        <f>IF(N872="sníž. přenesená",J872,0)</f>
        <v>0</v>
      </c>
      <c r="BI872" s="230">
        <f>IF(N872="nulová",J872,0)</f>
        <v>0</v>
      </c>
      <c r="BJ872" s="17" t="s">
        <v>84</v>
      </c>
      <c r="BK872" s="230">
        <f>ROUND(I872*H872,2)</f>
        <v>0</v>
      </c>
      <c r="BL872" s="17" t="s">
        <v>260</v>
      </c>
      <c r="BM872" s="229" t="s">
        <v>1647</v>
      </c>
    </row>
    <row r="873" s="13" customFormat="1">
      <c r="A873" s="13"/>
      <c r="B873" s="231"/>
      <c r="C873" s="232"/>
      <c r="D873" s="233" t="s">
        <v>199</v>
      </c>
      <c r="E873" s="234" t="s">
        <v>1</v>
      </c>
      <c r="F873" s="235" t="s">
        <v>1648</v>
      </c>
      <c r="G873" s="232"/>
      <c r="H873" s="236">
        <v>17.350000000000001</v>
      </c>
      <c r="I873" s="237"/>
      <c r="J873" s="232"/>
      <c r="K873" s="232"/>
      <c r="L873" s="238"/>
      <c r="M873" s="239"/>
      <c r="N873" s="240"/>
      <c r="O873" s="240"/>
      <c r="P873" s="240"/>
      <c r="Q873" s="240"/>
      <c r="R873" s="240"/>
      <c r="S873" s="240"/>
      <c r="T873" s="241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2" t="s">
        <v>199</v>
      </c>
      <c r="AU873" s="242" t="s">
        <v>86</v>
      </c>
      <c r="AV873" s="13" t="s">
        <v>86</v>
      </c>
      <c r="AW873" s="13" t="s">
        <v>32</v>
      </c>
      <c r="AX873" s="13" t="s">
        <v>84</v>
      </c>
      <c r="AY873" s="242" t="s">
        <v>182</v>
      </c>
    </row>
    <row r="874" s="2" customFormat="1" ht="33" customHeight="1">
      <c r="A874" s="38"/>
      <c r="B874" s="39"/>
      <c r="C874" s="218" t="s">
        <v>1649</v>
      </c>
      <c r="D874" s="218" t="s">
        <v>184</v>
      </c>
      <c r="E874" s="219" t="s">
        <v>1650</v>
      </c>
      <c r="F874" s="220" t="s">
        <v>1651</v>
      </c>
      <c r="G874" s="221" t="s">
        <v>481</v>
      </c>
      <c r="H874" s="222">
        <v>16.989999999999998</v>
      </c>
      <c r="I874" s="223"/>
      <c r="J874" s="224">
        <f>ROUND(I874*H874,2)</f>
        <v>0</v>
      </c>
      <c r="K874" s="220" t="s">
        <v>1</v>
      </c>
      <c r="L874" s="44"/>
      <c r="M874" s="225" t="s">
        <v>1</v>
      </c>
      <c r="N874" s="226" t="s">
        <v>41</v>
      </c>
      <c r="O874" s="91"/>
      <c r="P874" s="227">
        <f>O874*H874</f>
        <v>0</v>
      </c>
      <c r="Q874" s="227">
        <v>0</v>
      </c>
      <c r="R874" s="227">
        <f>Q874*H874</f>
        <v>0</v>
      </c>
      <c r="S874" s="227">
        <v>0</v>
      </c>
      <c r="T874" s="228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29" t="s">
        <v>260</v>
      </c>
      <c r="AT874" s="229" t="s">
        <v>184</v>
      </c>
      <c r="AU874" s="229" t="s">
        <v>86</v>
      </c>
      <c r="AY874" s="17" t="s">
        <v>182</v>
      </c>
      <c r="BE874" s="230">
        <f>IF(N874="základní",J874,0)</f>
        <v>0</v>
      </c>
      <c r="BF874" s="230">
        <f>IF(N874="snížená",J874,0)</f>
        <v>0</v>
      </c>
      <c r="BG874" s="230">
        <f>IF(N874="zákl. přenesená",J874,0)</f>
        <v>0</v>
      </c>
      <c r="BH874" s="230">
        <f>IF(N874="sníž. přenesená",J874,0)</f>
        <v>0</v>
      </c>
      <c r="BI874" s="230">
        <f>IF(N874="nulová",J874,0)</f>
        <v>0</v>
      </c>
      <c r="BJ874" s="17" t="s">
        <v>84</v>
      </c>
      <c r="BK874" s="230">
        <f>ROUND(I874*H874,2)</f>
        <v>0</v>
      </c>
      <c r="BL874" s="17" t="s">
        <v>260</v>
      </c>
      <c r="BM874" s="229" t="s">
        <v>1652</v>
      </c>
    </row>
    <row r="875" s="13" customFormat="1">
      <c r="A875" s="13"/>
      <c r="B875" s="231"/>
      <c r="C875" s="232"/>
      <c r="D875" s="233" t="s">
        <v>199</v>
      </c>
      <c r="E875" s="234" t="s">
        <v>1</v>
      </c>
      <c r="F875" s="235" t="s">
        <v>1653</v>
      </c>
      <c r="G875" s="232"/>
      <c r="H875" s="236">
        <v>16.989999999999998</v>
      </c>
      <c r="I875" s="237"/>
      <c r="J875" s="232"/>
      <c r="K875" s="232"/>
      <c r="L875" s="238"/>
      <c r="M875" s="239"/>
      <c r="N875" s="240"/>
      <c r="O875" s="240"/>
      <c r="P875" s="240"/>
      <c r="Q875" s="240"/>
      <c r="R875" s="240"/>
      <c r="S875" s="240"/>
      <c r="T875" s="241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2" t="s">
        <v>199</v>
      </c>
      <c r="AU875" s="242" t="s">
        <v>86</v>
      </c>
      <c r="AV875" s="13" t="s">
        <v>86</v>
      </c>
      <c r="AW875" s="13" t="s">
        <v>32</v>
      </c>
      <c r="AX875" s="13" t="s">
        <v>84</v>
      </c>
      <c r="AY875" s="242" t="s">
        <v>182</v>
      </c>
    </row>
    <row r="876" s="2" customFormat="1" ht="33" customHeight="1">
      <c r="A876" s="38"/>
      <c r="B876" s="39"/>
      <c r="C876" s="218" t="s">
        <v>1654</v>
      </c>
      <c r="D876" s="218" t="s">
        <v>184</v>
      </c>
      <c r="E876" s="219" t="s">
        <v>1655</v>
      </c>
      <c r="F876" s="220" t="s">
        <v>1656</v>
      </c>
      <c r="G876" s="221" t="s">
        <v>187</v>
      </c>
      <c r="H876" s="222">
        <v>3</v>
      </c>
      <c r="I876" s="223"/>
      <c r="J876" s="224">
        <f>ROUND(I876*H876,2)</f>
        <v>0</v>
      </c>
      <c r="K876" s="220" t="s">
        <v>1</v>
      </c>
      <c r="L876" s="44"/>
      <c r="M876" s="225" t="s">
        <v>1</v>
      </c>
      <c r="N876" s="226" t="s">
        <v>41</v>
      </c>
      <c r="O876" s="91"/>
      <c r="P876" s="227">
        <f>O876*H876</f>
        <v>0</v>
      </c>
      <c r="Q876" s="227">
        <v>0</v>
      </c>
      <c r="R876" s="227">
        <f>Q876*H876</f>
        <v>0</v>
      </c>
      <c r="S876" s="227">
        <v>0</v>
      </c>
      <c r="T876" s="228">
        <f>S876*H876</f>
        <v>0</v>
      </c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R876" s="229" t="s">
        <v>260</v>
      </c>
      <c r="AT876" s="229" t="s">
        <v>184</v>
      </c>
      <c r="AU876" s="229" t="s">
        <v>86</v>
      </c>
      <c r="AY876" s="17" t="s">
        <v>182</v>
      </c>
      <c r="BE876" s="230">
        <f>IF(N876="základní",J876,0)</f>
        <v>0</v>
      </c>
      <c r="BF876" s="230">
        <f>IF(N876="snížená",J876,0)</f>
        <v>0</v>
      </c>
      <c r="BG876" s="230">
        <f>IF(N876="zákl. přenesená",J876,0)</f>
        <v>0</v>
      </c>
      <c r="BH876" s="230">
        <f>IF(N876="sníž. přenesená",J876,0)</f>
        <v>0</v>
      </c>
      <c r="BI876" s="230">
        <f>IF(N876="nulová",J876,0)</f>
        <v>0</v>
      </c>
      <c r="BJ876" s="17" t="s">
        <v>84</v>
      </c>
      <c r="BK876" s="230">
        <f>ROUND(I876*H876,2)</f>
        <v>0</v>
      </c>
      <c r="BL876" s="17" t="s">
        <v>260</v>
      </c>
      <c r="BM876" s="229" t="s">
        <v>1657</v>
      </c>
    </row>
    <row r="877" s="13" customFormat="1">
      <c r="A877" s="13"/>
      <c r="B877" s="231"/>
      <c r="C877" s="232"/>
      <c r="D877" s="233" t="s">
        <v>199</v>
      </c>
      <c r="E877" s="234" t="s">
        <v>1</v>
      </c>
      <c r="F877" s="235" t="s">
        <v>1658</v>
      </c>
      <c r="G877" s="232"/>
      <c r="H877" s="236">
        <v>3</v>
      </c>
      <c r="I877" s="237"/>
      <c r="J877" s="232"/>
      <c r="K877" s="232"/>
      <c r="L877" s="238"/>
      <c r="M877" s="239"/>
      <c r="N877" s="240"/>
      <c r="O877" s="240"/>
      <c r="P877" s="240"/>
      <c r="Q877" s="240"/>
      <c r="R877" s="240"/>
      <c r="S877" s="240"/>
      <c r="T877" s="241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2" t="s">
        <v>199</v>
      </c>
      <c r="AU877" s="242" t="s">
        <v>86</v>
      </c>
      <c r="AV877" s="13" t="s">
        <v>86</v>
      </c>
      <c r="AW877" s="13" t="s">
        <v>32</v>
      </c>
      <c r="AX877" s="13" t="s">
        <v>84</v>
      </c>
      <c r="AY877" s="242" t="s">
        <v>182</v>
      </c>
    </row>
    <row r="878" s="2" customFormat="1" ht="16.5" customHeight="1">
      <c r="A878" s="38"/>
      <c r="B878" s="39"/>
      <c r="C878" s="218" t="s">
        <v>1659</v>
      </c>
      <c r="D878" s="218" t="s">
        <v>184</v>
      </c>
      <c r="E878" s="219" t="s">
        <v>1660</v>
      </c>
      <c r="F878" s="220" t="s">
        <v>1661</v>
      </c>
      <c r="G878" s="221" t="s">
        <v>481</v>
      </c>
      <c r="H878" s="222">
        <v>9.0500000000000007</v>
      </c>
      <c r="I878" s="223"/>
      <c r="J878" s="224">
        <f>ROUND(I878*H878,2)</f>
        <v>0</v>
      </c>
      <c r="K878" s="220" t="s">
        <v>1</v>
      </c>
      <c r="L878" s="44"/>
      <c r="M878" s="225" t="s">
        <v>1</v>
      </c>
      <c r="N878" s="226" t="s">
        <v>41</v>
      </c>
      <c r="O878" s="91"/>
      <c r="P878" s="227">
        <f>O878*H878</f>
        <v>0</v>
      </c>
      <c r="Q878" s="227">
        <v>0</v>
      </c>
      <c r="R878" s="227">
        <f>Q878*H878</f>
        <v>0</v>
      </c>
      <c r="S878" s="227">
        <v>0</v>
      </c>
      <c r="T878" s="228">
        <f>S878*H878</f>
        <v>0</v>
      </c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R878" s="229" t="s">
        <v>260</v>
      </c>
      <c r="AT878" s="229" t="s">
        <v>184</v>
      </c>
      <c r="AU878" s="229" t="s">
        <v>86</v>
      </c>
      <c r="AY878" s="17" t="s">
        <v>182</v>
      </c>
      <c r="BE878" s="230">
        <f>IF(N878="základní",J878,0)</f>
        <v>0</v>
      </c>
      <c r="BF878" s="230">
        <f>IF(N878="snížená",J878,0)</f>
        <v>0</v>
      </c>
      <c r="BG878" s="230">
        <f>IF(N878="zákl. přenesená",J878,0)</f>
        <v>0</v>
      </c>
      <c r="BH878" s="230">
        <f>IF(N878="sníž. přenesená",J878,0)</f>
        <v>0</v>
      </c>
      <c r="BI878" s="230">
        <f>IF(N878="nulová",J878,0)</f>
        <v>0</v>
      </c>
      <c r="BJ878" s="17" t="s">
        <v>84</v>
      </c>
      <c r="BK878" s="230">
        <f>ROUND(I878*H878,2)</f>
        <v>0</v>
      </c>
      <c r="BL878" s="17" t="s">
        <v>260</v>
      </c>
      <c r="BM878" s="229" t="s">
        <v>1662</v>
      </c>
    </row>
    <row r="879" s="13" customFormat="1">
      <c r="A879" s="13"/>
      <c r="B879" s="231"/>
      <c r="C879" s="232"/>
      <c r="D879" s="233" t="s">
        <v>199</v>
      </c>
      <c r="E879" s="234" t="s">
        <v>1</v>
      </c>
      <c r="F879" s="235" t="s">
        <v>1663</v>
      </c>
      <c r="G879" s="232"/>
      <c r="H879" s="236">
        <v>9.0500000000000007</v>
      </c>
      <c r="I879" s="237"/>
      <c r="J879" s="232"/>
      <c r="K879" s="232"/>
      <c r="L879" s="238"/>
      <c r="M879" s="239"/>
      <c r="N879" s="240"/>
      <c r="O879" s="240"/>
      <c r="P879" s="240"/>
      <c r="Q879" s="240"/>
      <c r="R879" s="240"/>
      <c r="S879" s="240"/>
      <c r="T879" s="241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2" t="s">
        <v>199</v>
      </c>
      <c r="AU879" s="242" t="s">
        <v>86</v>
      </c>
      <c r="AV879" s="13" t="s">
        <v>86</v>
      </c>
      <c r="AW879" s="13" t="s">
        <v>32</v>
      </c>
      <c r="AX879" s="13" t="s">
        <v>84</v>
      </c>
      <c r="AY879" s="242" t="s">
        <v>182</v>
      </c>
    </row>
    <row r="880" s="2" customFormat="1">
      <c r="A880" s="38"/>
      <c r="B880" s="39"/>
      <c r="C880" s="218" t="s">
        <v>1664</v>
      </c>
      <c r="D880" s="218" t="s">
        <v>184</v>
      </c>
      <c r="E880" s="219" t="s">
        <v>1665</v>
      </c>
      <c r="F880" s="220" t="s">
        <v>1666</v>
      </c>
      <c r="G880" s="221" t="s">
        <v>481</v>
      </c>
      <c r="H880" s="222">
        <v>17.32</v>
      </c>
      <c r="I880" s="223"/>
      <c r="J880" s="224">
        <f>ROUND(I880*H880,2)</f>
        <v>0</v>
      </c>
      <c r="K880" s="220" t="s">
        <v>1</v>
      </c>
      <c r="L880" s="44"/>
      <c r="M880" s="225" t="s">
        <v>1</v>
      </c>
      <c r="N880" s="226" t="s">
        <v>41</v>
      </c>
      <c r="O880" s="91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R880" s="229" t="s">
        <v>260</v>
      </c>
      <c r="AT880" s="229" t="s">
        <v>184</v>
      </c>
      <c r="AU880" s="229" t="s">
        <v>86</v>
      </c>
      <c r="AY880" s="17" t="s">
        <v>182</v>
      </c>
      <c r="BE880" s="230">
        <f>IF(N880="základní",J880,0)</f>
        <v>0</v>
      </c>
      <c r="BF880" s="230">
        <f>IF(N880="snížená",J880,0)</f>
        <v>0</v>
      </c>
      <c r="BG880" s="230">
        <f>IF(N880="zákl. přenesená",J880,0)</f>
        <v>0</v>
      </c>
      <c r="BH880" s="230">
        <f>IF(N880="sníž. přenesená",J880,0)</f>
        <v>0</v>
      </c>
      <c r="BI880" s="230">
        <f>IF(N880="nulová",J880,0)</f>
        <v>0</v>
      </c>
      <c r="BJ880" s="17" t="s">
        <v>84</v>
      </c>
      <c r="BK880" s="230">
        <f>ROUND(I880*H880,2)</f>
        <v>0</v>
      </c>
      <c r="BL880" s="17" t="s">
        <v>260</v>
      </c>
      <c r="BM880" s="229" t="s">
        <v>1667</v>
      </c>
    </row>
    <row r="881" s="13" customFormat="1">
      <c r="A881" s="13"/>
      <c r="B881" s="231"/>
      <c r="C881" s="232"/>
      <c r="D881" s="233" t="s">
        <v>199</v>
      </c>
      <c r="E881" s="234" t="s">
        <v>1</v>
      </c>
      <c r="F881" s="235" t="s">
        <v>1668</v>
      </c>
      <c r="G881" s="232"/>
      <c r="H881" s="236">
        <v>17.32</v>
      </c>
      <c r="I881" s="237"/>
      <c r="J881" s="232"/>
      <c r="K881" s="232"/>
      <c r="L881" s="238"/>
      <c r="M881" s="239"/>
      <c r="N881" s="240"/>
      <c r="O881" s="240"/>
      <c r="P881" s="240"/>
      <c r="Q881" s="240"/>
      <c r="R881" s="240"/>
      <c r="S881" s="240"/>
      <c r="T881" s="241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2" t="s">
        <v>199</v>
      </c>
      <c r="AU881" s="242" t="s">
        <v>86</v>
      </c>
      <c r="AV881" s="13" t="s">
        <v>86</v>
      </c>
      <c r="AW881" s="13" t="s">
        <v>32</v>
      </c>
      <c r="AX881" s="13" t="s">
        <v>84</v>
      </c>
      <c r="AY881" s="242" t="s">
        <v>182</v>
      </c>
    </row>
    <row r="882" s="2" customFormat="1">
      <c r="A882" s="38"/>
      <c r="B882" s="39"/>
      <c r="C882" s="218" t="s">
        <v>1669</v>
      </c>
      <c r="D882" s="218" t="s">
        <v>184</v>
      </c>
      <c r="E882" s="219" t="s">
        <v>1670</v>
      </c>
      <c r="F882" s="220" t="s">
        <v>1671</v>
      </c>
      <c r="G882" s="221" t="s">
        <v>481</v>
      </c>
      <c r="H882" s="222">
        <v>45.399999999999999</v>
      </c>
      <c r="I882" s="223"/>
      <c r="J882" s="224">
        <f>ROUND(I882*H882,2)</f>
        <v>0</v>
      </c>
      <c r="K882" s="220" t="s">
        <v>1</v>
      </c>
      <c r="L882" s="44"/>
      <c r="M882" s="225" t="s">
        <v>1</v>
      </c>
      <c r="N882" s="226" t="s">
        <v>41</v>
      </c>
      <c r="O882" s="91"/>
      <c r="P882" s="227">
        <f>O882*H882</f>
        <v>0</v>
      </c>
      <c r="Q882" s="227">
        <v>0</v>
      </c>
      <c r="R882" s="227">
        <f>Q882*H882</f>
        <v>0</v>
      </c>
      <c r="S882" s="227">
        <v>0</v>
      </c>
      <c r="T882" s="228">
        <f>S882*H882</f>
        <v>0</v>
      </c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R882" s="229" t="s">
        <v>260</v>
      </c>
      <c r="AT882" s="229" t="s">
        <v>184</v>
      </c>
      <c r="AU882" s="229" t="s">
        <v>86</v>
      </c>
      <c r="AY882" s="17" t="s">
        <v>182</v>
      </c>
      <c r="BE882" s="230">
        <f>IF(N882="základní",J882,0)</f>
        <v>0</v>
      </c>
      <c r="BF882" s="230">
        <f>IF(N882="snížená",J882,0)</f>
        <v>0</v>
      </c>
      <c r="BG882" s="230">
        <f>IF(N882="zákl. přenesená",J882,0)</f>
        <v>0</v>
      </c>
      <c r="BH882" s="230">
        <f>IF(N882="sníž. přenesená",J882,0)</f>
        <v>0</v>
      </c>
      <c r="BI882" s="230">
        <f>IF(N882="nulová",J882,0)</f>
        <v>0</v>
      </c>
      <c r="BJ882" s="17" t="s">
        <v>84</v>
      </c>
      <c r="BK882" s="230">
        <f>ROUND(I882*H882,2)</f>
        <v>0</v>
      </c>
      <c r="BL882" s="17" t="s">
        <v>260</v>
      </c>
      <c r="BM882" s="229" t="s">
        <v>1672</v>
      </c>
    </row>
    <row r="883" s="13" customFormat="1">
      <c r="A883" s="13"/>
      <c r="B883" s="231"/>
      <c r="C883" s="232"/>
      <c r="D883" s="233" t="s">
        <v>199</v>
      </c>
      <c r="E883" s="234" t="s">
        <v>1</v>
      </c>
      <c r="F883" s="235" t="s">
        <v>1673</v>
      </c>
      <c r="G883" s="232"/>
      <c r="H883" s="236">
        <v>45.399999999999999</v>
      </c>
      <c r="I883" s="237"/>
      <c r="J883" s="232"/>
      <c r="K883" s="232"/>
      <c r="L883" s="238"/>
      <c r="M883" s="239"/>
      <c r="N883" s="240"/>
      <c r="O883" s="240"/>
      <c r="P883" s="240"/>
      <c r="Q883" s="240"/>
      <c r="R883" s="240"/>
      <c r="S883" s="240"/>
      <c r="T883" s="241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2" t="s">
        <v>199</v>
      </c>
      <c r="AU883" s="242" t="s">
        <v>86</v>
      </c>
      <c r="AV883" s="13" t="s">
        <v>86</v>
      </c>
      <c r="AW883" s="13" t="s">
        <v>32</v>
      </c>
      <c r="AX883" s="13" t="s">
        <v>84</v>
      </c>
      <c r="AY883" s="242" t="s">
        <v>182</v>
      </c>
    </row>
    <row r="884" s="2" customFormat="1" ht="16.5" customHeight="1">
      <c r="A884" s="38"/>
      <c r="B884" s="39"/>
      <c r="C884" s="218" t="s">
        <v>1674</v>
      </c>
      <c r="D884" s="218" t="s">
        <v>184</v>
      </c>
      <c r="E884" s="219" t="s">
        <v>1675</v>
      </c>
      <c r="F884" s="220" t="s">
        <v>1676</v>
      </c>
      <c r="G884" s="221" t="s">
        <v>481</v>
      </c>
      <c r="H884" s="222">
        <v>1.5</v>
      </c>
      <c r="I884" s="223"/>
      <c r="J884" s="224">
        <f>ROUND(I884*H884,2)</f>
        <v>0</v>
      </c>
      <c r="K884" s="220" t="s">
        <v>1</v>
      </c>
      <c r="L884" s="44"/>
      <c r="M884" s="225" t="s">
        <v>1</v>
      </c>
      <c r="N884" s="226" t="s">
        <v>41</v>
      </c>
      <c r="O884" s="91"/>
      <c r="P884" s="227">
        <f>O884*H884</f>
        <v>0</v>
      </c>
      <c r="Q884" s="227">
        <v>0</v>
      </c>
      <c r="R884" s="227">
        <f>Q884*H884</f>
        <v>0</v>
      </c>
      <c r="S884" s="227">
        <v>0</v>
      </c>
      <c r="T884" s="228">
        <f>S884*H884</f>
        <v>0</v>
      </c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R884" s="229" t="s">
        <v>260</v>
      </c>
      <c r="AT884" s="229" t="s">
        <v>184</v>
      </c>
      <c r="AU884" s="229" t="s">
        <v>86</v>
      </c>
      <c r="AY884" s="17" t="s">
        <v>182</v>
      </c>
      <c r="BE884" s="230">
        <f>IF(N884="základní",J884,0)</f>
        <v>0</v>
      </c>
      <c r="BF884" s="230">
        <f>IF(N884="snížená",J884,0)</f>
        <v>0</v>
      </c>
      <c r="BG884" s="230">
        <f>IF(N884="zákl. přenesená",J884,0)</f>
        <v>0</v>
      </c>
      <c r="BH884" s="230">
        <f>IF(N884="sníž. přenesená",J884,0)</f>
        <v>0</v>
      </c>
      <c r="BI884" s="230">
        <f>IF(N884="nulová",J884,0)</f>
        <v>0</v>
      </c>
      <c r="BJ884" s="17" t="s">
        <v>84</v>
      </c>
      <c r="BK884" s="230">
        <f>ROUND(I884*H884,2)</f>
        <v>0</v>
      </c>
      <c r="BL884" s="17" t="s">
        <v>260</v>
      </c>
      <c r="BM884" s="229" t="s">
        <v>1677</v>
      </c>
    </row>
    <row r="885" s="13" customFormat="1">
      <c r="A885" s="13"/>
      <c r="B885" s="231"/>
      <c r="C885" s="232"/>
      <c r="D885" s="233" t="s">
        <v>199</v>
      </c>
      <c r="E885" s="234" t="s">
        <v>1</v>
      </c>
      <c r="F885" s="235" t="s">
        <v>1678</v>
      </c>
      <c r="G885" s="232"/>
      <c r="H885" s="236">
        <v>1.5</v>
      </c>
      <c r="I885" s="237"/>
      <c r="J885" s="232"/>
      <c r="K885" s="232"/>
      <c r="L885" s="238"/>
      <c r="M885" s="239"/>
      <c r="N885" s="240"/>
      <c r="O885" s="240"/>
      <c r="P885" s="240"/>
      <c r="Q885" s="240"/>
      <c r="R885" s="240"/>
      <c r="S885" s="240"/>
      <c r="T885" s="241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2" t="s">
        <v>199</v>
      </c>
      <c r="AU885" s="242" t="s">
        <v>86</v>
      </c>
      <c r="AV885" s="13" t="s">
        <v>86</v>
      </c>
      <c r="AW885" s="13" t="s">
        <v>32</v>
      </c>
      <c r="AX885" s="13" t="s">
        <v>84</v>
      </c>
      <c r="AY885" s="242" t="s">
        <v>182</v>
      </c>
    </row>
    <row r="886" s="2" customFormat="1">
      <c r="A886" s="38"/>
      <c r="B886" s="39"/>
      <c r="C886" s="218" t="s">
        <v>1679</v>
      </c>
      <c r="D886" s="218" t="s">
        <v>184</v>
      </c>
      <c r="E886" s="219" t="s">
        <v>1680</v>
      </c>
      <c r="F886" s="220" t="s">
        <v>1681</v>
      </c>
      <c r="G886" s="221" t="s">
        <v>187</v>
      </c>
      <c r="H886" s="222">
        <v>25</v>
      </c>
      <c r="I886" s="223"/>
      <c r="J886" s="224">
        <f>ROUND(I886*H886,2)</f>
        <v>0</v>
      </c>
      <c r="K886" s="220" t="s">
        <v>1</v>
      </c>
      <c r="L886" s="44"/>
      <c r="M886" s="225" t="s">
        <v>1</v>
      </c>
      <c r="N886" s="226" t="s">
        <v>41</v>
      </c>
      <c r="O886" s="91"/>
      <c r="P886" s="227">
        <f>O886*H886</f>
        <v>0</v>
      </c>
      <c r="Q886" s="227">
        <v>0</v>
      </c>
      <c r="R886" s="227">
        <f>Q886*H886</f>
        <v>0</v>
      </c>
      <c r="S886" s="227">
        <v>0</v>
      </c>
      <c r="T886" s="228">
        <f>S886*H886</f>
        <v>0</v>
      </c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R886" s="229" t="s">
        <v>260</v>
      </c>
      <c r="AT886" s="229" t="s">
        <v>184</v>
      </c>
      <c r="AU886" s="229" t="s">
        <v>86</v>
      </c>
      <c r="AY886" s="17" t="s">
        <v>182</v>
      </c>
      <c r="BE886" s="230">
        <f>IF(N886="základní",J886,0)</f>
        <v>0</v>
      </c>
      <c r="BF886" s="230">
        <f>IF(N886="snížená",J886,0)</f>
        <v>0</v>
      </c>
      <c r="BG886" s="230">
        <f>IF(N886="zákl. přenesená",J886,0)</f>
        <v>0</v>
      </c>
      <c r="BH886" s="230">
        <f>IF(N886="sníž. přenesená",J886,0)</f>
        <v>0</v>
      </c>
      <c r="BI886" s="230">
        <f>IF(N886="nulová",J886,0)</f>
        <v>0</v>
      </c>
      <c r="BJ886" s="17" t="s">
        <v>84</v>
      </c>
      <c r="BK886" s="230">
        <f>ROUND(I886*H886,2)</f>
        <v>0</v>
      </c>
      <c r="BL886" s="17" t="s">
        <v>260</v>
      </c>
      <c r="BM886" s="229" t="s">
        <v>1682</v>
      </c>
    </row>
    <row r="887" s="13" customFormat="1">
      <c r="A887" s="13"/>
      <c r="B887" s="231"/>
      <c r="C887" s="232"/>
      <c r="D887" s="233" t="s">
        <v>199</v>
      </c>
      <c r="E887" s="234" t="s">
        <v>1</v>
      </c>
      <c r="F887" s="235" t="s">
        <v>1683</v>
      </c>
      <c r="G887" s="232"/>
      <c r="H887" s="236">
        <v>25</v>
      </c>
      <c r="I887" s="237"/>
      <c r="J887" s="232"/>
      <c r="K887" s="232"/>
      <c r="L887" s="238"/>
      <c r="M887" s="239"/>
      <c r="N887" s="240"/>
      <c r="O887" s="240"/>
      <c r="P887" s="240"/>
      <c r="Q887" s="240"/>
      <c r="R887" s="240"/>
      <c r="S887" s="240"/>
      <c r="T887" s="241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2" t="s">
        <v>199</v>
      </c>
      <c r="AU887" s="242" t="s">
        <v>86</v>
      </c>
      <c r="AV887" s="13" t="s">
        <v>86</v>
      </c>
      <c r="AW887" s="13" t="s">
        <v>32</v>
      </c>
      <c r="AX887" s="13" t="s">
        <v>84</v>
      </c>
      <c r="AY887" s="242" t="s">
        <v>182</v>
      </c>
    </row>
    <row r="888" s="2" customFormat="1">
      <c r="A888" s="38"/>
      <c r="B888" s="39"/>
      <c r="C888" s="218" t="s">
        <v>1684</v>
      </c>
      <c r="D888" s="218" t="s">
        <v>184</v>
      </c>
      <c r="E888" s="219" t="s">
        <v>1685</v>
      </c>
      <c r="F888" s="220" t="s">
        <v>1686</v>
      </c>
      <c r="G888" s="221" t="s">
        <v>187</v>
      </c>
      <c r="H888" s="222">
        <v>60</v>
      </c>
      <c r="I888" s="223"/>
      <c r="J888" s="224">
        <f>ROUND(I888*H888,2)</f>
        <v>0</v>
      </c>
      <c r="K888" s="220" t="s">
        <v>1</v>
      </c>
      <c r="L888" s="44"/>
      <c r="M888" s="225" t="s">
        <v>1</v>
      </c>
      <c r="N888" s="226" t="s">
        <v>41</v>
      </c>
      <c r="O888" s="91"/>
      <c r="P888" s="227">
        <f>O888*H888</f>
        <v>0</v>
      </c>
      <c r="Q888" s="227">
        <v>0</v>
      </c>
      <c r="R888" s="227">
        <f>Q888*H888</f>
        <v>0</v>
      </c>
      <c r="S888" s="227">
        <v>0</v>
      </c>
      <c r="T888" s="228">
        <f>S888*H888</f>
        <v>0</v>
      </c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R888" s="229" t="s">
        <v>260</v>
      </c>
      <c r="AT888" s="229" t="s">
        <v>184</v>
      </c>
      <c r="AU888" s="229" t="s">
        <v>86</v>
      </c>
      <c r="AY888" s="17" t="s">
        <v>182</v>
      </c>
      <c r="BE888" s="230">
        <f>IF(N888="základní",J888,0)</f>
        <v>0</v>
      </c>
      <c r="BF888" s="230">
        <f>IF(N888="snížená",J888,0)</f>
        <v>0</v>
      </c>
      <c r="BG888" s="230">
        <f>IF(N888="zákl. přenesená",J888,0)</f>
        <v>0</v>
      </c>
      <c r="BH888" s="230">
        <f>IF(N888="sníž. přenesená",J888,0)</f>
        <v>0</v>
      </c>
      <c r="BI888" s="230">
        <f>IF(N888="nulová",J888,0)</f>
        <v>0</v>
      </c>
      <c r="BJ888" s="17" t="s">
        <v>84</v>
      </c>
      <c r="BK888" s="230">
        <f>ROUND(I888*H888,2)</f>
        <v>0</v>
      </c>
      <c r="BL888" s="17" t="s">
        <v>260</v>
      </c>
      <c r="BM888" s="229" t="s">
        <v>1687</v>
      </c>
    </row>
    <row r="889" s="13" customFormat="1">
      <c r="A889" s="13"/>
      <c r="B889" s="231"/>
      <c r="C889" s="232"/>
      <c r="D889" s="233" t="s">
        <v>199</v>
      </c>
      <c r="E889" s="234" t="s">
        <v>1</v>
      </c>
      <c r="F889" s="235" t="s">
        <v>1688</v>
      </c>
      <c r="G889" s="232"/>
      <c r="H889" s="236">
        <v>60</v>
      </c>
      <c r="I889" s="237"/>
      <c r="J889" s="232"/>
      <c r="K889" s="232"/>
      <c r="L889" s="238"/>
      <c r="M889" s="239"/>
      <c r="N889" s="240"/>
      <c r="O889" s="240"/>
      <c r="P889" s="240"/>
      <c r="Q889" s="240"/>
      <c r="R889" s="240"/>
      <c r="S889" s="240"/>
      <c r="T889" s="241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2" t="s">
        <v>199</v>
      </c>
      <c r="AU889" s="242" t="s">
        <v>86</v>
      </c>
      <c r="AV889" s="13" t="s">
        <v>86</v>
      </c>
      <c r="AW889" s="13" t="s">
        <v>32</v>
      </c>
      <c r="AX889" s="13" t="s">
        <v>84</v>
      </c>
      <c r="AY889" s="242" t="s">
        <v>182</v>
      </c>
    </row>
    <row r="890" s="2" customFormat="1">
      <c r="A890" s="38"/>
      <c r="B890" s="39"/>
      <c r="C890" s="218" t="s">
        <v>1689</v>
      </c>
      <c r="D890" s="218" t="s">
        <v>184</v>
      </c>
      <c r="E890" s="219" t="s">
        <v>1690</v>
      </c>
      <c r="F890" s="220" t="s">
        <v>1691</v>
      </c>
      <c r="G890" s="221" t="s">
        <v>481</v>
      </c>
      <c r="H890" s="222">
        <v>27.25</v>
      </c>
      <c r="I890" s="223"/>
      <c r="J890" s="224">
        <f>ROUND(I890*H890,2)</f>
        <v>0</v>
      </c>
      <c r="K890" s="220" t="s">
        <v>1</v>
      </c>
      <c r="L890" s="44"/>
      <c r="M890" s="225" t="s">
        <v>1</v>
      </c>
      <c r="N890" s="226" t="s">
        <v>41</v>
      </c>
      <c r="O890" s="91"/>
      <c r="P890" s="227">
        <f>O890*H890</f>
        <v>0</v>
      </c>
      <c r="Q890" s="227">
        <v>0</v>
      </c>
      <c r="R890" s="227">
        <f>Q890*H890</f>
        <v>0</v>
      </c>
      <c r="S890" s="227">
        <v>0</v>
      </c>
      <c r="T890" s="228">
        <f>S890*H890</f>
        <v>0</v>
      </c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R890" s="229" t="s">
        <v>260</v>
      </c>
      <c r="AT890" s="229" t="s">
        <v>184</v>
      </c>
      <c r="AU890" s="229" t="s">
        <v>86</v>
      </c>
      <c r="AY890" s="17" t="s">
        <v>182</v>
      </c>
      <c r="BE890" s="230">
        <f>IF(N890="základní",J890,0)</f>
        <v>0</v>
      </c>
      <c r="BF890" s="230">
        <f>IF(N890="snížená",J890,0)</f>
        <v>0</v>
      </c>
      <c r="BG890" s="230">
        <f>IF(N890="zákl. přenesená",J890,0)</f>
        <v>0</v>
      </c>
      <c r="BH890" s="230">
        <f>IF(N890="sníž. přenesená",J890,0)</f>
        <v>0</v>
      </c>
      <c r="BI890" s="230">
        <f>IF(N890="nulová",J890,0)</f>
        <v>0</v>
      </c>
      <c r="BJ890" s="17" t="s">
        <v>84</v>
      </c>
      <c r="BK890" s="230">
        <f>ROUND(I890*H890,2)</f>
        <v>0</v>
      </c>
      <c r="BL890" s="17" t="s">
        <v>260</v>
      </c>
      <c r="BM890" s="229" t="s">
        <v>1692</v>
      </c>
    </row>
    <row r="891" s="13" customFormat="1">
      <c r="A891" s="13"/>
      <c r="B891" s="231"/>
      <c r="C891" s="232"/>
      <c r="D891" s="233" t="s">
        <v>199</v>
      </c>
      <c r="E891" s="234" t="s">
        <v>1</v>
      </c>
      <c r="F891" s="235" t="s">
        <v>1693</v>
      </c>
      <c r="G891" s="232"/>
      <c r="H891" s="236">
        <v>27.25</v>
      </c>
      <c r="I891" s="237"/>
      <c r="J891" s="232"/>
      <c r="K891" s="232"/>
      <c r="L891" s="238"/>
      <c r="M891" s="239"/>
      <c r="N891" s="240"/>
      <c r="O891" s="240"/>
      <c r="P891" s="240"/>
      <c r="Q891" s="240"/>
      <c r="R891" s="240"/>
      <c r="S891" s="240"/>
      <c r="T891" s="24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2" t="s">
        <v>199</v>
      </c>
      <c r="AU891" s="242" t="s">
        <v>86</v>
      </c>
      <c r="AV891" s="13" t="s">
        <v>86</v>
      </c>
      <c r="AW891" s="13" t="s">
        <v>32</v>
      </c>
      <c r="AX891" s="13" t="s">
        <v>84</v>
      </c>
      <c r="AY891" s="242" t="s">
        <v>182</v>
      </c>
    </row>
    <row r="892" s="2" customFormat="1">
      <c r="A892" s="38"/>
      <c r="B892" s="39"/>
      <c r="C892" s="218" t="s">
        <v>1694</v>
      </c>
      <c r="D892" s="218" t="s">
        <v>184</v>
      </c>
      <c r="E892" s="219" t="s">
        <v>1695</v>
      </c>
      <c r="F892" s="220" t="s">
        <v>1696</v>
      </c>
      <c r="G892" s="221" t="s">
        <v>187</v>
      </c>
      <c r="H892" s="222">
        <v>16</v>
      </c>
      <c r="I892" s="223"/>
      <c r="J892" s="224">
        <f>ROUND(I892*H892,2)</f>
        <v>0</v>
      </c>
      <c r="K892" s="220" t="s">
        <v>1</v>
      </c>
      <c r="L892" s="44"/>
      <c r="M892" s="225" t="s">
        <v>1</v>
      </c>
      <c r="N892" s="226" t="s">
        <v>41</v>
      </c>
      <c r="O892" s="91"/>
      <c r="P892" s="227">
        <f>O892*H892</f>
        <v>0</v>
      </c>
      <c r="Q892" s="227">
        <v>0</v>
      </c>
      <c r="R892" s="227">
        <f>Q892*H892</f>
        <v>0</v>
      </c>
      <c r="S892" s="227">
        <v>0</v>
      </c>
      <c r="T892" s="228">
        <f>S892*H892</f>
        <v>0</v>
      </c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R892" s="229" t="s">
        <v>260</v>
      </c>
      <c r="AT892" s="229" t="s">
        <v>184</v>
      </c>
      <c r="AU892" s="229" t="s">
        <v>86</v>
      </c>
      <c r="AY892" s="17" t="s">
        <v>182</v>
      </c>
      <c r="BE892" s="230">
        <f>IF(N892="základní",J892,0)</f>
        <v>0</v>
      </c>
      <c r="BF892" s="230">
        <f>IF(N892="snížená",J892,0)</f>
        <v>0</v>
      </c>
      <c r="BG892" s="230">
        <f>IF(N892="zákl. přenesená",J892,0)</f>
        <v>0</v>
      </c>
      <c r="BH892" s="230">
        <f>IF(N892="sníž. přenesená",J892,0)</f>
        <v>0</v>
      </c>
      <c r="BI892" s="230">
        <f>IF(N892="nulová",J892,0)</f>
        <v>0</v>
      </c>
      <c r="BJ892" s="17" t="s">
        <v>84</v>
      </c>
      <c r="BK892" s="230">
        <f>ROUND(I892*H892,2)</f>
        <v>0</v>
      </c>
      <c r="BL892" s="17" t="s">
        <v>260</v>
      </c>
      <c r="BM892" s="229" t="s">
        <v>1697</v>
      </c>
    </row>
    <row r="893" s="13" customFormat="1">
      <c r="A893" s="13"/>
      <c r="B893" s="231"/>
      <c r="C893" s="232"/>
      <c r="D893" s="233" t="s">
        <v>199</v>
      </c>
      <c r="E893" s="234" t="s">
        <v>1</v>
      </c>
      <c r="F893" s="235" t="s">
        <v>1698</v>
      </c>
      <c r="G893" s="232"/>
      <c r="H893" s="236">
        <v>16</v>
      </c>
      <c r="I893" s="237"/>
      <c r="J893" s="232"/>
      <c r="K893" s="232"/>
      <c r="L893" s="238"/>
      <c r="M893" s="239"/>
      <c r="N893" s="240"/>
      <c r="O893" s="240"/>
      <c r="P893" s="240"/>
      <c r="Q893" s="240"/>
      <c r="R893" s="240"/>
      <c r="S893" s="240"/>
      <c r="T893" s="241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2" t="s">
        <v>199</v>
      </c>
      <c r="AU893" s="242" t="s">
        <v>86</v>
      </c>
      <c r="AV893" s="13" t="s">
        <v>86</v>
      </c>
      <c r="AW893" s="13" t="s">
        <v>32</v>
      </c>
      <c r="AX893" s="13" t="s">
        <v>84</v>
      </c>
      <c r="AY893" s="242" t="s">
        <v>182</v>
      </c>
    </row>
    <row r="894" s="2" customFormat="1" ht="33" customHeight="1">
      <c r="A894" s="38"/>
      <c r="B894" s="39"/>
      <c r="C894" s="218" t="s">
        <v>1699</v>
      </c>
      <c r="D894" s="218" t="s">
        <v>184</v>
      </c>
      <c r="E894" s="219" t="s">
        <v>1700</v>
      </c>
      <c r="F894" s="220" t="s">
        <v>1701</v>
      </c>
      <c r="G894" s="221" t="s">
        <v>1460</v>
      </c>
      <c r="H894" s="222">
        <v>2</v>
      </c>
      <c r="I894" s="223"/>
      <c r="J894" s="224">
        <f>ROUND(I894*H894,2)</f>
        <v>0</v>
      </c>
      <c r="K894" s="220" t="s">
        <v>1</v>
      </c>
      <c r="L894" s="44"/>
      <c r="M894" s="225" t="s">
        <v>1</v>
      </c>
      <c r="N894" s="226" t="s">
        <v>41</v>
      </c>
      <c r="O894" s="91"/>
      <c r="P894" s="227">
        <f>O894*H894</f>
        <v>0</v>
      </c>
      <c r="Q894" s="227">
        <v>0</v>
      </c>
      <c r="R894" s="227">
        <f>Q894*H894</f>
        <v>0</v>
      </c>
      <c r="S894" s="227">
        <v>0</v>
      </c>
      <c r="T894" s="228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229" t="s">
        <v>260</v>
      </c>
      <c r="AT894" s="229" t="s">
        <v>184</v>
      </c>
      <c r="AU894" s="229" t="s">
        <v>86</v>
      </c>
      <c r="AY894" s="17" t="s">
        <v>182</v>
      </c>
      <c r="BE894" s="230">
        <f>IF(N894="základní",J894,0)</f>
        <v>0</v>
      </c>
      <c r="BF894" s="230">
        <f>IF(N894="snížená",J894,0)</f>
        <v>0</v>
      </c>
      <c r="BG894" s="230">
        <f>IF(N894="zákl. přenesená",J894,0)</f>
        <v>0</v>
      </c>
      <c r="BH894" s="230">
        <f>IF(N894="sníž. přenesená",J894,0)</f>
        <v>0</v>
      </c>
      <c r="BI894" s="230">
        <f>IF(N894="nulová",J894,0)</f>
        <v>0</v>
      </c>
      <c r="BJ894" s="17" t="s">
        <v>84</v>
      </c>
      <c r="BK894" s="230">
        <f>ROUND(I894*H894,2)</f>
        <v>0</v>
      </c>
      <c r="BL894" s="17" t="s">
        <v>260</v>
      </c>
      <c r="BM894" s="229" t="s">
        <v>1702</v>
      </c>
    </row>
    <row r="895" s="13" customFormat="1">
      <c r="A895" s="13"/>
      <c r="B895" s="231"/>
      <c r="C895" s="232"/>
      <c r="D895" s="233" t="s">
        <v>199</v>
      </c>
      <c r="E895" s="234" t="s">
        <v>1</v>
      </c>
      <c r="F895" s="235" t="s">
        <v>1703</v>
      </c>
      <c r="G895" s="232"/>
      <c r="H895" s="236">
        <v>2</v>
      </c>
      <c r="I895" s="237"/>
      <c r="J895" s="232"/>
      <c r="K895" s="232"/>
      <c r="L895" s="238"/>
      <c r="M895" s="239"/>
      <c r="N895" s="240"/>
      <c r="O895" s="240"/>
      <c r="P895" s="240"/>
      <c r="Q895" s="240"/>
      <c r="R895" s="240"/>
      <c r="S895" s="240"/>
      <c r="T895" s="241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2" t="s">
        <v>199</v>
      </c>
      <c r="AU895" s="242" t="s">
        <v>86</v>
      </c>
      <c r="AV895" s="13" t="s">
        <v>86</v>
      </c>
      <c r="AW895" s="13" t="s">
        <v>32</v>
      </c>
      <c r="AX895" s="13" t="s">
        <v>84</v>
      </c>
      <c r="AY895" s="242" t="s">
        <v>182</v>
      </c>
    </row>
    <row r="896" s="2" customFormat="1" ht="16.5" customHeight="1">
      <c r="A896" s="38"/>
      <c r="B896" s="39"/>
      <c r="C896" s="218" t="s">
        <v>1704</v>
      </c>
      <c r="D896" s="218" t="s">
        <v>184</v>
      </c>
      <c r="E896" s="219" t="s">
        <v>1705</v>
      </c>
      <c r="F896" s="220" t="s">
        <v>1706</v>
      </c>
      <c r="G896" s="221" t="s">
        <v>1460</v>
      </c>
      <c r="H896" s="222">
        <v>1</v>
      </c>
      <c r="I896" s="223"/>
      <c r="J896" s="224">
        <f>ROUND(I896*H896,2)</f>
        <v>0</v>
      </c>
      <c r="K896" s="220" t="s">
        <v>1</v>
      </c>
      <c r="L896" s="44"/>
      <c r="M896" s="225" t="s">
        <v>1</v>
      </c>
      <c r="N896" s="226" t="s">
        <v>41</v>
      </c>
      <c r="O896" s="91"/>
      <c r="P896" s="227">
        <f>O896*H896</f>
        <v>0</v>
      </c>
      <c r="Q896" s="227">
        <v>0</v>
      </c>
      <c r="R896" s="227">
        <f>Q896*H896</f>
        <v>0</v>
      </c>
      <c r="S896" s="227">
        <v>0</v>
      </c>
      <c r="T896" s="228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229" t="s">
        <v>260</v>
      </c>
      <c r="AT896" s="229" t="s">
        <v>184</v>
      </c>
      <c r="AU896" s="229" t="s">
        <v>86</v>
      </c>
      <c r="AY896" s="17" t="s">
        <v>182</v>
      </c>
      <c r="BE896" s="230">
        <f>IF(N896="základní",J896,0)</f>
        <v>0</v>
      </c>
      <c r="BF896" s="230">
        <f>IF(N896="snížená",J896,0)</f>
        <v>0</v>
      </c>
      <c r="BG896" s="230">
        <f>IF(N896="zákl. přenesená",J896,0)</f>
        <v>0</v>
      </c>
      <c r="BH896" s="230">
        <f>IF(N896="sníž. přenesená",J896,0)</f>
        <v>0</v>
      </c>
      <c r="BI896" s="230">
        <f>IF(N896="nulová",J896,0)</f>
        <v>0</v>
      </c>
      <c r="BJ896" s="17" t="s">
        <v>84</v>
      </c>
      <c r="BK896" s="230">
        <f>ROUND(I896*H896,2)</f>
        <v>0</v>
      </c>
      <c r="BL896" s="17" t="s">
        <v>260</v>
      </c>
      <c r="BM896" s="229" t="s">
        <v>1707</v>
      </c>
    </row>
    <row r="897" s="13" customFormat="1">
      <c r="A897" s="13"/>
      <c r="B897" s="231"/>
      <c r="C897" s="232"/>
      <c r="D897" s="233" t="s">
        <v>199</v>
      </c>
      <c r="E897" s="234" t="s">
        <v>1</v>
      </c>
      <c r="F897" s="235" t="s">
        <v>1708</v>
      </c>
      <c r="G897" s="232"/>
      <c r="H897" s="236">
        <v>1</v>
      </c>
      <c r="I897" s="237"/>
      <c r="J897" s="232"/>
      <c r="K897" s="232"/>
      <c r="L897" s="238"/>
      <c r="M897" s="239"/>
      <c r="N897" s="240"/>
      <c r="O897" s="240"/>
      <c r="P897" s="240"/>
      <c r="Q897" s="240"/>
      <c r="R897" s="240"/>
      <c r="S897" s="240"/>
      <c r="T897" s="241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2" t="s">
        <v>199</v>
      </c>
      <c r="AU897" s="242" t="s">
        <v>86</v>
      </c>
      <c r="AV897" s="13" t="s">
        <v>86</v>
      </c>
      <c r="AW897" s="13" t="s">
        <v>32</v>
      </c>
      <c r="AX897" s="13" t="s">
        <v>84</v>
      </c>
      <c r="AY897" s="242" t="s">
        <v>182</v>
      </c>
    </row>
    <row r="898" s="2" customFormat="1">
      <c r="A898" s="38"/>
      <c r="B898" s="39"/>
      <c r="C898" s="218" t="s">
        <v>1709</v>
      </c>
      <c r="D898" s="218" t="s">
        <v>184</v>
      </c>
      <c r="E898" s="219" t="s">
        <v>1710</v>
      </c>
      <c r="F898" s="220" t="s">
        <v>1711</v>
      </c>
      <c r="G898" s="221" t="s">
        <v>1460</v>
      </c>
      <c r="H898" s="222">
        <v>1</v>
      </c>
      <c r="I898" s="223"/>
      <c r="J898" s="224">
        <f>ROUND(I898*H898,2)</f>
        <v>0</v>
      </c>
      <c r="K898" s="220" t="s">
        <v>1</v>
      </c>
      <c r="L898" s="44"/>
      <c r="M898" s="225" t="s">
        <v>1</v>
      </c>
      <c r="N898" s="226" t="s">
        <v>41</v>
      </c>
      <c r="O898" s="91"/>
      <c r="P898" s="227">
        <f>O898*H898</f>
        <v>0</v>
      </c>
      <c r="Q898" s="227">
        <v>0</v>
      </c>
      <c r="R898" s="227">
        <f>Q898*H898</f>
        <v>0</v>
      </c>
      <c r="S898" s="227">
        <v>0</v>
      </c>
      <c r="T898" s="228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229" t="s">
        <v>260</v>
      </c>
      <c r="AT898" s="229" t="s">
        <v>184</v>
      </c>
      <c r="AU898" s="229" t="s">
        <v>86</v>
      </c>
      <c r="AY898" s="17" t="s">
        <v>182</v>
      </c>
      <c r="BE898" s="230">
        <f>IF(N898="základní",J898,0)</f>
        <v>0</v>
      </c>
      <c r="BF898" s="230">
        <f>IF(N898="snížená",J898,0)</f>
        <v>0</v>
      </c>
      <c r="BG898" s="230">
        <f>IF(N898="zákl. přenesená",J898,0)</f>
        <v>0</v>
      </c>
      <c r="BH898" s="230">
        <f>IF(N898="sníž. přenesená",J898,0)</f>
        <v>0</v>
      </c>
      <c r="BI898" s="230">
        <f>IF(N898="nulová",J898,0)</f>
        <v>0</v>
      </c>
      <c r="BJ898" s="17" t="s">
        <v>84</v>
      </c>
      <c r="BK898" s="230">
        <f>ROUND(I898*H898,2)</f>
        <v>0</v>
      </c>
      <c r="BL898" s="17" t="s">
        <v>260</v>
      </c>
      <c r="BM898" s="229" t="s">
        <v>1712</v>
      </c>
    </row>
    <row r="899" s="13" customFormat="1">
      <c r="A899" s="13"/>
      <c r="B899" s="231"/>
      <c r="C899" s="232"/>
      <c r="D899" s="233" t="s">
        <v>199</v>
      </c>
      <c r="E899" s="234" t="s">
        <v>1</v>
      </c>
      <c r="F899" s="235" t="s">
        <v>1713</v>
      </c>
      <c r="G899" s="232"/>
      <c r="H899" s="236">
        <v>1</v>
      </c>
      <c r="I899" s="237"/>
      <c r="J899" s="232"/>
      <c r="K899" s="232"/>
      <c r="L899" s="238"/>
      <c r="M899" s="239"/>
      <c r="N899" s="240"/>
      <c r="O899" s="240"/>
      <c r="P899" s="240"/>
      <c r="Q899" s="240"/>
      <c r="R899" s="240"/>
      <c r="S899" s="240"/>
      <c r="T899" s="241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2" t="s">
        <v>199</v>
      </c>
      <c r="AU899" s="242" t="s">
        <v>86</v>
      </c>
      <c r="AV899" s="13" t="s">
        <v>86</v>
      </c>
      <c r="AW899" s="13" t="s">
        <v>32</v>
      </c>
      <c r="AX899" s="13" t="s">
        <v>84</v>
      </c>
      <c r="AY899" s="242" t="s">
        <v>182</v>
      </c>
    </row>
    <row r="900" s="2" customFormat="1">
      <c r="A900" s="38"/>
      <c r="B900" s="39"/>
      <c r="C900" s="218" t="s">
        <v>1714</v>
      </c>
      <c r="D900" s="218" t="s">
        <v>184</v>
      </c>
      <c r="E900" s="219" t="s">
        <v>1715</v>
      </c>
      <c r="F900" s="220" t="s">
        <v>1716</v>
      </c>
      <c r="G900" s="221" t="s">
        <v>1460</v>
      </c>
      <c r="H900" s="222">
        <v>2</v>
      </c>
      <c r="I900" s="223"/>
      <c r="J900" s="224">
        <f>ROUND(I900*H900,2)</f>
        <v>0</v>
      </c>
      <c r="K900" s="220" t="s">
        <v>1</v>
      </c>
      <c r="L900" s="44"/>
      <c r="M900" s="225" t="s">
        <v>1</v>
      </c>
      <c r="N900" s="226" t="s">
        <v>41</v>
      </c>
      <c r="O900" s="91"/>
      <c r="P900" s="227">
        <f>O900*H900</f>
        <v>0</v>
      </c>
      <c r="Q900" s="227">
        <v>0</v>
      </c>
      <c r="R900" s="227">
        <f>Q900*H900</f>
        <v>0</v>
      </c>
      <c r="S900" s="227">
        <v>0</v>
      </c>
      <c r="T900" s="228">
        <f>S900*H900</f>
        <v>0</v>
      </c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R900" s="229" t="s">
        <v>260</v>
      </c>
      <c r="AT900" s="229" t="s">
        <v>184</v>
      </c>
      <c r="AU900" s="229" t="s">
        <v>86</v>
      </c>
      <c r="AY900" s="17" t="s">
        <v>182</v>
      </c>
      <c r="BE900" s="230">
        <f>IF(N900="základní",J900,0)</f>
        <v>0</v>
      </c>
      <c r="BF900" s="230">
        <f>IF(N900="snížená",J900,0)</f>
        <v>0</v>
      </c>
      <c r="BG900" s="230">
        <f>IF(N900="zákl. přenesená",J900,0)</f>
        <v>0</v>
      </c>
      <c r="BH900" s="230">
        <f>IF(N900="sníž. přenesená",J900,0)</f>
        <v>0</v>
      </c>
      <c r="BI900" s="230">
        <f>IF(N900="nulová",J900,0)</f>
        <v>0</v>
      </c>
      <c r="BJ900" s="17" t="s">
        <v>84</v>
      </c>
      <c r="BK900" s="230">
        <f>ROUND(I900*H900,2)</f>
        <v>0</v>
      </c>
      <c r="BL900" s="17" t="s">
        <v>260</v>
      </c>
      <c r="BM900" s="229" t="s">
        <v>1717</v>
      </c>
    </row>
    <row r="901" s="13" customFormat="1">
      <c r="A901" s="13"/>
      <c r="B901" s="231"/>
      <c r="C901" s="232"/>
      <c r="D901" s="233" t="s">
        <v>199</v>
      </c>
      <c r="E901" s="234" t="s">
        <v>1</v>
      </c>
      <c r="F901" s="235" t="s">
        <v>1718</v>
      </c>
      <c r="G901" s="232"/>
      <c r="H901" s="236">
        <v>2</v>
      </c>
      <c r="I901" s="237"/>
      <c r="J901" s="232"/>
      <c r="K901" s="232"/>
      <c r="L901" s="238"/>
      <c r="M901" s="239"/>
      <c r="N901" s="240"/>
      <c r="O901" s="240"/>
      <c r="P901" s="240"/>
      <c r="Q901" s="240"/>
      <c r="R901" s="240"/>
      <c r="S901" s="240"/>
      <c r="T901" s="241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2" t="s">
        <v>199</v>
      </c>
      <c r="AU901" s="242" t="s">
        <v>86</v>
      </c>
      <c r="AV901" s="13" t="s">
        <v>86</v>
      </c>
      <c r="AW901" s="13" t="s">
        <v>32</v>
      </c>
      <c r="AX901" s="13" t="s">
        <v>84</v>
      </c>
      <c r="AY901" s="242" t="s">
        <v>182</v>
      </c>
    </row>
    <row r="902" s="2" customFormat="1" ht="16.5" customHeight="1">
      <c r="A902" s="38"/>
      <c r="B902" s="39"/>
      <c r="C902" s="218" t="s">
        <v>1719</v>
      </c>
      <c r="D902" s="218" t="s">
        <v>184</v>
      </c>
      <c r="E902" s="219" t="s">
        <v>1720</v>
      </c>
      <c r="F902" s="220" t="s">
        <v>1721</v>
      </c>
      <c r="G902" s="221" t="s">
        <v>1460</v>
      </c>
      <c r="H902" s="222">
        <v>1</v>
      </c>
      <c r="I902" s="223"/>
      <c r="J902" s="224">
        <f>ROUND(I902*H902,2)</f>
        <v>0</v>
      </c>
      <c r="K902" s="220" t="s">
        <v>1</v>
      </c>
      <c r="L902" s="44"/>
      <c r="M902" s="225" t="s">
        <v>1</v>
      </c>
      <c r="N902" s="226" t="s">
        <v>41</v>
      </c>
      <c r="O902" s="91"/>
      <c r="P902" s="227">
        <f>O902*H902</f>
        <v>0</v>
      </c>
      <c r="Q902" s="227">
        <v>0</v>
      </c>
      <c r="R902" s="227">
        <f>Q902*H902</f>
        <v>0</v>
      </c>
      <c r="S902" s="227">
        <v>0</v>
      </c>
      <c r="T902" s="228">
        <f>S902*H902</f>
        <v>0</v>
      </c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R902" s="229" t="s">
        <v>260</v>
      </c>
      <c r="AT902" s="229" t="s">
        <v>184</v>
      </c>
      <c r="AU902" s="229" t="s">
        <v>86</v>
      </c>
      <c r="AY902" s="17" t="s">
        <v>182</v>
      </c>
      <c r="BE902" s="230">
        <f>IF(N902="základní",J902,0)</f>
        <v>0</v>
      </c>
      <c r="BF902" s="230">
        <f>IF(N902="snížená",J902,0)</f>
        <v>0</v>
      </c>
      <c r="BG902" s="230">
        <f>IF(N902="zákl. přenesená",J902,0)</f>
        <v>0</v>
      </c>
      <c r="BH902" s="230">
        <f>IF(N902="sníž. přenesená",J902,0)</f>
        <v>0</v>
      </c>
      <c r="BI902" s="230">
        <f>IF(N902="nulová",J902,0)</f>
        <v>0</v>
      </c>
      <c r="BJ902" s="17" t="s">
        <v>84</v>
      </c>
      <c r="BK902" s="230">
        <f>ROUND(I902*H902,2)</f>
        <v>0</v>
      </c>
      <c r="BL902" s="17" t="s">
        <v>260</v>
      </c>
      <c r="BM902" s="229" t="s">
        <v>1722</v>
      </c>
    </row>
    <row r="903" s="13" customFormat="1">
      <c r="A903" s="13"/>
      <c r="B903" s="231"/>
      <c r="C903" s="232"/>
      <c r="D903" s="233" t="s">
        <v>199</v>
      </c>
      <c r="E903" s="234" t="s">
        <v>1</v>
      </c>
      <c r="F903" s="235" t="s">
        <v>1723</v>
      </c>
      <c r="G903" s="232"/>
      <c r="H903" s="236">
        <v>1</v>
      </c>
      <c r="I903" s="237"/>
      <c r="J903" s="232"/>
      <c r="K903" s="232"/>
      <c r="L903" s="238"/>
      <c r="M903" s="239"/>
      <c r="N903" s="240"/>
      <c r="O903" s="240"/>
      <c r="P903" s="240"/>
      <c r="Q903" s="240"/>
      <c r="R903" s="240"/>
      <c r="S903" s="240"/>
      <c r="T903" s="241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2" t="s">
        <v>199</v>
      </c>
      <c r="AU903" s="242" t="s">
        <v>86</v>
      </c>
      <c r="AV903" s="13" t="s">
        <v>86</v>
      </c>
      <c r="AW903" s="13" t="s">
        <v>32</v>
      </c>
      <c r="AX903" s="13" t="s">
        <v>84</v>
      </c>
      <c r="AY903" s="242" t="s">
        <v>182</v>
      </c>
    </row>
    <row r="904" s="2" customFormat="1">
      <c r="A904" s="38"/>
      <c r="B904" s="39"/>
      <c r="C904" s="218" t="s">
        <v>1724</v>
      </c>
      <c r="D904" s="218" t="s">
        <v>184</v>
      </c>
      <c r="E904" s="219" t="s">
        <v>1725</v>
      </c>
      <c r="F904" s="220" t="s">
        <v>1726</v>
      </c>
      <c r="G904" s="221" t="s">
        <v>1460</v>
      </c>
      <c r="H904" s="222">
        <v>3</v>
      </c>
      <c r="I904" s="223"/>
      <c r="J904" s="224">
        <f>ROUND(I904*H904,2)</f>
        <v>0</v>
      </c>
      <c r="K904" s="220" t="s">
        <v>1</v>
      </c>
      <c r="L904" s="44"/>
      <c r="M904" s="225" t="s">
        <v>1</v>
      </c>
      <c r="N904" s="226" t="s">
        <v>41</v>
      </c>
      <c r="O904" s="91"/>
      <c r="P904" s="227">
        <f>O904*H904</f>
        <v>0</v>
      </c>
      <c r="Q904" s="227">
        <v>0</v>
      </c>
      <c r="R904" s="227">
        <f>Q904*H904</f>
        <v>0</v>
      </c>
      <c r="S904" s="227">
        <v>0</v>
      </c>
      <c r="T904" s="228">
        <f>S904*H904</f>
        <v>0</v>
      </c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R904" s="229" t="s">
        <v>260</v>
      </c>
      <c r="AT904" s="229" t="s">
        <v>184</v>
      </c>
      <c r="AU904" s="229" t="s">
        <v>86</v>
      </c>
      <c r="AY904" s="17" t="s">
        <v>182</v>
      </c>
      <c r="BE904" s="230">
        <f>IF(N904="základní",J904,0)</f>
        <v>0</v>
      </c>
      <c r="BF904" s="230">
        <f>IF(N904="snížená",J904,0)</f>
        <v>0</v>
      </c>
      <c r="BG904" s="230">
        <f>IF(N904="zákl. přenesená",J904,0)</f>
        <v>0</v>
      </c>
      <c r="BH904" s="230">
        <f>IF(N904="sníž. přenesená",J904,0)</f>
        <v>0</v>
      </c>
      <c r="BI904" s="230">
        <f>IF(N904="nulová",J904,0)</f>
        <v>0</v>
      </c>
      <c r="BJ904" s="17" t="s">
        <v>84</v>
      </c>
      <c r="BK904" s="230">
        <f>ROUND(I904*H904,2)</f>
        <v>0</v>
      </c>
      <c r="BL904" s="17" t="s">
        <v>260</v>
      </c>
      <c r="BM904" s="229" t="s">
        <v>1727</v>
      </c>
    </row>
    <row r="905" s="13" customFormat="1">
      <c r="A905" s="13"/>
      <c r="B905" s="231"/>
      <c r="C905" s="232"/>
      <c r="D905" s="233" t="s">
        <v>199</v>
      </c>
      <c r="E905" s="234" t="s">
        <v>1</v>
      </c>
      <c r="F905" s="235" t="s">
        <v>1728</v>
      </c>
      <c r="G905" s="232"/>
      <c r="H905" s="236">
        <v>3</v>
      </c>
      <c r="I905" s="237"/>
      <c r="J905" s="232"/>
      <c r="K905" s="232"/>
      <c r="L905" s="238"/>
      <c r="M905" s="239"/>
      <c r="N905" s="240"/>
      <c r="O905" s="240"/>
      <c r="P905" s="240"/>
      <c r="Q905" s="240"/>
      <c r="R905" s="240"/>
      <c r="S905" s="240"/>
      <c r="T905" s="241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2" t="s">
        <v>199</v>
      </c>
      <c r="AU905" s="242" t="s">
        <v>86</v>
      </c>
      <c r="AV905" s="13" t="s">
        <v>86</v>
      </c>
      <c r="AW905" s="13" t="s">
        <v>32</v>
      </c>
      <c r="AX905" s="13" t="s">
        <v>84</v>
      </c>
      <c r="AY905" s="242" t="s">
        <v>182</v>
      </c>
    </row>
    <row r="906" s="2" customFormat="1" ht="16.5" customHeight="1">
      <c r="A906" s="38"/>
      <c r="B906" s="39"/>
      <c r="C906" s="218" t="s">
        <v>1729</v>
      </c>
      <c r="D906" s="218" t="s">
        <v>184</v>
      </c>
      <c r="E906" s="219" t="s">
        <v>1730</v>
      </c>
      <c r="F906" s="220" t="s">
        <v>1731</v>
      </c>
      <c r="G906" s="221" t="s">
        <v>1460</v>
      </c>
      <c r="H906" s="222">
        <v>1</v>
      </c>
      <c r="I906" s="223"/>
      <c r="J906" s="224">
        <f>ROUND(I906*H906,2)</f>
        <v>0</v>
      </c>
      <c r="K906" s="220" t="s">
        <v>1</v>
      </c>
      <c r="L906" s="44"/>
      <c r="M906" s="225" t="s">
        <v>1</v>
      </c>
      <c r="N906" s="226" t="s">
        <v>41</v>
      </c>
      <c r="O906" s="91"/>
      <c r="P906" s="227">
        <f>O906*H906</f>
        <v>0</v>
      </c>
      <c r="Q906" s="227">
        <v>0</v>
      </c>
      <c r="R906" s="227">
        <f>Q906*H906</f>
        <v>0</v>
      </c>
      <c r="S906" s="227">
        <v>0</v>
      </c>
      <c r="T906" s="228">
        <f>S906*H906</f>
        <v>0</v>
      </c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R906" s="229" t="s">
        <v>260</v>
      </c>
      <c r="AT906" s="229" t="s">
        <v>184</v>
      </c>
      <c r="AU906" s="229" t="s">
        <v>86</v>
      </c>
      <c r="AY906" s="17" t="s">
        <v>182</v>
      </c>
      <c r="BE906" s="230">
        <f>IF(N906="základní",J906,0)</f>
        <v>0</v>
      </c>
      <c r="BF906" s="230">
        <f>IF(N906="snížená",J906,0)</f>
        <v>0</v>
      </c>
      <c r="BG906" s="230">
        <f>IF(N906="zákl. přenesená",J906,0)</f>
        <v>0</v>
      </c>
      <c r="BH906" s="230">
        <f>IF(N906="sníž. přenesená",J906,0)</f>
        <v>0</v>
      </c>
      <c r="BI906" s="230">
        <f>IF(N906="nulová",J906,0)</f>
        <v>0</v>
      </c>
      <c r="BJ906" s="17" t="s">
        <v>84</v>
      </c>
      <c r="BK906" s="230">
        <f>ROUND(I906*H906,2)</f>
        <v>0</v>
      </c>
      <c r="BL906" s="17" t="s">
        <v>260</v>
      </c>
      <c r="BM906" s="229" t="s">
        <v>1732</v>
      </c>
    </row>
    <row r="907" s="13" customFormat="1">
      <c r="A907" s="13"/>
      <c r="B907" s="231"/>
      <c r="C907" s="232"/>
      <c r="D907" s="233" t="s">
        <v>199</v>
      </c>
      <c r="E907" s="234" t="s">
        <v>1</v>
      </c>
      <c r="F907" s="235" t="s">
        <v>1733</v>
      </c>
      <c r="G907" s="232"/>
      <c r="H907" s="236">
        <v>1</v>
      </c>
      <c r="I907" s="237"/>
      <c r="J907" s="232"/>
      <c r="K907" s="232"/>
      <c r="L907" s="238"/>
      <c r="M907" s="239"/>
      <c r="N907" s="240"/>
      <c r="O907" s="240"/>
      <c r="P907" s="240"/>
      <c r="Q907" s="240"/>
      <c r="R907" s="240"/>
      <c r="S907" s="240"/>
      <c r="T907" s="241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2" t="s">
        <v>199</v>
      </c>
      <c r="AU907" s="242" t="s">
        <v>86</v>
      </c>
      <c r="AV907" s="13" t="s">
        <v>86</v>
      </c>
      <c r="AW907" s="13" t="s">
        <v>32</v>
      </c>
      <c r="AX907" s="13" t="s">
        <v>84</v>
      </c>
      <c r="AY907" s="242" t="s">
        <v>182</v>
      </c>
    </row>
    <row r="908" s="2" customFormat="1">
      <c r="A908" s="38"/>
      <c r="B908" s="39"/>
      <c r="C908" s="218" t="s">
        <v>1734</v>
      </c>
      <c r="D908" s="218" t="s">
        <v>184</v>
      </c>
      <c r="E908" s="219" t="s">
        <v>1735</v>
      </c>
      <c r="F908" s="220" t="s">
        <v>1736</v>
      </c>
      <c r="G908" s="221" t="s">
        <v>1003</v>
      </c>
      <c r="H908" s="274"/>
      <c r="I908" s="223"/>
      <c r="J908" s="224">
        <f>ROUND(I908*H908,2)</f>
        <v>0</v>
      </c>
      <c r="K908" s="220" t="s">
        <v>188</v>
      </c>
      <c r="L908" s="44"/>
      <c r="M908" s="225" t="s">
        <v>1</v>
      </c>
      <c r="N908" s="226" t="s">
        <v>41</v>
      </c>
      <c r="O908" s="91"/>
      <c r="P908" s="227">
        <f>O908*H908</f>
        <v>0</v>
      </c>
      <c r="Q908" s="227">
        <v>0</v>
      </c>
      <c r="R908" s="227">
        <f>Q908*H908</f>
        <v>0</v>
      </c>
      <c r="S908" s="227">
        <v>0</v>
      </c>
      <c r="T908" s="228">
        <f>S908*H908</f>
        <v>0</v>
      </c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R908" s="229" t="s">
        <v>260</v>
      </c>
      <c r="AT908" s="229" t="s">
        <v>184</v>
      </c>
      <c r="AU908" s="229" t="s">
        <v>86</v>
      </c>
      <c r="AY908" s="17" t="s">
        <v>182</v>
      </c>
      <c r="BE908" s="230">
        <f>IF(N908="základní",J908,0)</f>
        <v>0</v>
      </c>
      <c r="BF908" s="230">
        <f>IF(N908="snížená",J908,0)</f>
        <v>0</v>
      </c>
      <c r="BG908" s="230">
        <f>IF(N908="zákl. přenesená",J908,0)</f>
        <v>0</v>
      </c>
      <c r="BH908" s="230">
        <f>IF(N908="sníž. přenesená",J908,0)</f>
        <v>0</v>
      </c>
      <c r="BI908" s="230">
        <f>IF(N908="nulová",J908,0)</f>
        <v>0</v>
      </c>
      <c r="BJ908" s="17" t="s">
        <v>84</v>
      </c>
      <c r="BK908" s="230">
        <f>ROUND(I908*H908,2)</f>
        <v>0</v>
      </c>
      <c r="BL908" s="17" t="s">
        <v>260</v>
      </c>
      <c r="BM908" s="229" t="s">
        <v>1737</v>
      </c>
    </row>
    <row r="909" s="12" customFormat="1" ht="22.8" customHeight="1">
      <c r="A909" s="12"/>
      <c r="B909" s="202"/>
      <c r="C909" s="203"/>
      <c r="D909" s="204" t="s">
        <v>75</v>
      </c>
      <c r="E909" s="216" t="s">
        <v>1738</v>
      </c>
      <c r="F909" s="216" t="s">
        <v>1739</v>
      </c>
      <c r="G909" s="203"/>
      <c r="H909" s="203"/>
      <c r="I909" s="206"/>
      <c r="J909" s="217">
        <f>BK909</f>
        <v>0</v>
      </c>
      <c r="K909" s="203"/>
      <c r="L909" s="208"/>
      <c r="M909" s="209"/>
      <c r="N909" s="210"/>
      <c r="O909" s="210"/>
      <c r="P909" s="211">
        <f>SUM(P910:P912)</f>
        <v>0</v>
      </c>
      <c r="Q909" s="210"/>
      <c r="R909" s="211">
        <f>SUM(R910:R912)</f>
        <v>0</v>
      </c>
      <c r="S909" s="210"/>
      <c r="T909" s="212">
        <f>SUM(T910:T912)</f>
        <v>0</v>
      </c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R909" s="213" t="s">
        <v>86</v>
      </c>
      <c r="AT909" s="214" t="s">
        <v>75</v>
      </c>
      <c r="AU909" s="214" t="s">
        <v>84</v>
      </c>
      <c r="AY909" s="213" t="s">
        <v>182</v>
      </c>
      <c r="BK909" s="215">
        <f>SUM(BK910:BK912)</f>
        <v>0</v>
      </c>
    </row>
    <row r="910" s="2" customFormat="1">
      <c r="A910" s="38"/>
      <c r="B910" s="39"/>
      <c r="C910" s="218" t="s">
        <v>1740</v>
      </c>
      <c r="D910" s="218" t="s">
        <v>184</v>
      </c>
      <c r="E910" s="219" t="s">
        <v>1741</v>
      </c>
      <c r="F910" s="220" t="s">
        <v>1742</v>
      </c>
      <c r="G910" s="221" t="s">
        <v>187</v>
      </c>
      <c r="H910" s="222">
        <v>1251.3299999999999</v>
      </c>
      <c r="I910" s="223"/>
      <c r="J910" s="224">
        <f>ROUND(I910*H910,2)</f>
        <v>0</v>
      </c>
      <c r="K910" s="220" t="s">
        <v>1</v>
      </c>
      <c r="L910" s="44"/>
      <c r="M910" s="225" t="s">
        <v>1</v>
      </c>
      <c r="N910" s="226" t="s">
        <v>41</v>
      </c>
      <c r="O910" s="91"/>
      <c r="P910" s="227">
        <f>O910*H910</f>
        <v>0</v>
      </c>
      <c r="Q910" s="227">
        <v>0</v>
      </c>
      <c r="R910" s="227">
        <f>Q910*H910</f>
        <v>0</v>
      </c>
      <c r="S910" s="227">
        <v>0</v>
      </c>
      <c r="T910" s="228">
        <f>S910*H910</f>
        <v>0</v>
      </c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R910" s="229" t="s">
        <v>260</v>
      </c>
      <c r="AT910" s="229" t="s">
        <v>184</v>
      </c>
      <c r="AU910" s="229" t="s">
        <v>86</v>
      </c>
      <c r="AY910" s="17" t="s">
        <v>182</v>
      </c>
      <c r="BE910" s="230">
        <f>IF(N910="základní",J910,0)</f>
        <v>0</v>
      </c>
      <c r="BF910" s="230">
        <f>IF(N910="snížená",J910,0)</f>
        <v>0</v>
      </c>
      <c r="BG910" s="230">
        <f>IF(N910="zákl. přenesená",J910,0)</f>
        <v>0</v>
      </c>
      <c r="BH910" s="230">
        <f>IF(N910="sníž. přenesená",J910,0)</f>
        <v>0</v>
      </c>
      <c r="BI910" s="230">
        <f>IF(N910="nulová",J910,0)</f>
        <v>0</v>
      </c>
      <c r="BJ910" s="17" t="s">
        <v>84</v>
      </c>
      <c r="BK910" s="230">
        <f>ROUND(I910*H910,2)</f>
        <v>0</v>
      </c>
      <c r="BL910" s="17" t="s">
        <v>260</v>
      </c>
      <c r="BM910" s="229" t="s">
        <v>1743</v>
      </c>
    </row>
    <row r="911" s="13" customFormat="1">
      <c r="A911" s="13"/>
      <c r="B911" s="231"/>
      <c r="C911" s="232"/>
      <c r="D911" s="233" t="s">
        <v>199</v>
      </c>
      <c r="E911" s="234" t="s">
        <v>1</v>
      </c>
      <c r="F911" s="235" t="s">
        <v>1744</v>
      </c>
      <c r="G911" s="232"/>
      <c r="H911" s="236">
        <v>1251.3299999999999</v>
      </c>
      <c r="I911" s="237"/>
      <c r="J911" s="232"/>
      <c r="K911" s="232"/>
      <c r="L911" s="238"/>
      <c r="M911" s="239"/>
      <c r="N911" s="240"/>
      <c r="O911" s="240"/>
      <c r="P911" s="240"/>
      <c r="Q911" s="240"/>
      <c r="R911" s="240"/>
      <c r="S911" s="240"/>
      <c r="T911" s="241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2" t="s">
        <v>199</v>
      </c>
      <c r="AU911" s="242" t="s">
        <v>86</v>
      </c>
      <c r="AV911" s="13" t="s">
        <v>86</v>
      </c>
      <c r="AW911" s="13" t="s">
        <v>32</v>
      </c>
      <c r="AX911" s="13" t="s">
        <v>84</v>
      </c>
      <c r="AY911" s="242" t="s">
        <v>182</v>
      </c>
    </row>
    <row r="912" s="2" customFormat="1">
      <c r="A912" s="38"/>
      <c r="B912" s="39"/>
      <c r="C912" s="218" t="s">
        <v>1745</v>
      </c>
      <c r="D912" s="218" t="s">
        <v>184</v>
      </c>
      <c r="E912" s="219" t="s">
        <v>1746</v>
      </c>
      <c r="F912" s="220" t="s">
        <v>1747</v>
      </c>
      <c r="G912" s="221" t="s">
        <v>1003</v>
      </c>
      <c r="H912" s="274"/>
      <c r="I912" s="223"/>
      <c r="J912" s="224">
        <f>ROUND(I912*H912,2)</f>
        <v>0</v>
      </c>
      <c r="K912" s="220" t="s">
        <v>188</v>
      </c>
      <c r="L912" s="44"/>
      <c r="M912" s="225" t="s">
        <v>1</v>
      </c>
      <c r="N912" s="226" t="s">
        <v>41</v>
      </c>
      <c r="O912" s="91"/>
      <c r="P912" s="227">
        <f>O912*H912</f>
        <v>0</v>
      </c>
      <c r="Q912" s="227">
        <v>0</v>
      </c>
      <c r="R912" s="227">
        <f>Q912*H912</f>
        <v>0</v>
      </c>
      <c r="S912" s="227">
        <v>0</v>
      </c>
      <c r="T912" s="228">
        <f>S912*H912</f>
        <v>0</v>
      </c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R912" s="229" t="s">
        <v>260</v>
      </c>
      <c r="AT912" s="229" t="s">
        <v>184</v>
      </c>
      <c r="AU912" s="229" t="s">
        <v>86</v>
      </c>
      <c r="AY912" s="17" t="s">
        <v>182</v>
      </c>
      <c r="BE912" s="230">
        <f>IF(N912="základní",J912,0)</f>
        <v>0</v>
      </c>
      <c r="BF912" s="230">
        <f>IF(N912="snížená",J912,0)</f>
        <v>0</v>
      </c>
      <c r="BG912" s="230">
        <f>IF(N912="zákl. přenesená",J912,0)</f>
        <v>0</v>
      </c>
      <c r="BH912" s="230">
        <f>IF(N912="sníž. přenesená",J912,0)</f>
        <v>0</v>
      </c>
      <c r="BI912" s="230">
        <f>IF(N912="nulová",J912,0)</f>
        <v>0</v>
      </c>
      <c r="BJ912" s="17" t="s">
        <v>84</v>
      </c>
      <c r="BK912" s="230">
        <f>ROUND(I912*H912,2)</f>
        <v>0</v>
      </c>
      <c r="BL912" s="17" t="s">
        <v>260</v>
      </c>
      <c r="BM912" s="229" t="s">
        <v>1748</v>
      </c>
    </row>
    <row r="913" s="12" customFormat="1" ht="22.8" customHeight="1">
      <c r="A913" s="12"/>
      <c r="B913" s="202"/>
      <c r="C913" s="203"/>
      <c r="D913" s="204" t="s">
        <v>75</v>
      </c>
      <c r="E913" s="216" t="s">
        <v>1749</v>
      </c>
      <c r="F913" s="216" t="s">
        <v>1750</v>
      </c>
      <c r="G913" s="203"/>
      <c r="H913" s="203"/>
      <c r="I913" s="206"/>
      <c r="J913" s="217">
        <f>BK913</f>
        <v>0</v>
      </c>
      <c r="K913" s="203"/>
      <c r="L913" s="208"/>
      <c r="M913" s="209"/>
      <c r="N913" s="210"/>
      <c r="O913" s="210"/>
      <c r="P913" s="211">
        <f>SUM(P914:P946)</f>
        <v>0</v>
      </c>
      <c r="Q913" s="210"/>
      <c r="R913" s="211">
        <f>SUM(R914:R946)</f>
        <v>5.4057677199999992</v>
      </c>
      <c r="S913" s="210"/>
      <c r="T913" s="212">
        <f>SUM(T914:T946)</f>
        <v>0</v>
      </c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R913" s="213" t="s">
        <v>86</v>
      </c>
      <c r="AT913" s="214" t="s">
        <v>75</v>
      </c>
      <c r="AU913" s="214" t="s">
        <v>84</v>
      </c>
      <c r="AY913" s="213" t="s">
        <v>182</v>
      </c>
      <c r="BK913" s="215">
        <f>SUM(BK914:BK946)</f>
        <v>0</v>
      </c>
    </row>
    <row r="914" s="2" customFormat="1" ht="16.5" customHeight="1">
      <c r="A914" s="38"/>
      <c r="B914" s="39"/>
      <c r="C914" s="218" t="s">
        <v>1751</v>
      </c>
      <c r="D914" s="218" t="s">
        <v>184</v>
      </c>
      <c r="E914" s="219" t="s">
        <v>1752</v>
      </c>
      <c r="F914" s="220" t="s">
        <v>1753</v>
      </c>
      <c r="G914" s="221" t="s">
        <v>187</v>
      </c>
      <c r="H914" s="222">
        <v>650.23000000000002</v>
      </c>
      <c r="I914" s="223"/>
      <c r="J914" s="224">
        <f>ROUND(I914*H914,2)</f>
        <v>0</v>
      </c>
      <c r="K914" s="220" t="s">
        <v>1</v>
      </c>
      <c r="L914" s="44"/>
      <c r="M914" s="225" t="s">
        <v>1</v>
      </c>
      <c r="N914" s="226" t="s">
        <v>41</v>
      </c>
      <c r="O914" s="91"/>
      <c r="P914" s="227">
        <f>O914*H914</f>
        <v>0</v>
      </c>
      <c r="Q914" s="227">
        <v>0</v>
      </c>
      <c r="R914" s="227">
        <f>Q914*H914</f>
        <v>0</v>
      </c>
      <c r="S914" s="227">
        <v>0</v>
      </c>
      <c r="T914" s="228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229" t="s">
        <v>260</v>
      </c>
      <c r="AT914" s="229" t="s">
        <v>184</v>
      </c>
      <c r="AU914" s="229" t="s">
        <v>86</v>
      </c>
      <c r="AY914" s="17" t="s">
        <v>182</v>
      </c>
      <c r="BE914" s="230">
        <f>IF(N914="základní",J914,0)</f>
        <v>0</v>
      </c>
      <c r="BF914" s="230">
        <f>IF(N914="snížená",J914,0)</f>
        <v>0</v>
      </c>
      <c r="BG914" s="230">
        <f>IF(N914="zákl. přenesená",J914,0)</f>
        <v>0</v>
      </c>
      <c r="BH914" s="230">
        <f>IF(N914="sníž. přenesená",J914,0)</f>
        <v>0</v>
      </c>
      <c r="BI914" s="230">
        <f>IF(N914="nulová",J914,0)</f>
        <v>0</v>
      </c>
      <c r="BJ914" s="17" t="s">
        <v>84</v>
      </c>
      <c r="BK914" s="230">
        <f>ROUND(I914*H914,2)</f>
        <v>0</v>
      </c>
      <c r="BL914" s="17" t="s">
        <v>260</v>
      </c>
      <c r="BM914" s="229" t="s">
        <v>1754</v>
      </c>
    </row>
    <row r="915" s="13" customFormat="1">
      <c r="A915" s="13"/>
      <c r="B915" s="231"/>
      <c r="C915" s="232"/>
      <c r="D915" s="233" t="s">
        <v>199</v>
      </c>
      <c r="E915" s="234" t="s">
        <v>1</v>
      </c>
      <c r="F915" s="235" t="s">
        <v>1755</v>
      </c>
      <c r="G915" s="232"/>
      <c r="H915" s="236">
        <v>650.23000000000002</v>
      </c>
      <c r="I915" s="237"/>
      <c r="J915" s="232"/>
      <c r="K915" s="232"/>
      <c r="L915" s="238"/>
      <c r="M915" s="239"/>
      <c r="N915" s="240"/>
      <c r="O915" s="240"/>
      <c r="P915" s="240"/>
      <c r="Q915" s="240"/>
      <c r="R915" s="240"/>
      <c r="S915" s="240"/>
      <c r="T915" s="241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2" t="s">
        <v>199</v>
      </c>
      <c r="AU915" s="242" t="s">
        <v>86</v>
      </c>
      <c r="AV915" s="13" t="s">
        <v>86</v>
      </c>
      <c r="AW915" s="13" t="s">
        <v>32</v>
      </c>
      <c r="AX915" s="13" t="s">
        <v>84</v>
      </c>
      <c r="AY915" s="242" t="s">
        <v>182</v>
      </c>
    </row>
    <row r="916" s="2" customFormat="1" ht="16.5" customHeight="1">
      <c r="A916" s="38"/>
      <c r="B916" s="39"/>
      <c r="C916" s="218" t="s">
        <v>1756</v>
      </c>
      <c r="D916" s="218" t="s">
        <v>184</v>
      </c>
      <c r="E916" s="219" t="s">
        <v>1757</v>
      </c>
      <c r="F916" s="220" t="s">
        <v>1758</v>
      </c>
      <c r="G916" s="221" t="s">
        <v>187</v>
      </c>
      <c r="H916" s="222">
        <v>173.93700000000001</v>
      </c>
      <c r="I916" s="223"/>
      <c r="J916" s="224">
        <f>ROUND(I916*H916,2)</f>
        <v>0</v>
      </c>
      <c r="K916" s="220" t="s">
        <v>1</v>
      </c>
      <c r="L916" s="44"/>
      <c r="M916" s="225" t="s">
        <v>1</v>
      </c>
      <c r="N916" s="226" t="s">
        <v>41</v>
      </c>
      <c r="O916" s="91"/>
      <c r="P916" s="227">
        <f>O916*H916</f>
        <v>0</v>
      </c>
      <c r="Q916" s="227">
        <v>0</v>
      </c>
      <c r="R916" s="227">
        <f>Q916*H916</f>
        <v>0</v>
      </c>
      <c r="S916" s="227">
        <v>0</v>
      </c>
      <c r="T916" s="228">
        <f>S916*H916</f>
        <v>0</v>
      </c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R916" s="229" t="s">
        <v>260</v>
      </c>
      <c r="AT916" s="229" t="s">
        <v>184</v>
      </c>
      <c r="AU916" s="229" t="s">
        <v>86</v>
      </c>
      <c r="AY916" s="17" t="s">
        <v>182</v>
      </c>
      <c r="BE916" s="230">
        <f>IF(N916="základní",J916,0)</f>
        <v>0</v>
      </c>
      <c r="BF916" s="230">
        <f>IF(N916="snížená",J916,0)</f>
        <v>0</v>
      </c>
      <c r="BG916" s="230">
        <f>IF(N916="zákl. přenesená",J916,0)</f>
        <v>0</v>
      </c>
      <c r="BH916" s="230">
        <f>IF(N916="sníž. přenesená",J916,0)</f>
        <v>0</v>
      </c>
      <c r="BI916" s="230">
        <f>IF(N916="nulová",J916,0)</f>
        <v>0</v>
      </c>
      <c r="BJ916" s="17" t="s">
        <v>84</v>
      </c>
      <c r="BK916" s="230">
        <f>ROUND(I916*H916,2)</f>
        <v>0</v>
      </c>
      <c r="BL916" s="17" t="s">
        <v>260</v>
      </c>
      <c r="BM916" s="229" t="s">
        <v>1759</v>
      </c>
    </row>
    <row r="917" s="13" customFormat="1">
      <c r="A917" s="13"/>
      <c r="B917" s="231"/>
      <c r="C917" s="232"/>
      <c r="D917" s="233" t="s">
        <v>199</v>
      </c>
      <c r="E917" s="234" t="s">
        <v>1</v>
      </c>
      <c r="F917" s="235" t="s">
        <v>1760</v>
      </c>
      <c r="G917" s="232"/>
      <c r="H917" s="236">
        <v>173.93700000000001</v>
      </c>
      <c r="I917" s="237"/>
      <c r="J917" s="232"/>
      <c r="K917" s="232"/>
      <c r="L917" s="238"/>
      <c r="M917" s="239"/>
      <c r="N917" s="240"/>
      <c r="O917" s="240"/>
      <c r="P917" s="240"/>
      <c r="Q917" s="240"/>
      <c r="R917" s="240"/>
      <c r="S917" s="240"/>
      <c r="T917" s="241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2" t="s">
        <v>199</v>
      </c>
      <c r="AU917" s="242" t="s">
        <v>86</v>
      </c>
      <c r="AV917" s="13" t="s">
        <v>86</v>
      </c>
      <c r="AW917" s="13" t="s">
        <v>32</v>
      </c>
      <c r="AX917" s="13" t="s">
        <v>84</v>
      </c>
      <c r="AY917" s="242" t="s">
        <v>182</v>
      </c>
    </row>
    <row r="918" s="2" customFormat="1" ht="16.5" customHeight="1">
      <c r="A918" s="38"/>
      <c r="B918" s="39"/>
      <c r="C918" s="218" t="s">
        <v>1761</v>
      </c>
      <c r="D918" s="218" t="s">
        <v>184</v>
      </c>
      <c r="E918" s="219" t="s">
        <v>1762</v>
      </c>
      <c r="F918" s="220" t="s">
        <v>1763</v>
      </c>
      <c r="G918" s="221" t="s">
        <v>187</v>
      </c>
      <c r="H918" s="222">
        <v>120.84</v>
      </c>
      <c r="I918" s="223"/>
      <c r="J918" s="224">
        <f>ROUND(I918*H918,2)</f>
        <v>0</v>
      </c>
      <c r="K918" s="220" t="s">
        <v>1</v>
      </c>
      <c r="L918" s="44"/>
      <c r="M918" s="225" t="s">
        <v>1</v>
      </c>
      <c r="N918" s="226" t="s">
        <v>41</v>
      </c>
      <c r="O918" s="91"/>
      <c r="P918" s="227">
        <f>O918*H918</f>
        <v>0</v>
      </c>
      <c r="Q918" s="227">
        <v>0</v>
      </c>
      <c r="R918" s="227">
        <f>Q918*H918</f>
        <v>0</v>
      </c>
      <c r="S918" s="227">
        <v>0</v>
      </c>
      <c r="T918" s="228">
        <f>S918*H918</f>
        <v>0</v>
      </c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R918" s="229" t="s">
        <v>260</v>
      </c>
      <c r="AT918" s="229" t="s">
        <v>184</v>
      </c>
      <c r="AU918" s="229" t="s">
        <v>86</v>
      </c>
      <c r="AY918" s="17" t="s">
        <v>182</v>
      </c>
      <c r="BE918" s="230">
        <f>IF(N918="základní",J918,0)</f>
        <v>0</v>
      </c>
      <c r="BF918" s="230">
        <f>IF(N918="snížená",J918,0)</f>
        <v>0</v>
      </c>
      <c r="BG918" s="230">
        <f>IF(N918="zákl. přenesená",J918,0)</f>
        <v>0</v>
      </c>
      <c r="BH918" s="230">
        <f>IF(N918="sníž. přenesená",J918,0)</f>
        <v>0</v>
      </c>
      <c r="BI918" s="230">
        <f>IF(N918="nulová",J918,0)</f>
        <v>0</v>
      </c>
      <c r="BJ918" s="17" t="s">
        <v>84</v>
      </c>
      <c r="BK918" s="230">
        <f>ROUND(I918*H918,2)</f>
        <v>0</v>
      </c>
      <c r="BL918" s="17" t="s">
        <v>260</v>
      </c>
      <c r="BM918" s="229" t="s">
        <v>1764</v>
      </c>
    </row>
    <row r="919" s="2" customFormat="1" ht="33" customHeight="1">
      <c r="A919" s="38"/>
      <c r="B919" s="39"/>
      <c r="C919" s="218" t="s">
        <v>1765</v>
      </c>
      <c r="D919" s="218" t="s">
        <v>184</v>
      </c>
      <c r="E919" s="219" t="s">
        <v>1766</v>
      </c>
      <c r="F919" s="220" t="s">
        <v>1767</v>
      </c>
      <c r="G919" s="221" t="s">
        <v>187</v>
      </c>
      <c r="H919" s="222">
        <v>999.81200000000001</v>
      </c>
      <c r="I919" s="223"/>
      <c r="J919" s="224">
        <f>ROUND(I919*H919,2)</f>
        <v>0</v>
      </c>
      <c r="K919" s="220" t="s">
        <v>188</v>
      </c>
      <c r="L919" s="44"/>
      <c r="M919" s="225" t="s">
        <v>1</v>
      </c>
      <c r="N919" s="226" t="s">
        <v>41</v>
      </c>
      <c r="O919" s="91"/>
      <c r="P919" s="227">
        <f>O919*H919</f>
        <v>0</v>
      </c>
      <c r="Q919" s="227">
        <v>3.0000000000000001E-05</v>
      </c>
      <c r="R919" s="227">
        <f>Q919*H919</f>
        <v>0.029994360000000001</v>
      </c>
      <c r="S919" s="227">
        <v>0</v>
      </c>
      <c r="T919" s="228">
        <f>S919*H919</f>
        <v>0</v>
      </c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R919" s="229" t="s">
        <v>260</v>
      </c>
      <c r="AT919" s="229" t="s">
        <v>184</v>
      </c>
      <c r="AU919" s="229" t="s">
        <v>86</v>
      </c>
      <c r="AY919" s="17" t="s">
        <v>182</v>
      </c>
      <c r="BE919" s="230">
        <f>IF(N919="základní",J919,0)</f>
        <v>0</v>
      </c>
      <c r="BF919" s="230">
        <f>IF(N919="snížená",J919,0)</f>
        <v>0</v>
      </c>
      <c r="BG919" s="230">
        <f>IF(N919="zákl. přenesená",J919,0)</f>
        <v>0</v>
      </c>
      <c r="BH919" s="230">
        <f>IF(N919="sníž. přenesená",J919,0)</f>
        <v>0</v>
      </c>
      <c r="BI919" s="230">
        <f>IF(N919="nulová",J919,0)</f>
        <v>0</v>
      </c>
      <c r="BJ919" s="17" t="s">
        <v>84</v>
      </c>
      <c r="BK919" s="230">
        <f>ROUND(I919*H919,2)</f>
        <v>0</v>
      </c>
      <c r="BL919" s="17" t="s">
        <v>260</v>
      </c>
      <c r="BM919" s="229" t="s">
        <v>1768</v>
      </c>
    </row>
    <row r="920" s="15" customFormat="1">
      <c r="A920" s="15"/>
      <c r="B920" s="254"/>
      <c r="C920" s="255"/>
      <c r="D920" s="233" t="s">
        <v>199</v>
      </c>
      <c r="E920" s="256" t="s">
        <v>1</v>
      </c>
      <c r="F920" s="257" t="s">
        <v>1769</v>
      </c>
      <c r="G920" s="255"/>
      <c r="H920" s="256" t="s">
        <v>1</v>
      </c>
      <c r="I920" s="258"/>
      <c r="J920" s="255"/>
      <c r="K920" s="255"/>
      <c r="L920" s="259"/>
      <c r="M920" s="260"/>
      <c r="N920" s="261"/>
      <c r="O920" s="261"/>
      <c r="P920" s="261"/>
      <c r="Q920" s="261"/>
      <c r="R920" s="261"/>
      <c r="S920" s="261"/>
      <c r="T920" s="262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T920" s="263" t="s">
        <v>199</v>
      </c>
      <c r="AU920" s="263" t="s">
        <v>86</v>
      </c>
      <c r="AV920" s="15" t="s">
        <v>84</v>
      </c>
      <c r="AW920" s="15" t="s">
        <v>32</v>
      </c>
      <c r="AX920" s="15" t="s">
        <v>76</v>
      </c>
      <c r="AY920" s="263" t="s">
        <v>182</v>
      </c>
    </row>
    <row r="921" s="13" customFormat="1">
      <c r="A921" s="13"/>
      <c r="B921" s="231"/>
      <c r="C921" s="232"/>
      <c r="D921" s="233" t="s">
        <v>199</v>
      </c>
      <c r="E921" s="234" t="s">
        <v>1</v>
      </c>
      <c r="F921" s="235" t="s">
        <v>1770</v>
      </c>
      <c r="G921" s="232"/>
      <c r="H921" s="236">
        <v>173.78999999999999</v>
      </c>
      <c r="I921" s="237"/>
      <c r="J921" s="232"/>
      <c r="K921" s="232"/>
      <c r="L921" s="238"/>
      <c r="M921" s="239"/>
      <c r="N921" s="240"/>
      <c r="O921" s="240"/>
      <c r="P921" s="240"/>
      <c r="Q921" s="240"/>
      <c r="R921" s="240"/>
      <c r="S921" s="240"/>
      <c r="T921" s="241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2" t="s">
        <v>199</v>
      </c>
      <c r="AU921" s="242" t="s">
        <v>86</v>
      </c>
      <c r="AV921" s="13" t="s">
        <v>86</v>
      </c>
      <c r="AW921" s="13" t="s">
        <v>32</v>
      </c>
      <c r="AX921" s="13" t="s">
        <v>76</v>
      </c>
      <c r="AY921" s="242" t="s">
        <v>182</v>
      </c>
    </row>
    <row r="922" s="13" customFormat="1">
      <c r="A922" s="13"/>
      <c r="B922" s="231"/>
      <c r="C922" s="232"/>
      <c r="D922" s="233" t="s">
        <v>199</v>
      </c>
      <c r="E922" s="234" t="s">
        <v>1</v>
      </c>
      <c r="F922" s="235" t="s">
        <v>1771</v>
      </c>
      <c r="G922" s="232"/>
      <c r="H922" s="236">
        <v>295.66000000000003</v>
      </c>
      <c r="I922" s="237"/>
      <c r="J922" s="232"/>
      <c r="K922" s="232"/>
      <c r="L922" s="238"/>
      <c r="M922" s="239"/>
      <c r="N922" s="240"/>
      <c r="O922" s="240"/>
      <c r="P922" s="240"/>
      <c r="Q922" s="240"/>
      <c r="R922" s="240"/>
      <c r="S922" s="240"/>
      <c r="T922" s="241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2" t="s">
        <v>199</v>
      </c>
      <c r="AU922" s="242" t="s">
        <v>86</v>
      </c>
      <c r="AV922" s="13" t="s">
        <v>86</v>
      </c>
      <c r="AW922" s="13" t="s">
        <v>32</v>
      </c>
      <c r="AX922" s="13" t="s">
        <v>76</v>
      </c>
      <c r="AY922" s="242" t="s">
        <v>182</v>
      </c>
    </row>
    <row r="923" s="13" customFormat="1">
      <c r="A923" s="13"/>
      <c r="B923" s="231"/>
      <c r="C923" s="232"/>
      <c r="D923" s="233" t="s">
        <v>199</v>
      </c>
      <c r="E923" s="234" t="s">
        <v>1</v>
      </c>
      <c r="F923" s="235" t="s">
        <v>1772</v>
      </c>
      <c r="G923" s="232"/>
      <c r="H923" s="236">
        <v>63.280000000000001</v>
      </c>
      <c r="I923" s="237"/>
      <c r="J923" s="232"/>
      <c r="K923" s="232"/>
      <c r="L923" s="238"/>
      <c r="M923" s="239"/>
      <c r="N923" s="240"/>
      <c r="O923" s="240"/>
      <c r="P923" s="240"/>
      <c r="Q923" s="240"/>
      <c r="R923" s="240"/>
      <c r="S923" s="240"/>
      <c r="T923" s="241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2" t="s">
        <v>199</v>
      </c>
      <c r="AU923" s="242" t="s">
        <v>86</v>
      </c>
      <c r="AV923" s="13" t="s">
        <v>86</v>
      </c>
      <c r="AW923" s="13" t="s">
        <v>32</v>
      </c>
      <c r="AX923" s="13" t="s">
        <v>76</v>
      </c>
      <c r="AY923" s="242" t="s">
        <v>182</v>
      </c>
    </row>
    <row r="924" s="13" customFormat="1">
      <c r="A924" s="13"/>
      <c r="B924" s="231"/>
      <c r="C924" s="232"/>
      <c r="D924" s="233" t="s">
        <v>199</v>
      </c>
      <c r="E924" s="234" t="s">
        <v>1</v>
      </c>
      <c r="F924" s="235" t="s">
        <v>1773</v>
      </c>
      <c r="G924" s="232"/>
      <c r="H924" s="236">
        <v>376.19</v>
      </c>
      <c r="I924" s="237"/>
      <c r="J924" s="232"/>
      <c r="K924" s="232"/>
      <c r="L924" s="238"/>
      <c r="M924" s="239"/>
      <c r="N924" s="240"/>
      <c r="O924" s="240"/>
      <c r="P924" s="240"/>
      <c r="Q924" s="240"/>
      <c r="R924" s="240"/>
      <c r="S924" s="240"/>
      <c r="T924" s="241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2" t="s">
        <v>199</v>
      </c>
      <c r="AU924" s="242" t="s">
        <v>86</v>
      </c>
      <c r="AV924" s="13" t="s">
        <v>86</v>
      </c>
      <c r="AW924" s="13" t="s">
        <v>32</v>
      </c>
      <c r="AX924" s="13" t="s">
        <v>76</v>
      </c>
      <c r="AY924" s="242" t="s">
        <v>182</v>
      </c>
    </row>
    <row r="925" s="14" customFormat="1">
      <c r="A925" s="14"/>
      <c r="B925" s="243"/>
      <c r="C925" s="244"/>
      <c r="D925" s="233" t="s">
        <v>199</v>
      </c>
      <c r="E925" s="245" t="s">
        <v>1</v>
      </c>
      <c r="F925" s="246" t="s">
        <v>246</v>
      </c>
      <c r="G925" s="244"/>
      <c r="H925" s="247">
        <v>908.92000000000007</v>
      </c>
      <c r="I925" s="248"/>
      <c r="J925" s="244"/>
      <c r="K925" s="244"/>
      <c r="L925" s="249"/>
      <c r="M925" s="250"/>
      <c r="N925" s="251"/>
      <c r="O925" s="251"/>
      <c r="P925" s="251"/>
      <c r="Q925" s="251"/>
      <c r="R925" s="251"/>
      <c r="S925" s="251"/>
      <c r="T925" s="252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3" t="s">
        <v>199</v>
      </c>
      <c r="AU925" s="253" t="s">
        <v>86</v>
      </c>
      <c r="AV925" s="14" t="s">
        <v>189</v>
      </c>
      <c r="AW925" s="14" t="s">
        <v>32</v>
      </c>
      <c r="AX925" s="14" t="s">
        <v>76</v>
      </c>
      <c r="AY925" s="253" t="s">
        <v>182</v>
      </c>
    </row>
    <row r="926" s="13" customFormat="1">
      <c r="A926" s="13"/>
      <c r="B926" s="231"/>
      <c r="C926" s="232"/>
      <c r="D926" s="233" t="s">
        <v>199</v>
      </c>
      <c r="E926" s="234" t="s">
        <v>1</v>
      </c>
      <c r="F926" s="235" t="s">
        <v>1774</v>
      </c>
      <c r="G926" s="232"/>
      <c r="H926" s="236">
        <v>999.81200000000001</v>
      </c>
      <c r="I926" s="237"/>
      <c r="J926" s="232"/>
      <c r="K926" s="232"/>
      <c r="L926" s="238"/>
      <c r="M926" s="239"/>
      <c r="N926" s="240"/>
      <c r="O926" s="240"/>
      <c r="P926" s="240"/>
      <c r="Q926" s="240"/>
      <c r="R926" s="240"/>
      <c r="S926" s="240"/>
      <c r="T926" s="241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2" t="s">
        <v>199</v>
      </c>
      <c r="AU926" s="242" t="s">
        <v>86</v>
      </c>
      <c r="AV926" s="13" t="s">
        <v>86</v>
      </c>
      <c r="AW926" s="13" t="s">
        <v>32</v>
      </c>
      <c r="AX926" s="13" t="s">
        <v>84</v>
      </c>
      <c r="AY926" s="242" t="s">
        <v>182</v>
      </c>
    </row>
    <row r="927" s="2" customFormat="1" ht="16.5" customHeight="1">
      <c r="A927" s="38"/>
      <c r="B927" s="39"/>
      <c r="C927" s="218" t="s">
        <v>1775</v>
      </c>
      <c r="D927" s="218" t="s">
        <v>184</v>
      </c>
      <c r="E927" s="219" t="s">
        <v>1776</v>
      </c>
      <c r="F927" s="220" t="s">
        <v>1777</v>
      </c>
      <c r="G927" s="221" t="s">
        <v>234</v>
      </c>
      <c r="H927" s="222">
        <v>39</v>
      </c>
      <c r="I927" s="223"/>
      <c r="J927" s="224">
        <f>ROUND(I927*H927,2)</f>
        <v>0</v>
      </c>
      <c r="K927" s="220" t="s">
        <v>188</v>
      </c>
      <c r="L927" s="44"/>
      <c r="M927" s="225" t="s">
        <v>1</v>
      </c>
      <c r="N927" s="226" t="s">
        <v>41</v>
      </c>
      <c r="O927" s="91"/>
      <c r="P927" s="227">
        <f>O927*H927</f>
        <v>0</v>
      </c>
      <c r="Q927" s="227">
        <v>4.0000000000000003E-05</v>
      </c>
      <c r="R927" s="227">
        <f>Q927*H927</f>
        <v>0.0015600000000000002</v>
      </c>
      <c r="S927" s="227">
        <v>0</v>
      </c>
      <c r="T927" s="228">
        <f>S927*H927</f>
        <v>0</v>
      </c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R927" s="229" t="s">
        <v>260</v>
      </c>
      <c r="AT927" s="229" t="s">
        <v>184</v>
      </c>
      <c r="AU927" s="229" t="s">
        <v>86</v>
      </c>
      <c r="AY927" s="17" t="s">
        <v>182</v>
      </c>
      <c r="BE927" s="230">
        <f>IF(N927="základní",J927,0)</f>
        <v>0</v>
      </c>
      <c r="BF927" s="230">
        <f>IF(N927="snížená",J927,0)</f>
        <v>0</v>
      </c>
      <c r="BG927" s="230">
        <f>IF(N927="zákl. přenesená",J927,0)</f>
        <v>0</v>
      </c>
      <c r="BH927" s="230">
        <f>IF(N927="sníž. přenesená",J927,0)</f>
        <v>0</v>
      </c>
      <c r="BI927" s="230">
        <f>IF(N927="nulová",J927,0)</f>
        <v>0</v>
      </c>
      <c r="BJ927" s="17" t="s">
        <v>84</v>
      </c>
      <c r="BK927" s="230">
        <f>ROUND(I927*H927,2)</f>
        <v>0</v>
      </c>
      <c r="BL927" s="17" t="s">
        <v>260</v>
      </c>
      <c r="BM927" s="229" t="s">
        <v>1778</v>
      </c>
    </row>
    <row r="928" s="13" customFormat="1">
      <c r="A928" s="13"/>
      <c r="B928" s="231"/>
      <c r="C928" s="232"/>
      <c r="D928" s="233" t="s">
        <v>199</v>
      </c>
      <c r="E928" s="234" t="s">
        <v>1</v>
      </c>
      <c r="F928" s="235" t="s">
        <v>575</v>
      </c>
      <c r="G928" s="232"/>
      <c r="H928" s="236">
        <v>39</v>
      </c>
      <c r="I928" s="237"/>
      <c r="J928" s="232"/>
      <c r="K928" s="232"/>
      <c r="L928" s="238"/>
      <c r="M928" s="239"/>
      <c r="N928" s="240"/>
      <c r="O928" s="240"/>
      <c r="P928" s="240"/>
      <c r="Q928" s="240"/>
      <c r="R928" s="240"/>
      <c r="S928" s="240"/>
      <c r="T928" s="241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2" t="s">
        <v>199</v>
      </c>
      <c r="AU928" s="242" t="s">
        <v>86</v>
      </c>
      <c r="AV928" s="13" t="s">
        <v>86</v>
      </c>
      <c r="AW928" s="13" t="s">
        <v>32</v>
      </c>
      <c r="AX928" s="13" t="s">
        <v>84</v>
      </c>
      <c r="AY928" s="242" t="s">
        <v>182</v>
      </c>
    </row>
    <row r="929" s="2" customFormat="1" ht="21.75" customHeight="1">
      <c r="A929" s="38"/>
      <c r="B929" s="39"/>
      <c r="C929" s="218" t="s">
        <v>1779</v>
      </c>
      <c r="D929" s="218" t="s">
        <v>184</v>
      </c>
      <c r="E929" s="219" t="s">
        <v>1780</v>
      </c>
      <c r="F929" s="220" t="s">
        <v>1781</v>
      </c>
      <c r="G929" s="221" t="s">
        <v>234</v>
      </c>
      <c r="H929" s="222">
        <v>39</v>
      </c>
      <c r="I929" s="223"/>
      <c r="J929" s="224">
        <f>ROUND(I929*H929,2)</f>
        <v>0</v>
      </c>
      <c r="K929" s="220" t="s">
        <v>188</v>
      </c>
      <c r="L929" s="44"/>
      <c r="M929" s="225" t="s">
        <v>1</v>
      </c>
      <c r="N929" s="226" t="s">
        <v>41</v>
      </c>
      <c r="O929" s="91"/>
      <c r="P929" s="227">
        <f>O929*H929</f>
        <v>0</v>
      </c>
      <c r="Q929" s="227">
        <v>2.0000000000000002E-05</v>
      </c>
      <c r="R929" s="227">
        <f>Q929*H929</f>
        <v>0.00078000000000000009</v>
      </c>
      <c r="S929" s="227">
        <v>0</v>
      </c>
      <c r="T929" s="228">
        <f>S929*H929</f>
        <v>0</v>
      </c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R929" s="229" t="s">
        <v>260</v>
      </c>
      <c r="AT929" s="229" t="s">
        <v>184</v>
      </c>
      <c r="AU929" s="229" t="s">
        <v>86</v>
      </c>
      <c r="AY929" s="17" t="s">
        <v>182</v>
      </c>
      <c r="BE929" s="230">
        <f>IF(N929="základní",J929,0)</f>
        <v>0</v>
      </c>
      <c r="BF929" s="230">
        <f>IF(N929="snížená",J929,0)</f>
        <v>0</v>
      </c>
      <c r="BG929" s="230">
        <f>IF(N929="zákl. přenesená",J929,0)</f>
        <v>0</v>
      </c>
      <c r="BH929" s="230">
        <f>IF(N929="sníž. přenesená",J929,0)</f>
        <v>0</v>
      </c>
      <c r="BI929" s="230">
        <f>IF(N929="nulová",J929,0)</f>
        <v>0</v>
      </c>
      <c r="BJ929" s="17" t="s">
        <v>84</v>
      </c>
      <c r="BK929" s="230">
        <f>ROUND(I929*H929,2)</f>
        <v>0</v>
      </c>
      <c r="BL929" s="17" t="s">
        <v>260</v>
      </c>
      <c r="BM929" s="229" t="s">
        <v>1782</v>
      </c>
    </row>
    <row r="930" s="2" customFormat="1">
      <c r="A930" s="38"/>
      <c r="B930" s="39"/>
      <c r="C930" s="218" t="s">
        <v>1783</v>
      </c>
      <c r="D930" s="218" t="s">
        <v>184</v>
      </c>
      <c r="E930" s="219" t="s">
        <v>1784</v>
      </c>
      <c r="F930" s="220" t="s">
        <v>1785</v>
      </c>
      <c r="G930" s="221" t="s">
        <v>187</v>
      </c>
      <c r="H930" s="222">
        <v>999.81200000000001</v>
      </c>
      <c r="I930" s="223"/>
      <c r="J930" s="224">
        <f>ROUND(I930*H930,2)</f>
        <v>0</v>
      </c>
      <c r="K930" s="220" t="s">
        <v>188</v>
      </c>
      <c r="L930" s="44"/>
      <c r="M930" s="225" t="s">
        <v>1</v>
      </c>
      <c r="N930" s="226" t="s">
        <v>41</v>
      </c>
      <c r="O930" s="91"/>
      <c r="P930" s="227">
        <f>O930*H930</f>
        <v>0</v>
      </c>
      <c r="Q930" s="227">
        <v>0.0045500000000000002</v>
      </c>
      <c r="R930" s="227">
        <f>Q930*H930</f>
        <v>4.5491446</v>
      </c>
      <c r="S930" s="227">
        <v>0</v>
      </c>
      <c r="T930" s="228">
        <f>S930*H930</f>
        <v>0</v>
      </c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R930" s="229" t="s">
        <v>260</v>
      </c>
      <c r="AT930" s="229" t="s">
        <v>184</v>
      </c>
      <c r="AU930" s="229" t="s">
        <v>86</v>
      </c>
      <c r="AY930" s="17" t="s">
        <v>182</v>
      </c>
      <c r="BE930" s="230">
        <f>IF(N930="základní",J930,0)</f>
        <v>0</v>
      </c>
      <c r="BF930" s="230">
        <f>IF(N930="snížená",J930,0)</f>
        <v>0</v>
      </c>
      <c r="BG930" s="230">
        <f>IF(N930="zákl. přenesená",J930,0)</f>
        <v>0</v>
      </c>
      <c r="BH930" s="230">
        <f>IF(N930="sníž. přenesená",J930,0)</f>
        <v>0</v>
      </c>
      <c r="BI930" s="230">
        <f>IF(N930="nulová",J930,0)</f>
        <v>0</v>
      </c>
      <c r="BJ930" s="17" t="s">
        <v>84</v>
      </c>
      <c r="BK930" s="230">
        <f>ROUND(I930*H930,2)</f>
        <v>0</v>
      </c>
      <c r="BL930" s="17" t="s">
        <v>260</v>
      </c>
      <c r="BM930" s="229" t="s">
        <v>1786</v>
      </c>
    </row>
    <row r="931" s="2" customFormat="1" ht="33" customHeight="1">
      <c r="A931" s="38"/>
      <c r="B931" s="39"/>
      <c r="C931" s="218" t="s">
        <v>1787</v>
      </c>
      <c r="D931" s="218" t="s">
        <v>184</v>
      </c>
      <c r="E931" s="219" t="s">
        <v>1788</v>
      </c>
      <c r="F931" s="220" t="s">
        <v>1789</v>
      </c>
      <c r="G931" s="221" t="s">
        <v>234</v>
      </c>
      <c r="H931" s="222">
        <v>39</v>
      </c>
      <c r="I931" s="223"/>
      <c r="J931" s="224">
        <f>ROUND(I931*H931,2)</f>
        <v>0</v>
      </c>
      <c r="K931" s="220" t="s">
        <v>188</v>
      </c>
      <c r="L931" s="44"/>
      <c r="M931" s="225" t="s">
        <v>1</v>
      </c>
      <c r="N931" s="226" t="s">
        <v>41</v>
      </c>
      <c r="O931" s="91"/>
      <c r="P931" s="227">
        <f>O931*H931</f>
        <v>0</v>
      </c>
      <c r="Q931" s="227">
        <v>0.0013500000000000001</v>
      </c>
      <c r="R931" s="227">
        <f>Q931*H931</f>
        <v>0.052650000000000002</v>
      </c>
      <c r="S931" s="227">
        <v>0</v>
      </c>
      <c r="T931" s="228">
        <f>S931*H931</f>
        <v>0</v>
      </c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R931" s="229" t="s">
        <v>260</v>
      </c>
      <c r="AT931" s="229" t="s">
        <v>184</v>
      </c>
      <c r="AU931" s="229" t="s">
        <v>86</v>
      </c>
      <c r="AY931" s="17" t="s">
        <v>182</v>
      </c>
      <c r="BE931" s="230">
        <f>IF(N931="základní",J931,0)</f>
        <v>0</v>
      </c>
      <c r="BF931" s="230">
        <f>IF(N931="snížená",J931,0)</f>
        <v>0</v>
      </c>
      <c r="BG931" s="230">
        <f>IF(N931="zákl. přenesená",J931,0)</f>
        <v>0</v>
      </c>
      <c r="BH931" s="230">
        <f>IF(N931="sníž. přenesená",J931,0)</f>
        <v>0</v>
      </c>
      <c r="BI931" s="230">
        <f>IF(N931="nulová",J931,0)</f>
        <v>0</v>
      </c>
      <c r="BJ931" s="17" t="s">
        <v>84</v>
      </c>
      <c r="BK931" s="230">
        <f>ROUND(I931*H931,2)</f>
        <v>0</v>
      </c>
      <c r="BL931" s="17" t="s">
        <v>260</v>
      </c>
      <c r="BM931" s="229" t="s">
        <v>1790</v>
      </c>
    </row>
    <row r="932" s="2" customFormat="1">
      <c r="A932" s="38"/>
      <c r="B932" s="39"/>
      <c r="C932" s="218" t="s">
        <v>1791</v>
      </c>
      <c r="D932" s="218" t="s">
        <v>184</v>
      </c>
      <c r="E932" s="219" t="s">
        <v>1792</v>
      </c>
      <c r="F932" s="220" t="s">
        <v>1793</v>
      </c>
      <c r="G932" s="221" t="s">
        <v>187</v>
      </c>
      <c r="H932" s="222">
        <v>902.78099999999995</v>
      </c>
      <c r="I932" s="223"/>
      <c r="J932" s="224">
        <f>ROUND(I932*H932,2)</f>
        <v>0</v>
      </c>
      <c r="K932" s="220" t="s">
        <v>188</v>
      </c>
      <c r="L932" s="44"/>
      <c r="M932" s="225" t="s">
        <v>1</v>
      </c>
      <c r="N932" s="226" t="s">
        <v>41</v>
      </c>
      <c r="O932" s="91"/>
      <c r="P932" s="227">
        <f>O932*H932</f>
        <v>0</v>
      </c>
      <c r="Q932" s="227">
        <v>0.00029999999999999997</v>
      </c>
      <c r="R932" s="227">
        <f>Q932*H932</f>
        <v>0.27083429999999997</v>
      </c>
      <c r="S932" s="227">
        <v>0</v>
      </c>
      <c r="T932" s="228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29" t="s">
        <v>260</v>
      </c>
      <c r="AT932" s="229" t="s">
        <v>184</v>
      </c>
      <c r="AU932" s="229" t="s">
        <v>86</v>
      </c>
      <c r="AY932" s="17" t="s">
        <v>182</v>
      </c>
      <c r="BE932" s="230">
        <f>IF(N932="základní",J932,0)</f>
        <v>0</v>
      </c>
      <c r="BF932" s="230">
        <f>IF(N932="snížená",J932,0)</f>
        <v>0</v>
      </c>
      <c r="BG932" s="230">
        <f>IF(N932="zákl. přenesená",J932,0)</f>
        <v>0</v>
      </c>
      <c r="BH932" s="230">
        <f>IF(N932="sníž. přenesená",J932,0)</f>
        <v>0</v>
      </c>
      <c r="BI932" s="230">
        <f>IF(N932="nulová",J932,0)</f>
        <v>0</v>
      </c>
      <c r="BJ932" s="17" t="s">
        <v>84</v>
      </c>
      <c r="BK932" s="230">
        <f>ROUND(I932*H932,2)</f>
        <v>0</v>
      </c>
      <c r="BL932" s="17" t="s">
        <v>260</v>
      </c>
      <c r="BM932" s="229" t="s">
        <v>1794</v>
      </c>
    </row>
    <row r="933" s="13" customFormat="1">
      <c r="A933" s="13"/>
      <c r="B933" s="231"/>
      <c r="C933" s="232"/>
      <c r="D933" s="233" t="s">
        <v>199</v>
      </c>
      <c r="E933" s="234" t="s">
        <v>1</v>
      </c>
      <c r="F933" s="235" t="s">
        <v>1795</v>
      </c>
      <c r="G933" s="232"/>
      <c r="H933" s="236">
        <v>84.314999999999998</v>
      </c>
      <c r="I933" s="237"/>
      <c r="J933" s="232"/>
      <c r="K933" s="232"/>
      <c r="L933" s="238"/>
      <c r="M933" s="239"/>
      <c r="N933" s="240"/>
      <c r="O933" s="240"/>
      <c r="P933" s="240"/>
      <c r="Q933" s="240"/>
      <c r="R933" s="240"/>
      <c r="S933" s="240"/>
      <c r="T933" s="241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2" t="s">
        <v>199</v>
      </c>
      <c r="AU933" s="242" t="s">
        <v>86</v>
      </c>
      <c r="AV933" s="13" t="s">
        <v>86</v>
      </c>
      <c r="AW933" s="13" t="s">
        <v>32</v>
      </c>
      <c r="AX933" s="13" t="s">
        <v>76</v>
      </c>
      <c r="AY933" s="242" t="s">
        <v>182</v>
      </c>
    </row>
    <row r="934" s="13" customFormat="1">
      <c r="A934" s="13"/>
      <c r="B934" s="231"/>
      <c r="C934" s="232"/>
      <c r="D934" s="233" t="s">
        <v>199</v>
      </c>
      <c r="E934" s="234" t="s">
        <v>1</v>
      </c>
      <c r="F934" s="235" t="s">
        <v>1796</v>
      </c>
      <c r="G934" s="232"/>
      <c r="H934" s="236">
        <v>51.337000000000003</v>
      </c>
      <c r="I934" s="237"/>
      <c r="J934" s="232"/>
      <c r="K934" s="232"/>
      <c r="L934" s="238"/>
      <c r="M934" s="239"/>
      <c r="N934" s="240"/>
      <c r="O934" s="240"/>
      <c r="P934" s="240"/>
      <c r="Q934" s="240"/>
      <c r="R934" s="240"/>
      <c r="S934" s="240"/>
      <c r="T934" s="241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42" t="s">
        <v>199</v>
      </c>
      <c r="AU934" s="242" t="s">
        <v>86</v>
      </c>
      <c r="AV934" s="13" t="s">
        <v>86</v>
      </c>
      <c r="AW934" s="13" t="s">
        <v>32</v>
      </c>
      <c r="AX934" s="13" t="s">
        <v>76</v>
      </c>
      <c r="AY934" s="242" t="s">
        <v>182</v>
      </c>
    </row>
    <row r="935" s="13" customFormat="1">
      <c r="A935" s="13"/>
      <c r="B935" s="231"/>
      <c r="C935" s="232"/>
      <c r="D935" s="233" t="s">
        <v>199</v>
      </c>
      <c r="E935" s="234" t="s">
        <v>1</v>
      </c>
      <c r="F935" s="235" t="s">
        <v>1797</v>
      </c>
      <c r="G935" s="232"/>
      <c r="H935" s="236">
        <v>176.011</v>
      </c>
      <c r="I935" s="237"/>
      <c r="J935" s="232"/>
      <c r="K935" s="232"/>
      <c r="L935" s="238"/>
      <c r="M935" s="239"/>
      <c r="N935" s="240"/>
      <c r="O935" s="240"/>
      <c r="P935" s="240"/>
      <c r="Q935" s="240"/>
      <c r="R935" s="240"/>
      <c r="S935" s="240"/>
      <c r="T935" s="241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2" t="s">
        <v>199</v>
      </c>
      <c r="AU935" s="242" t="s">
        <v>86</v>
      </c>
      <c r="AV935" s="13" t="s">
        <v>86</v>
      </c>
      <c r="AW935" s="13" t="s">
        <v>32</v>
      </c>
      <c r="AX935" s="13" t="s">
        <v>76</v>
      </c>
      <c r="AY935" s="242" t="s">
        <v>182</v>
      </c>
    </row>
    <row r="936" s="13" customFormat="1">
      <c r="A936" s="13"/>
      <c r="B936" s="231"/>
      <c r="C936" s="232"/>
      <c r="D936" s="233" t="s">
        <v>199</v>
      </c>
      <c r="E936" s="234" t="s">
        <v>1</v>
      </c>
      <c r="F936" s="235" t="s">
        <v>1798</v>
      </c>
      <c r="G936" s="232"/>
      <c r="H936" s="236">
        <v>591.11800000000005</v>
      </c>
      <c r="I936" s="237"/>
      <c r="J936" s="232"/>
      <c r="K936" s="232"/>
      <c r="L936" s="238"/>
      <c r="M936" s="239"/>
      <c r="N936" s="240"/>
      <c r="O936" s="240"/>
      <c r="P936" s="240"/>
      <c r="Q936" s="240"/>
      <c r="R936" s="240"/>
      <c r="S936" s="240"/>
      <c r="T936" s="241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2" t="s">
        <v>199</v>
      </c>
      <c r="AU936" s="242" t="s">
        <v>86</v>
      </c>
      <c r="AV936" s="13" t="s">
        <v>86</v>
      </c>
      <c r="AW936" s="13" t="s">
        <v>32</v>
      </c>
      <c r="AX936" s="13" t="s">
        <v>76</v>
      </c>
      <c r="AY936" s="242" t="s">
        <v>182</v>
      </c>
    </row>
    <row r="937" s="14" customFormat="1">
      <c r="A937" s="14"/>
      <c r="B937" s="243"/>
      <c r="C937" s="244"/>
      <c r="D937" s="233" t="s">
        <v>199</v>
      </c>
      <c r="E937" s="245" t="s">
        <v>1</v>
      </c>
      <c r="F937" s="246" t="s">
        <v>246</v>
      </c>
      <c r="G937" s="244"/>
      <c r="H937" s="247">
        <v>902.78100000000006</v>
      </c>
      <c r="I937" s="248"/>
      <c r="J937" s="244"/>
      <c r="K937" s="244"/>
      <c r="L937" s="249"/>
      <c r="M937" s="250"/>
      <c r="N937" s="251"/>
      <c r="O937" s="251"/>
      <c r="P937" s="251"/>
      <c r="Q937" s="251"/>
      <c r="R937" s="251"/>
      <c r="S937" s="251"/>
      <c r="T937" s="252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53" t="s">
        <v>199</v>
      </c>
      <c r="AU937" s="253" t="s">
        <v>86</v>
      </c>
      <c r="AV937" s="14" t="s">
        <v>189</v>
      </c>
      <c r="AW937" s="14" t="s">
        <v>32</v>
      </c>
      <c r="AX937" s="14" t="s">
        <v>84</v>
      </c>
      <c r="AY937" s="253" t="s">
        <v>182</v>
      </c>
    </row>
    <row r="938" s="2" customFormat="1">
      <c r="A938" s="38"/>
      <c r="B938" s="39"/>
      <c r="C938" s="218" t="s">
        <v>1799</v>
      </c>
      <c r="D938" s="218" t="s">
        <v>184</v>
      </c>
      <c r="E938" s="219" t="s">
        <v>1800</v>
      </c>
      <c r="F938" s="220" t="s">
        <v>1801</v>
      </c>
      <c r="G938" s="221" t="s">
        <v>187</v>
      </c>
      <c r="H938" s="222">
        <v>44.539000000000001</v>
      </c>
      <c r="I938" s="223"/>
      <c r="J938" s="224">
        <f>ROUND(I938*H938,2)</f>
        <v>0</v>
      </c>
      <c r="K938" s="220" t="s">
        <v>188</v>
      </c>
      <c r="L938" s="44"/>
      <c r="M938" s="225" t="s">
        <v>1</v>
      </c>
      <c r="N938" s="226" t="s">
        <v>41</v>
      </c>
      <c r="O938" s="91"/>
      <c r="P938" s="227">
        <f>O938*H938</f>
        <v>0</v>
      </c>
      <c r="Q938" s="227">
        <v>0.00029999999999999997</v>
      </c>
      <c r="R938" s="227">
        <f>Q938*H938</f>
        <v>0.013361699999999999</v>
      </c>
      <c r="S938" s="227">
        <v>0</v>
      </c>
      <c r="T938" s="228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29" t="s">
        <v>189</v>
      </c>
      <c r="AT938" s="229" t="s">
        <v>184</v>
      </c>
      <c r="AU938" s="229" t="s">
        <v>86</v>
      </c>
      <c r="AY938" s="17" t="s">
        <v>182</v>
      </c>
      <c r="BE938" s="230">
        <f>IF(N938="základní",J938,0)</f>
        <v>0</v>
      </c>
      <c r="BF938" s="230">
        <f>IF(N938="snížená",J938,0)</f>
        <v>0</v>
      </c>
      <c r="BG938" s="230">
        <f>IF(N938="zákl. přenesená",J938,0)</f>
        <v>0</v>
      </c>
      <c r="BH938" s="230">
        <f>IF(N938="sníž. přenesená",J938,0)</f>
        <v>0</v>
      </c>
      <c r="BI938" s="230">
        <f>IF(N938="nulová",J938,0)</f>
        <v>0</v>
      </c>
      <c r="BJ938" s="17" t="s">
        <v>84</v>
      </c>
      <c r="BK938" s="230">
        <f>ROUND(I938*H938,2)</f>
        <v>0</v>
      </c>
      <c r="BL938" s="17" t="s">
        <v>189</v>
      </c>
      <c r="BM938" s="229" t="s">
        <v>1802</v>
      </c>
    </row>
    <row r="939" s="13" customFormat="1">
      <c r="A939" s="13"/>
      <c r="B939" s="231"/>
      <c r="C939" s="232"/>
      <c r="D939" s="233" t="s">
        <v>199</v>
      </c>
      <c r="E939" s="234" t="s">
        <v>1</v>
      </c>
      <c r="F939" s="235" t="s">
        <v>1803</v>
      </c>
      <c r="G939" s="232"/>
      <c r="H939" s="236">
        <v>44.539000000000001</v>
      </c>
      <c r="I939" s="237"/>
      <c r="J939" s="232"/>
      <c r="K939" s="232"/>
      <c r="L939" s="238"/>
      <c r="M939" s="239"/>
      <c r="N939" s="240"/>
      <c r="O939" s="240"/>
      <c r="P939" s="240"/>
      <c r="Q939" s="240"/>
      <c r="R939" s="240"/>
      <c r="S939" s="240"/>
      <c r="T939" s="241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2" t="s">
        <v>199</v>
      </c>
      <c r="AU939" s="242" t="s">
        <v>86</v>
      </c>
      <c r="AV939" s="13" t="s">
        <v>86</v>
      </c>
      <c r="AW939" s="13" t="s">
        <v>32</v>
      </c>
      <c r="AX939" s="13" t="s">
        <v>84</v>
      </c>
      <c r="AY939" s="242" t="s">
        <v>182</v>
      </c>
    </row>
    <row r="940" s="2" customFormat="1">
      <c r="A940" s="38"/>
      <c r="B940" s="39"/>
      <c r="C940" s="264" t="s">
        <v>1804</v>
      </c>
      <c r="D940" s="264" t="s">
        <v>613</v>
      </c>
      <c r="E940" s="265" t="s">
        <v>1805</v>
      </c>
      <c r="F940" s="266" t="s">
        <v>1806</v>
      </c>
      <c r="G940" s="267" t="s">
        <v>187</v>
      </c>
      <c r="H940" s="268">
        <v>48.993000000000002</v>
      </c>
      <c r="I940" s="269"/>
      <c r="J940" s="270">
        <f>ROUND(I940*H940,2)</f>
        <v>0</v>
      </c>
      <c r="K940" s="266" t="s">
        <v>188</v>
      </c>
      <c r="L940" s="271"/>
      <c r="M940" s="272" t="s">
        <v>1</v>
      </c>
      <c r="N940" s="273" t="s">
        <v>41</v>
      </c>
      <c r="O940" s="91"/>
      <c r="P940" s="227">
        <f>O940*H940</f>
        <v>0</v>
      </c>
      <c r="Q940" s="227">
        <v>0.0018</v>
      </c>
      <c r="R940" s="227">
        <f>Q940*H940</f>
        <v>0.088187399999999999</v>
      </c>
      <c r="S940" s="227">
        <v>0</v>
      </c>
      <c r="T940" s="228">
        <f>S940*H940</f>
        <v>0</v>
      </c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R940" s="229" t="s">
        <v>221</v>
      </c>
      <c r="AT940" s="229" t="s">
        <v>613</v>
      </c>
      <c r="AU940" s="229" t="s">
        <v>86</v>
      </c>
      <c r="AY940" s="17" t="s">
        <v>182</v>
      </c>
      <c r="BE940" s="230">
        <f>IF(N940="základní",J940,0)</f>
        <v>0</v>
      </c>
      <c r="BF940" s="230">
        <f>IF(N940="snížená",J940,0)</f>
        <v>0</v>
      </c>
      <c r="BG940" s="230">
        <f>IF(N940="zákl. přenesená",J940,0)</f>
        <v>0</v>
      </c>
      <c r="BH940" s="230">
        <f>IF(N940="sníž. přenesená",J940,0)</f>
        <v>0</v>
      </c>
      <c r="BI940" s="230">
        <f>IF(N940="nulová",J940,0)</f>
        <v>0</v>
      </c>
      <c r="BJ940" s="17" t="s">
        <v>84</v>
      </c>
      <c r="BK940" s="230">
        <f>ROUND(I940*H940,2)</f>
        <v>0</v>
      </c>
      <c r="BL940" s="17" t="s">
        <v>189</v>
      </c>
      <c r="BM940" s="229" t="s">
        <v>1807</v>
      </c>
    </row>
    <row r="941" s="13" customFormat="1">
      <c r="A941" s="13"/>
      <c r="B941" s="231"/>
      <c r="C941" s="232"/>
      <c r="D941" s="233" t="s">
        <v>199</v>
      </c>
      <c r="E941" s="232"/>
      <c r="F941" s="235" t="s">
        <v>1808</v>
      </c>
      <c r="G941" s="232"/>
      <c r="H941" s="236">
        <v>48.993000000000002</v>
      </c>
      <c r="I941" s="237"/>
      <c r="J941" s="232"/>
      <c r="K941" s="232"/>
      <c r="L941" s="238"/>
      <c r="M941" s="239"/>
      <c r="N941" s="240"/>
      <c r="O941" s="240"/>
      <c r="P941" s="240"/>
      <c r="Q941" s="240"/>
      <c r="R941" s="240"/>
      <c r="S941" s="240"/>
      <c r="T941" s="241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2" t="s">
        <v>199</v>
      </c>
      <c r="AU941" s="242" t="s">
        <v>86</v>
      </c>
      <c r="AV941" s="13" t="s">
        <v>86</v>
      </c>
      <c r="AW941" s="13" t="s">
        <v>4</v>
      </c>
      <c r="AX941" s="13" t="s">
        <v>84</v>
      </c>
      <c r="AY941" s="242" t="s">
        <v>182</v>
      </c>
    </row>
    <row r="942" s="2" customFormat="1">
      <c r="A942" s="38"/>
      <c r="B942" s="39"/>
      <c r="C942" s="218" t="s">
        <v>1809</v>
      </c>
      <c r="D942" s="218" t="s">
        <v>184</v>
      </c>
      <c r="E942" s="219" t="s">
        <v>1810</v>
      </c>
      <c r="F942" s="220" t="s">
        <v>1811</v>
      </c>
      <c r="G942" s="221" t="s">
        <v>187</v>
      </c>
      <c r="H942" s="222">
        <v>120.84</v>
      </c>
      <c r="I942" s="223"/>
      <c r="J942" s="224">
        <f>ROUND(I942*H942,2)</f>
        <v>0</v>
      </c>
      <c r="K942" s="220" t="s">
        <v>188</v>
      </c>
      <c r="L942" s="44"/>
      <c r="M942" s="225" t="s">
        <v>1</v>
      </c>
      <c r="N942" s="226" t="s">
        <v>41</v>
      </c>
      <c r="O942" s="91"/>
      <c r="P942" s="227">
        <f>O942*H942</f>
        <v>0</v>
      </c>
      <c r="Q942" s="227">
        <v>0.00040000000000000002</v>
      </c>
      <c r="R942" s="227">
        <f>Q942*H942</f>
        <v>0.048336000000000004</v>
      </c>
      <c r="S942" s="227">
        <v>0</v>
      </c>
      <c r="T942" s="228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229" t="s">
        <v>260</v>
      </c>
      <c r="AT942" s="229" t="s">
        <v>184</v>
      </c>
      <c r="AU942" s="229" t="s">
        <v>86</v>
      </c>
      <c r="AY942" s="17" t="s">
        <v>182</v>
      </c>
      <c r="BE942" s="230">
        <f>IF(N942="základní",J942,0)</f>
        <v>0</v>
      </c>
      <c r="BF942" s="230">
        <f>IF(N942="snížená",J942,0)</f>
        <v>0</v>
      </c>
      <c r="BG942" s="230">
        <f>IF(N942="zákl. přenesená",J942,0)</f>
        <v>0</v>
      </c>
      <c r="BH942" s="230">
        <f>IF(N942="sníž. přenesená",J942,0)</f>
        <v>0</v>
      </c>
      <c r="BI942" s="230">
        <f>IF(N942="nulová",J942,0)</f>
        <v>0</v>
      </c>
      <c r="BJ942" s="17" t="s">
        <v>84</v>
      </c>
      <c r="BK942" s="230">
        <f>ROUND(I942*H942,2)</f>
        <v>0</v>
      </c>
      <c r="BL942" s="17" t="s">
        <v>260</v>
      </c>
      <c r="BM942" s="229" t="s">
        <v>1812</v>
      </c>
    </row>
    <row r="943" s="13" customFormat="1">
      <c r="A943" s="13"/>
      <c r="B943" s="231"/>
      <c r="C943" s="232"/>
      <c r="D943" s="233" t="s">
        <v>199</v>
      </c>
      <c r="E943" s="234" t="s">
        <v>1</v>
      </c>
      <c r="F943" s="235" t="s">
        <v>1813</v>
      </c>
      <c r="G943" s="232"/>
      <c r="H943" s="236">
        <v>120.84</v>
      </c>
      <c r="I943" s="237"/>
      <c r="J943" s="232"/>
      <c r="K943" s="232"/>
      <c r="L943" s="238"/>
      <c r="M943" s="239"/>
      <c r="N943" s="240"/>
      <c r="O943" s="240"/>
      <c r="P943" s="240"/>
      <c r="Q943" s="240"/>
      <c r="R943" s="240"/>
      <c r="S943" s="240"/>
      <c r="T943" s="241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2" t="s">
        <v>199</v>
      </c>
      <c r="AU943" s="242" t="s">
        <v>86</v>
      </c>
      <c r="AV943" s="13" t="s">
        <v>86</v>
      </c>
      <c r="AW943" s="13" t="s">
        <v>32</v>
      </c>
      <c r="AX943" s="13" t="s">
        <v>84</v>
      </c>
      <c r="AY943" s="242" t="s">
        <v>182</v>
      </c>
    </row>
    <row r="944" s="2" customFormat="1">
      <c r="A944" s="38"/>
      <c r="B944" s="39"/>
      <c r="C944" s="264" t="s">
        <v>1814</v>
      </c>
      <c r="D944" s="264" t="s">
        <v>613</v>
      </c>
      <c r="E944" s="265" t="s">
        <v>1815</v>
      </c>
      <c r="F944" s="266" t="s">
        <v>1816</v>
      </c>
      <c r="G944" s="267" t="s">
        <v>187</v>
      </c>
      <c r="H944" s="268">
        <v>132.92400000000001</v>
      </c>
      <c r="I944" s="269"/>
      <c r="J944" s="270">
        <f>ROUND(I944*H944,2)</f>
        <v>0</v>
      </c>
      <c r="K944" s="266" t="s">
        <v>188</v>
      </c>
      <c r="L944" s="271"/>
      <c r="M944" s="272" t="s">
        <v>1</v>
      </c>
      <c r="N944" s="273" t="s">
        <v>41</v>
      </c>
      <c r="O944" s="91"/>
      <c r="P944" s="227">
        <f>O944*H944</f>
        <v>0</v>
      </c>
      <c r="Q944" s="227">
        <v>0.00264</v>
      </c>
      <c r="R944" s="227">
        <f>Q944*H944</f>
        <v>0.35091936000000001</v>
      </c>
      <c r="S944" s="227">
        <v>0</v>
      </c>
      <c r="T944" s="228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29" t="s">
        <v>361</v>
      </c>
      <c r="AT944" s="229" t="s">
        <v>613</v>
      </c>
      <c r="AU944" s="229" t="s">
        <v>86</v>
      </c>
      <c r="AY944" s="17" t="s">
        <v>182</v>
      </c>
      <c r="BE944" s="230">
        <f>IF(N944="základní",J944,0)</f>
        <v>0</v>
      </c>
      <c r="BF944" s="230">
        <f>IF(N944="snížená",J944,0)</f>
        <v>0</v>
      </c>
      <c r="BG944" s="230">
        <f>IF(N944="zákl. přenesená",J944,0)</f>
        <v>0</v>
      </c>
      <c r="BH944" s="230">
        <f>IF(N944="sníž. přenesená",J944,0)</f>
        <v>0</v>
      </c>
      <c r="BI944" s="230">
        <f>IF(N944="nulová",J944,0)</f>
        <v>0</v>
      </c>
      <c r="BJ944" s="17" t="s">
        <v>84</v>
      </c>
      <c r="BK944" s="230">
        <f>ROUND(I944*H944,2)</f>
        <v>0</v>
      </c>
      <c r="BL944" s="17" t="s">
        <v>260</v>
      </c>
      <c r="BM944" s="229" t="s">
        <v>1817</v>
      </c>
    </row>
    <row r="945" s="13" customFormat="1">
      <c r="A945" s="13"/>
      <c r="B945" s="231"/>
      <c r="C945" s="232"/>
      <c r="D945" s="233" t="s">
        <v>199</v>
      </c>
      <c r="E945" s="232"/>
      <c r="F945" s="235" t="s">
        <v>1818</v>
      </c>
      <c r="G945" s="232"/>
      <c r="H945" s="236">
        <v>132.92400000000001</v>
      </c>
      <c r="I945" s="237"/>
      <c r="J945" s="232"/>
      <c r="K945" s="232"/>
      <c r="L945" s="238"/>
      <c r="M945" s="239"/>
      <c r="N945" s="240"/>
      <c r="O945" s="240"/>
      <c r="P945" s="240"/>
      <c r="Q945" s="240"/>
      <c r="R945" s="240"/>
      <c r="S945" s="240"/>
      <c r="T945" s="241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2" t="s">
        <v>199</v>
      </c>
      <c r="AU945" s="242" t="s">
        <v>86</v>
      </c>
      <c r="AV945" s="13" t="s">
        <v>86</v>
      </c>
      <c r="AW945" s="13" t="s">
        <v>4</v>
      </c>
      <c r="AX945" s="13" t="s">
        <v>84</v>
      </c>
      <c r="AY945" s="242" t="s">
        <v>182</v>
      </c>
    </row>
    <row r="946" s="2" customFormat="1">
      <c r="A946" s="38"/>
      <c r="B946" s="39"/>
      <c r="C946" s="218" t="s">
        <v>1819</v>
      </c>
      <c r="D946" s="218" t="s">
        <v>184</v>
      </c>
      <c r="E946" s="219" t="s">
        <v>1820</v>
      </c>
      <c r="F946" s="220" t="s">
        <v>1821</v>
      </c>
      <c r="G946" s="221" t="s">
        <v>1003</v>
      </c>
      <c r="H946" s="274"/>
      <c r="I946" s="223"/>
      <c r="J946" s="224">
        <f>ROUND(I946*H946,2)</f>
        <v>0</v>
      </c>
      <c r="K946" s="220" t="s">
        <v>188</v>
      </c>
      <c r="L946" s="44"/>
      <c r="M946" s="225" t="s">
        <v>1</v>
      </c>
      <c r="N946" s="226" t="s">
        <v>41</v>
      </c>
      <c r="O946" s="91"/>
      <c r="P946" s="227">
        <f>O946*H946</f>
        <v>0</v>
      </c>
      <c r="Q946" s="227">
        <v>0</v>
      </c>
      <c r="R946" s="227">
        <f>Q946*H946</f>
        <v>0</v>
      </c>
      <c r="S946" s="227">
        <v>0</v>
      </c>
      <c r="T946" s="228">
        <f>S946*H946</f>
        <v>0</v>
      </c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R946" s="229" t="s">
        <v>260</v>
      </c>
      <c r="AT946" s="229" t="s">
        <v>184</v>
      </c>
      <c r="AU946" s="229" t="s">
        <v>86</v>
      </c>
      <c r="AY946" s="17" t="s">
        <v>182</v>
      </c>
      <c r="BE946" s="230">
        <f>IF(N946="základní",J946,0)</f>
        <v>0</v>
      </c>
      <c r="BF946" s="230">
        <f>IF(N946="snížená",J946,0)</f>
        <v>0</v>
      </c>
      <c r="BG946" s="230">
        <f>IF(N946="zákl. přenesená",J946,0)</f>
        <v>0</v>
      </c>
      <c r="BH946" s="230">
        <f>IF(N946="sníž. přenesená",J946,0)</f>
        <v>0</v>
      </c>
      <c r="BI946" s="230">
        <f>IF(N946="nulová",J946,0)</f>
        <v>0</v>
      </c>
      <c r="BJ946" s="17" t="s">
        <v>84</v>
      </c>
      <c r="BK946" s="230">
        <f>ROUND(I946*H946,2)</f>
        <v>0</v>
      </c>
      <c r="BL946" s="17" t="s">
        <v>260</v>
      </c>
      <c r="BM946" s="229" t="s">
        <v>1822</v>
      </c>
    </row>
    <row r="947" s="12" customFormat="1" ht="22.8" customHeight="1">
      <c r="A947" s="12"/>
      <c r="B947" s="202"/>
      <c r="C947" s="203"/>
      <c r="D947" s="204" t="s">
        <v>75</v>
      </c>
      <c r="E947" s="216" t="s">
        <v>1823</v>
      </c>
      <c r="F947" s="216" t="s">
        <v>1824</v>
      </c>
      <c r="G947" s="203"/>
      <c r="H947" s="203"/>
      <c r="I947" s="206"/>
      <c r="J947" s="217">
        <f>BK947</f>
        <v>0</v>
      </c>
      <c r="K947" s="203"/>
      <c r="L947" s="208"/>
      <c r="M947" s="209"/>
      <c r="N947" s="210"/>
      <c r="O947" s="210"/>
      <c r="P947" s="211">
        <f>SUM(P948:P953)</f>
        <v>0</v>
      </c>
      <c r="Q947" s="210"/>
      <c r="R947" s="211">
        <f>SUM(R948:R953)</f>
        <v>9.4057838999999994</v>
      </c>
      <c r="S947" s="210"/>
      <c r="T947" s="212">
        <f>SUM(T948:T953)</f>
        <v>0</v>
      </c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R947" s="213" t="s">
        <v>86</v>
      </c>
      <c r="AT947" s="214" t="s">
        <v>75</v>
      </c>
      <c r="AU947" s="214" t="s">
        <v>84</v>
      </c>
      <c r="AY947" s="213" t="s">
        <v>182</v>
      </c>
      <c r="BK947" s="215">
        <f>SUM(BK948:BK953)</f>
        <v>0</v>
      </c>
    </row>
    <row r="948" s="2" customFormat="1" ht="16.5" customHeight="1">
      <c r="A948" s="38"/>
      <c r="B948" s="39"/>
      <c r="C948" s="218" t="s">
        <v>1825</v>
      </c>
      <c r="D948" s="218" t="s">
        <v>184</v>
      </c>
      <c r="E948" s="219" t="s">
        <v>1826</v>
      </c>
      <c r="F948" s="220" t="s">
        <v>1827</v>
      </c>
      <c r="G948" s="221" t="s">
        <v>187</v>
      </c>
      <c r="H948" s="222">
        <v>485.17500000000001</v>
      </c>
      <c r="I948" s="223"/>
      <c r="J948" s="224">
        <f>ROUND(I948*H948,2)</f>
        <v>0</v>
      </c>
      <c r="K948" s="220" t="s">
        <v>188</v>
      </c>
      <c r="L948" s="44"/>
      <c r="M948" s="225" t="s">
        <v>1</v>
      </c>
      <c r="N948" s="226" t="s">
        <v>41</v>
      </c>
      <c r="O948" s="91"/>
      <c r="P948" s="227">
        <f>O948*H948</f>
        <v>0</v>
      </c>
      <c r="Q948" s="227">
        <v>0.00029999999999999997</v>
      </c>
      <c r="R948" s="227">
        <f>Q948*H948</f>
        <v>0.1455525</v>
      </c>
      <c r="S948" s="227">
        <v>0</v>
      </c>
      <c r="T948" s="228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29" t="s">
        <v>260</v>
      </c>
      <c r="AT948" s="229" t="s">
        <v>184</v>
      </c>
      <c r="AU948" s="229" t="s">
        <v>86</v>
      </c>
      <c r="AY948" s="17" t="s">
        <v>182</v>
      </c>
      <c r="BE948" s="230">
        <f>IF(N948="základní",J948,0)</f>
        <v>0</v>
      </c>
      <c r="BF948" s="230">
        <f>IF(N948="snížená",J948,0)</f>
        <v>0</v>
      </c>
      <c r="BG948" s="230">
        <f>IF(N948="zákl. přenesená",J948,0)</f>
        <v>0</v>
      </c>
      <c r="BH948" s="230">
        <f>IF(N948="sníž. přenesená",J948,0)</f>
        <v>0</v>
      </c>
      <c r="BI948" s="230">
        <f>IF(N948="nulová",J948,0)</f>
        <v>0</v>
      </c>
      <c r="BJ948" s="17" t="s">
        <v>84</v>
      </c>
      <c r="BK948" s="230">
        <f>ROUND(I948*H948,2)</f>
        <v>0</v>
      </c>
      <c r="BL948" s="17" t="s">
        <v>260</v>
      </c>
      <c r="BM948" s="229" t="s">
        <v>1828</v>
      </c>
    </row>
    <row r="949" s="2" customFormat="1" ht="21.75" customHeight="1">
      <c r="A949" s="38"/>
      <c r="B949" s="39"/>
      <c r="C949" s="218" t="s">
        <v>1829</v>
      </c>
      <c r="D949" s="218" t="s">
        <v>184</v>
      </c>
      <c r="E949" s="219" t="s">
        <v>1830</v>
      </c>
      <c r="F949" s="220" t="s">
        <v>1831</v>
      </c>
      <c r="G949" s="221" t="s">
        <v>234</v>
      </c>
      <c r="H949" s="222">
        <v>184.30000000000001</v>
      </c>
      <c r="I949" s="223"/>
      <c r="J949" s="224">
        <f>ROUND(I949*H949,2)</f>
        <v>0</v>
      </c>
      <c r="K949" s="220" t="s">
        <v>188</v>
      </c>
      <c r="L949" s="44"/>
      <c r="M949" s="225" t="s">
        <v>1</v>
      </c>
      <c r="N949" s="226" t="s">
        <v>41</v>
      </c>
      <c r="O949" s="91"/>
      <c r="P949" s="227">
        <f>O949*H949</f>
        <v>0</v>
      </c>
      <c r="Q949" s="227">
        <v>0.00027999999999999998</v>
      </c>
      <c r="R949" s="227">
        <f>Q949*H949</f>
        <v>0.051603999999999997</v>
      </c>
      <c r="S949" s="227">
        <v>0</v>
      </c>
      <c r="T949" s="228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29" t="s">
        <v>260</v>
      </c>
      <c r="AT949" s="229" t="s">
        <v>184</v>
      </c>
      <c r="AU949" s="229" t="s">
        <v>86</v>
      </c>
      <c r="AY949" s="17" t="s">
        <v>182</v>
      </c>
      <c r="BE949" s="230">
        <f>IF(N949="základní",J949,0)</f>
        <v>0</v>
      </c>
      <c r="BF949" s="230">
        <f>IF(N949="snížená",J949,0)</f>
        <v>0</v>
      </c>
      <c r="BG949" s="230">
        <f>IF(N949="zákl. přenesená",J949,0)</f>
        <v>0</v>
      </c>
      <c r="BH949" s="230">
        <f>IF(N949="sníž. přenesená",J949,0)</f>
        <v>0</v>
      </c>
      <c r="BI949" s="230">
        <f>IF(N949="nulová",J949,0)</f>
        <v>0</v>
      </c>
      <c r="BJ949" s="17" t="s">
        <v>84</v>
      </c>
      <c r="BK949" s="230">
        <f>ROUND(I949*H949,2)</f>
        <v>0</v>
      </c>
      <c r="BL949" s="17" t="s">
        <v>260</v>
      </c>
      <c r="BM949" s="229" t="s">
        <v>1832</v>
      </c>
    </row>
    <row r="950" s="2" customFormat="1">
      <c r="A950" s="38"/>
      <c r="B950" s="39"/>
      <c r="C950" s="218" t="s">
        <v>1833</v>
      </c>
      <c r="D950" s="218" t="s">
        <v>184</v>
      </c>
      <c r="E950" s="219" t="s">
        <v>1834</v>
      </c>
      <c r="F950" s="220" t="s">
        <v>1835</v>
      </c>
      <c r="G950" s="221" t="s">
        <v>187</v>
      </c>
      <c r="H950" s="222">
        <v>485.17500000000001</v>
      </c>
      <c r="I950" s="223"/>
      <c r="J950" s="224">
        <f>ROUND(I950*H950,2)</f>
        <v>0</v>
      </c>
      <c r="K950" s="220" t="s">
        <v>188</v>
      </c>
      <c r="L950" s="44"/>
      <c r="M950" s="225" t="s">
        <v>1</v>
      </c>
      <c r="N950" s="226" t="s">
        <v>41</v>
      </c>
      <c r="O950" s="91"/>
      <c r="P950" s="227">
        <f>O950*H950</f>
        <v>0</v>
      </c>
      <c r="Q950" s="227">
        <v>0.0060000000000000001</v>
      </c>
      <c r="R950" s="227">
        <f>Q950*H950</f>
        <v>2.9110499999999999</v>
      </c>
      <c r="S950" s="227">
        <v>0</v>
      </c>
      <c r="T950" s="228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29" t="s">
        <v>260</v>
      </c>
      <c r="AT950" s="229" t="s">
        <v>184</v>
      </c>
      <c r="AU950" s="229" t="s">
        <v>86</v>
      </c>
      <c r="AY950" s="17" t="s">
        <v>182</v>
      </c>
      <c r="BE950" s="230">
        <f>IF(N950="základní",J950,0)</f>
        <v>0</v>
      </c>
      <c r="BF950" s="230">
        <f>IF(N950="snížená",J950,0)</f>
        <v>0</v>
      </c>
      <c r="BG950" s="230">
        <f>IF(N950="zákl. přenesená",J950,0)</f>
        <v>0</v>
      </c>
      <c r="BH950" s="230">
        <f>IF(N950="sníž. přenesená",J950,0)</f>
        <v>0</v>
      </c>
      <c r="BI950" s="230">
        <f>IF(N950="nulová",J950,0)</f>
        <v>0</v>
      </c>
      <c r="BJ950" s="17" t="s">
        <v>84</v>
      </c>
      <c r="BK950" s="230">
        <f>ROUND(I950*H950,2)</f>
        <v>0</v>
      </c>
      <c r="BL950" s="17" t="s">
        <v>260</v>
      </c>
      <c r="BM950" s="229" t="s">
        <v>1836</v>
      </c>
    </row>
    <row r="951" s="2" customFormat="1" ht="16.5" customHeight="1">
      <c r="A951" s="38"/>
      <c r="B951" s="39"/>
      <c r="C951" s="264" t="s">
        <v>1837</v>
      </c>
      <c r="D951" s="264" t="s">
        <v>613</v>
      </c>
      <c r="E951" s="265" t="s">
        <v>1838</v>
      </c>
      <c r="F951" s="266" t="s">
        <v>1839</v>
      </c>
      <c r="G951" s="267" t="s">
        <v>187</v>
      </c>
      <c r="H951" s="268">
        <v>533.69299999999998</v>
      </c>
      <c r="I951" s="269"/>
      <c r="J951" s="270">
        <f>ROUND(I951*H951,2)</f>
        <v>0</v>
      </c>
      <c r="K951" s="266" t="s">
        <v>188</v>
      </c>
      <c r="L951" s="271"/>
      <c r="M951" s="272" t="s">
        <v>1</v>
      </c>
      <c r="N951" s="273" t="s">
        <v>41</v>
      </c>
      <c r="O951" s="91"/>
      <c r="P951" s="227">
        <f>O951*H951</f>
        <v>0</v>
      </c>
      <c r="Q951" s="227">
        <v>0.0118</v>
      </c>
      <c r="R951" s="227">
        <f>Q951*H951</f>
        <v>6.2975773999999998</v>
      </c>
      <c r="S951" s="227">
        <v>0</v>
      </c>
      <c r="T951" s="228">
        <f>S951*H951</f>
        <v>0</v>
      </c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R951" s="229" t="s">
        <v>361</v>
      </c>
      <c r="AT951" s="229" t="s">
        <v>613</v>
      </c>
      <c r="AU951" s="229" t="s">
        <v>86</v>
      </c>
      <c r="AY951" s="17" t="s">
        <v>182</v>
      </c>
      <c r="BE951" s="230">
        <f>IF(N951="základní",J951,0)</f>
        <v>0</v>
      </c>
      <c r="BF951" s="230">
        <f>IF(N951="snížená",J951,0)</f>
        <v>0</v>
      </c>
      <c r="BG951" s="230">
        <f>IF(N951="zákl. přenesená",J951,0)</f>
        <v>0</v>
      </c>
      <c r="BH951" s="230">
        <f>IF(N951="sníž. přenesená",J951,0)</f>
        <v>0</v>
      </c>
      <c r="BI951" s="230">
        <f>IF(N951="nulová",J951,0)</f>
        <v>0</v>
      </c>
      <c r="BJ951" s="17" t="s">
        <v>84</v>
      </c>
      <c r="BK951" s="230">
        <f>ROUND(I951*H951,2)</f>
        <v>0</v>
      </c>
      <c r="BL951" s="17" t="s">
        <v>260</v>
      </c>
      <c r="BM951" s="229" t="s">
        <v>1840</v>
      </c>
    </row>
    <row r="952" s="13" customFormat="1">
      <c r="A952" s="13"/>
      <c r="B952" s="231"/>
      <c r="C952" s="232"/>
      <c r="D952" s="233" t="s">
        <v>199</v>
      </c>
      <c r="E952" s="232"/>
      <c r="F952" s="235" t="s">
        <v>1841</v>
      </c>
      <c r="G952" s="232"/>
      <c r="H952" s="236">
        <v>533.69299999999998</v>
      </c>
      <c r="I952" s="237"/>
      <c r="J952" s="232"/>
      <c r="K952" s="232"/>
      <c r="L952" s="238"/>
      <c r="M952" s="239"/>
      <c r="N952" s="240"/>
      <c r="O952" s="240"/>
      <c r="P952" s="240"/>
      <c r="Q952" s="240"/>
      <c r="R952" s="240"/>
      <c r="S952" s="240"/>
      <c r="T952" s="241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2" t="s">
        <v>199</v>
      </c>
      <c r="AU952" s="242" t="s">
        <v>86</v>
      </c>
      <c r="AV952" s="13" t="s">
        <v>86</v>
      </c>
      <c r="AW952" s="13" t="s">
        <v>4</v>
      </c>
      <c r="AX952" s="13" t="s">
        <v>84</v>
      </c>
      <c r="AY952" s="242" t="s">
        <v>182</v>
      </c>
    </row>
    <row r="953" s="2" customFormat="1">
      <c r="A953" s="38"/>
      <c r="B953" s="39"/>
      <c r="C953" s="218" t="s">
        <v>1842</v>
      </c>
      <c r="D953" s="218" t="s">
        <v>184</v>
      </c>
      <c r="E953" s="219" t="s">
        <v>1843</v>
      </c>
      <c r="F953" s="220" t="s">
        <v>1844</v>
      </c>
      <c r="G953" s="221" t="s">
        <v>1003</v>
      </c>
      <c r="H953" s="274"/>
      <c r="I953" s="223"/>
      <c r="J953" s="224">
        <f>ROUND(I953*H953,2)</f>
        <v>0</v>
      </c>
      <c r="K953" s="220" t="s">
        <v>188</v>
      </c>
      <c r="L953" s="44"/>
      <c r="M953" s="225" t="s">
        <v>1</v>
      </c>
      <c r="N953" s="226" t="s">
        <v>41</v>
      </c>
      <c r="O953" s="91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R953" s="229" t="s">
        <v>260</v>
      </c>
      <c r="AT953" s="229" t="s">
        <v>184</v>
      </c>
      <c r="AU953" s="229" t="s">
        <v>86</v>
      </c>
      <c r="AY953" s="17" t="s">
        <v>182</v>
      </c>
      <c r="BE953" s="230">
        <f>IF(N953="základní",J953,0)</f>
        <v>0</v>
      </c>
      <c r="BF953" s="230">
        <f>IF(N953="snížená",J953,0)</f>
        <v>0</v>
      </c>
      <c r="BG953" s="230">
        <f>IF(N953="zákl. přenesená",J953,0)</f>
        <v>0</v>
      </c>
      <c r="BH953" s="230">
        <f>IF(N953="sníž. přenesená",J953,0)</f>
        <v>0</v>
      </c>
      <c r="BI953" s="230">
        <f>IF(N953="nulová",J953,0)</f>
        <v>0</v>
      </c>
      <c r="BJ953" s="17" t="s">
        <v>84</v>
      </c>
      <c r="BK953" s="230">
        <f>ROUND(I953*H953,2)</f>
        <v>0</v>
      </c>
      <c r="BL953" s="17" t="s">
        <v>260</v>
      </c>
      <c r="BM953" s="229" t="s">
        <v>1845</v>
      </c>
    </row>
    <row r="954" s="12" customFormat="1" ht="22.8" customHeight="1">
      <c r="A954" s="12"/>
      <c r="B954" s="202"/>
      <c r="C954" s="203"/>
      <c r="D954" s="204" t="s">
        <v>75</v>
      </c>
      <c r="E954" s="216" t="s">
        <v>1846</v>
      </c>
      <c r="F954" s="216" t="s">
        <v>1847</v>
      </c>
      <c r="G954" s="203"/>
      <c r="H954" s="203"/>
      <c r="I954" s="206"/>
      <c r="J954" s="217">
        <f>BK954</f>
        <v>0</v>
      </c>
      <c r="K954" s="203"/>
      <c r="L954" s="208"/>
      <c r="M954" s="209"/>
      <c r="N954" s="210"/>
      <c r="O954" s="210"/>
      <c r="P954" s="211">
        <f>SUM(P955:P957)</f>
        <v>0</v>
      </c>
      <c r="Q954" s="210"/>
      <c r="R954" s="211">
        <f>SUM(R955:R957)</f>
        <v>0.014861879999999999</v>
      </c>
      <c r="S954" s="210"/>
      <c r="T954" s="212">
        <f>SUM(T955:T957)</f>
        <v>0</v>
      </c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R954" s="213" t="s">
        <v>86</v>
      </c>
      <c r="AT954" s="214" t="s">
        <v>75</v>
      </c>
      <c r="AU954" s="214" t="s">
        <v>84</v>
      </c>
      <c r="AY954" s="213" t="s">
        <v>182</v>
      </c>
      <c r="BK954" s="215">
        <f>SUM(BK955:BK957)</f>
        <v>0</v>
      </c>
    </row>
    <row r="955" s="2" customFormat="1">
      <c r="A955" s="38"/>
      <c r="B955" s="39"/>
      <c r="C955" s="218" t="s">
        <v>1848</v>
      </c>
      <c r="D955" s="218" t="s">
        <v>184</v>
      </c>
      <c r="E955" s="219" t="s">
        <v>1849</v>
      </c>
      <c r="F955" s="220" t="s">
        <v>1850</v>
      </c>
      <c r="G955" s="221" t="s">
        <v>187</v>
      </c>
      <c r="H955" s="222">
        <v>27.521999999999998</v>
      </c>
      <c r="I955" s="223"/>
      <c r="J955" s="224">
        <f>ROUND(I955*H955,2)</f>
        <v>0</v>
      </c>
      <c r="K955" s="220" t="s">
        <v>188</v>
      </c>
      <c r="L955" s="44"/>
      <c r="M955" s="225" t="s">
        <v>1</v>
      </c>
      <c r="N955" s="226" t="s">
        <v>41</v>
      </c>
      <c r="O955" s="91"/>
      <c r="P955" s="227">
        <f>O955*H955</f>
        <v>0</v>
      </c>
      <c r="Q955" s="227">
        <v>0.00029</v>
      </c>
      <c r="R955" s="227">
        <f>Q955*H955</f>
        <v>0.0079813799999999997</v>
      </c>
      <c r="S955" s="227">
        <v>0</v>
      </c>
      <c r="T955" s="228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29" t="s">
        <v>260</v>
      </c>
      <c r="AT955" s="229" t="s">
        <v>184</v>
      </c>
      <c r="AU955" s="229" t="s">
        <v>86</v>
      </c>
      <c r="AY955" s="17" t="s">
        <v>182</v>
      </c>
      <c r="BE955" s="230">
        <f>IF(N955="základní",J955,0)</f>
        <v>0</v>
      </c>
      <c r="BF955" s="230">
        <f>IF(N955="snížená",J955,0)</f>
        <v>0</v>
      </c>
      <c r="BG955" s="230">
        <f>IF(N955="zákl. přenesená",J955,0)</f>
        <v>0</v>
      </c>
      <c r="BH955" s="230">
        <f>IF(N955="sníž. přenesená",J955,0)</f>
        <v>0</v>
      </c>
      <c r="BI955" s="230">
        <f>IF(N955="nulová",J955,0)</f>
        <v>0</v>
      </c>
      <c r="BJ955" s="17" t="s">
        <v>84</v>
      </c>
      <c r="BK955" s="230">
        <f>ROUND(I955*H955,2)</f>
        <v>0</v>
      </c>
      <c r="BL955" s="17" t="s">
        <v>260</v>
      </c>
      <c r="BM955" s="229" t="s">
        <v>1851</v>
      </c>
    </row>
    <row r="956" s="13" customFormat="1">
      <c r="A956" s="13"/>
      <c r="B956" s="231"/>
      <c r="C956" s="232"/>
      <c r="D956" s="233" t="s">
        <v>199</v>
      </c>
      <c r="E956" s="234" t="s">
        <v>1</v>
      </c>
      <c r="F956" s="235" t="s">
        <v>1852</v>
      </c>
      <c r="G956" s="232"/>
      <c r="H956" s="236">
        <v>27.521999999999998</v>
      </c>
      <c r="I956" s="237"/>
      <c r="J956" s="232"/>
      <c r="K956" s="232"/>
      <c r="L956" s="238"/>
      <c r="M956" s="239"/>
      <c r="N956" s="240"/>
      <c r="O956" s="240"/>
      <c r="P956" s="240"/>
      <c r="Q956" s="240"/>
      <c r="R956" s="240"/>
      <c r="S956" s="240"/>
      <c r="T956" s="241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2" t="s">
        <v>199</v>
      </c>
      <c r="AU956" s="242" t="s">
        <v>86</v>
      </c>
      <c r="AV956" s="13" t="s">
        <v>86</v>
      </c>
      <c r="AW956" s="13" t="s">
        <v>32</v>
      </c>
      <c r="AX956" s="13" t="s">
        <v>84</v>
      </c>
      <c r="AY956" s="242" t="s">
        <v>182</v>
      </c>
    </row>
    <row r="957" s="2" customFormat="1">
      <c r="A957" s="38"/>
      <c r="B957" s="39"/>
      <c r="C957" s="218" t="s">
        <v>1853</v>
      </c>
      <c r="D957" s="218" t="s">
        <v>184</v>
      </c>
      <c r="E957" s="219" t="s">
        <v>1854</v>
      </c>
      <c r="F957" s="220" t="s">
        <v>1855</v>
      </c>
      <c r="G957" s="221" t="s">
        <v>187</v>
      </c>
      <c r="H957" s="222">
        <v>27.521999999999998</v>
      </c>
      <c r="I957" s="223"/>
      <c r="J957" s="224">
        <f>ROUND(I957*H957,2)</f>
        <v>0</v>
      </c>
      <c r="K957" s="220" t="s">
        <v>188</v>
      </c>
      <c r="L957" s="44"/>
      <c r="M957" s="225" t="s">
        <v>1</v>
      </c>
      <c r="N957" s="226" t="s">
        <v>41</v>
      </c>
      <c r="O957" s="91"/>
      <c r="P957" s="227">
        <f>O957*H957</f>
        <v>0</v>
      </c>
      <c r="Q957" s="227">
        <v>0.00025000000000000001</v>
      </c>
      <c r="R957" s="227">
        <f>Q957*H957</f>
        <v>0.0068804999999999995</v>
      </c>
      <c r="S957" s="227">
        <v>0</v>
      </c>
      <c r="T957" s="228">
        <f>S957*H957</f>
        <v>0</v>
      </c>
      <c r="U957" s="38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R957" s="229" t="s">
        <v>260</v>
      </c>
      <c r="AT957" s="229" t="s">
        <v>184</v>
      </c>
      <c r="AU957" s="229" t="s">
        <v>86</v>
      </c>
      <c r="AY957" s="17" t="s">
        <v>182</v>
      </c>
      <c r="BE957" s="230">
        <f>IF(N957="základní",J957,0)</f>
        <v>0</v>
      </c>
      <c r="BF957" s="230">
        <f>IF(N957="snížená",J957,0)</f>
        <v>0</v>
      </c>
      <c r="BG957" s="230">
        <f>IF(N957="zákl. přenesená",J957,0)</f>
        <v>0</v>
      </c>
      <c r="BH957" s="230">
        <f>IF(N957="sníž. přenesená",J957,0)</f>
        <v>0</v>
      </c>
      <c r="BI957" s="230">
        <f>IF(N957="nulová",J957,0)</f>
        <v>0</v>
      </c>
      <c r="BJ957" s="17" t="s">
        <v>84</v>
      </c>
      <c r="BK957" s="230">
        <f>ROUND(I957*H957,2)</f>
        <v>0</v>
      </c>
      <c r="BL957" s="17" t="s">
        <v>260</v>
      </c>
      <c r="BM957" s="229" t="s">
        <v>1856</v>
      </c>
    </row>
    <row r="958" s="12" customFormat="1" ht="22.8" customHeight="1">
      <c r="A958" s="12"/>
      <c r="B958" s="202"/>
      <c r="C958" s="203"/>
      <c r="D958" s="204" t="s">
        <v>75</v>
      </c>
      <c r="E958" s="216" t="s">
        <v>1857</v>
      </c>
      <c r="F958" s="216" t="s">
        <v>1858</v>
      </c>
      <c r="G958" s="203"/>
      <c r="H958" s="203"/>
      <c r="I958" s="206"/>
      <c r="J958" s="217">
        <f>BK958</f>
        <v>0</v>
      </c>
      <c r="K958" s="203"/>
      <c r="L958" s="208"/>
      <c r="M958" s="209"/>
      <c r="N958" s="210"/>
      <c r="O958" s="210"/>
      <c r="P958" s="211">
        <f>SUM(P959:P963)</f>
        <v>0</v>
      </c>
      <c r="Q958" s="210"/>
      <c r="R958" s="211">
        <f>SUM(R959:R963)</f>
        <v>2.28727152</v>
      </c>
      <c r="S958" s="210"/>
      <c r="T958" s="212">
        <f>SUM(T959:T963)</f>
        <v>0</v>
      </c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R958" s="213" t="s">
        <v>86</v>
      </c>
      <c r="AT958" s="214" t="s">
        <v>75</v>
      </c>
      <c r="AU958" s="214" t="s">
        <v>84</v>
      </c>
      <c r="AY958" s="213" t="s">
        <v>182</v>
      </c>
      <c r="BK958" s="215">
        <f>SUM(BK959:BK963)</f>
        <v>0</v>
      </c>
    </row>
    <row r="959" s="2" customFormat="1">
      <c r="A959" s="38"/>
      <c r="B959" s="39"/>
      <c r="C959" s="218" t="s">
        <v>1859</v>
      </c>
      <c r="D959" s="218" t="s">
        <v>184</v>
      </c>
      <c r="E959" s="219" t="s">
        <v>1860</v>
      </c>
      <c r="F959" s="220" t="s">
        <v>1861</v>
      </c>
      <c r="G959" s="221" t="s">
        <v>187</v>
      </c>
      <c r="H959" s="222">
        <v>1620</v>
      </c>
      <c r="I959" s="223"/>
      <c r="J959" s="224">
        <f>ROUND(I959*H959,2)</f>
        <v>0</v>
      </c>
      <c r="K959" s="220" t="s">
        <v>1</v>
      </c>
      <c r="L959" s="44"/>
      <c r="M959" s="225" t="s">
        <v>1</v>
      </c>
      <c r="N959" s="226" t="s">
        <v>41</v>
      </c>
      <c r="O959" s="91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R959" s="229" t="s">
        <v>260</v>
      </c>
      <c r="AT959" s="229" t="s">
        <v>184</v>
      </c>
      <c r="AU959" s="229" t="s">
        <v>86</v>
      </c>
      <c r="AY959" s="17" t="s">
        <v>182</v>
      </c>
      <c r="BE959" s="230">
        <f>IF(N959="základní",J959,0)</f>
        <v>0</v>
      </c>
      <c r="BF959" s="230">
        <f>IF(N959="snížená",J959,0)</f>
        <v>0</v>
      </c>
      <c r="BG959" s="230">
        <f>IF(N959="zákl. přenesená",J959,0)</f>
        <v>0</v>
      </c>
      <c r="BH959" s="230">
        <f>IF(N959="sníž. přenesená",J959,0)</f>
        <v>0</v>
      </c>
      <c r="BI959" s="230">
        <f>IF(N959="nulová",J959,0)</f>
        <v>0</v>
      </c>
      <c r="BJ959" s="17" t="s">
        <v>84</v>
      </c>
      <c r="BK959" s="230">
        <f>ROUND(I959*H959,2)</f>
        <v>0</v>
      </c>
      <c r="BL959" s="17" t="s">
        <v>260</v>
      </c>
      <c r="BM959" s="229" t="s">
        <v>1862</v>
      </c>
    </row>
    <row r="960" s="13" customFormat="1">
      <c r="A960" s="13"/>
      <c r="B960" s="231"/>
      <c r="C960" s="232"/>
      <c r="D960" s="233" t="s">
        <v>199</v>
      </c>
      <c r="E960" s="234" t="s">
        <v>1</v>
      </c>
      <c r="F960" s="235" t="s">
        <v>1863</v>
      </c>
      <c r="G960" s="232"/>
      <c r="H960" s="236">
        <v>1620</v>
      </c>
      <c r="I960" s="237"/>
      <c r="J960" s="232"/>
      <c r="K960" s="232"/>
      <c r="L960" s="238"/>
      <c r="M960" s="239"/>
      <c r="N960" s="240"/>
      <c r="O960" s="240"/>
      <c r="P960" s="240"/>
      <c r="Q960" s="240"/>
      <c r="R960" s="240"/>
      <c r="S960" s="240"/>
      <c r="T960" s="241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2" t="s">
        <v>199</v>
      </c>
      <c r="AU960" s="242" t="s">
        <v>86</v>
      </c>
      <c r="AV960" s="13" t="s">
        <v>86</v>
      </c>
      <c r="AW960" s="13" t="s">
        <v>32</v>
      </c>
      <c r="AX960" s="13" t="s">
        <v>84</v>
      </c>
      <c r="AY960" s="242" t="s">
        <v>182</v>
      </c>
    </row>
    <row r="961" s="2" customFormat="1">
      <c r="A961" s="38"/>
      <c r="B961" s="39"/>
      <c r="C961" s="218" t="s">
        <v>1864</v>
      </c>
      <c r="D961" s="218" t="s">
        <v>184</v>
      </c>
      <c r="E961" s="219" t="s">
        <v>1865</v>
      </c>
      <c r="F961" s="220" t="s">
        <v>1866</v>
      </c>
      <c r="G961" s="221" t="s">
        <v>187</v>
      </c>
      <c r="H961" s="222">
        <v>4765.1490000000003</v>
      </c>
      <c r="I961" s="223"/>
      <c r="J961" s="224">
        <f>ROUND(I961*H961,2)</f>
        <v>0</v>
      </c>
      <c r="K961" s="220" t="s">
        <v>188</v>
      </c>
      <c r="L961" s="44"/>
      <c r="M961" s="225" t="s">
        <v>1</v>
      </c>
      <c r="N961" s="226" t="s">
        <v>41</v>
      </c>
      <c r="O961" s="91"/>
      <c r="P961" s="227">
        <f>O961*H961</f>
        <v>0</v>
      </c>
      <c r="Q961" s="227">
        <v>0.00020000000000000001</v>
      </c>
      <c r="R961" s="227">
        <f>Q961*H961</f>
        <v>0.95302980000000015</v>
      </c>
      <c r="S961" s="227">
        <v>0</v>
      </c>
      <c r="T961" s="228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29" t="s">
        <v>260</v>
      </c>
      <c r="AT961" s="229" t="s">
        <v>184</v>
      </c>
      <c r="AU961" s="229" t="s">
        <v>86</v>
      </c>
      <c r="AY961" s="17" t="s">
        <v>182</v>
      </c>
      <c r="BE961" s="230">
        <f>IF(N961="základní",J961,0)</f>
        <v>0</v>
      </c>
      <c r="BF961" s="230">
        <f>IF(N961="snížená",J961,0)</f>
        <v>0</v>
      </c>
      <c r="BG961" s="230">
        <f>IF(N961="zákl. přenesená",J961,0)</f>
        <v>0</v>
      </c>
      <c r="BH961" s="230">
        <f>IF(N961="sníž. přenesená",J961,0)</f>
        <v>0</v>
      </c>
      <c r="BI961" s="230">
        <f>IF(N961="nulová",J961,0)</f>
        <v>0</v>
      </c>
      <c r="BJ961" s="17" t="s">
        <v>84</v>
      </c>
      <c r="BK961" s="230">
        <f>ROUND(I961*H961,2)</f>
        <v>0</v>
      </c>
      <c r="BL961" s="17" t="s">
        <v>260</v>
      </c>
      <c r="BM961" s="229" t="s">
        <v>1867</v>
      </c>
    </row>
    <row r="962" s="13" customFormat="1">
      <c r="A962" s="13"/>
      <c r="B962" s="231"/>
      <c r="C962" s="232"/>
      <c r="D962" s="233" t="s">
        <v>199</v>
      </c>
      <c r="E962" s="234" t="s">
        <v>1</v>
      </c>
      <c r="F962" s="235" t="s">
        <v>1868</v>
      </c>
      <c r="G962" s="232"/>
      <c r="H962" s="236">
        <v>4765.1490000000003</v>
      </c>
      <c r="I962" s="237"/>
      <c r="J962" s="232"/>
      <c r="K962" s="232"/>
      <c r="L962" s="238"/>
      <c r="M962" s="239"/>
      <c r="N962" s="240"/>
      <c r="O962" s="240"/>
      <c r="P962" s="240"/>
      <c r="Q962" s="240"/>
      <c r="R962" s="240"/>
      <c r="S962" s="240"/>
      <c r="T962" s="241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2" t="s">
        <v>199</v>
      </c>
      <c r="AU962" s="242" t="s">
        <v>86</v>
      </c>
      <c r="AV962" s="13" t="s">
        <v>86</v>
      </c>
      <c r="AW962" s="13" t="s">
        <v>32</v>
      </c>
      <c r="AX962" s="13" t="s">
        <v>84</v>
      </c>
      <c r="AY962" s="242" t="s">
        <v>182</v>
      </c>
    </row>
    <row r="963" s="2" customFormat="1" ht="33" customHeight="1">
      <c r="A963" s="38"/>
      <c r="B963" s="39"/>
      <c r="C963" s="218" t="s">
        <v>1869</v>
      </c>
      <c r="D963" s="218" t="s">
        <v>184</v>
      </c>
      <c r="E963" s="219" t="s">
        <v>1870</v>
      </c>
      <c r="F963" s="220" t="s">
        <v>1871</v>
      </c>
      <c r="G963" s="221" t="s">
        <v>187</v>
      </c>
      <c r="H963" s="222">
        <v>4765.1490000000003</v>
      </c>
      <c r="I963" s="223"/>
      <c r="J963" s="224">
        <f>ROUND(I963*H963,2)</f>
        <v>0</v>
      </c>
      <c r="K963" s="220" t="s">
        <v>188</v>
      </c>
      <c r="L963" s="44"/>
      <c r="M963" s="225" t="s">
        <v>1</v>
      </c>
      <c r="N963" s="226" t="s">
        <v>41</v>
      </c>
      <c r="O963" s="91"/>
      <c r="P963" s="227">
        <f>O963*H963</f>
        <v>0</v>
      </c>
      <c r="Q963" s="227">
        <v>0.00027999999999999998</v>
      </c>
      <c r="R963" s="227">
        <f>Q963*H963</f>
        <v>1.3342417200000001</v>
      </c>
      <c r="S963" s="227">
        <v>0</v>
      </c>
      <c r="T963" s="228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229" t="s">
        <v>260</v>
      </c>
      <c r="AT963" s="229" t="s">
        <v>184</v>
      </c>
      <c r="AU963" s="229" t="s">
        <v>86</v>
      </c>
      <c r="AY963" s="17" t="s">
        <v>182</v>
      </c>
      <c r="BE963" s="230">
        <f>IF(N963="základní",J963,0)</f>
        <v>0</v>
      </c>
      <c r="BF963" s="230">
        <f>IF(N963="snížená",J963,0)</f>
        <v>0</v>
      </c>
      <c r="BG963" s="230">
        <f>IF(N963="zákl. přenesená",J963,0)</f>
        <v>0</v>
      </c>
      <c r="BH963" s="230">
        <f>IF(N963="sníž. přenesená",J963,0)</f>
        <v>0</v>
      </c>
      <c r="BI963" s="230">
        <f>IF(N963="nulová",J963,0)</f>
        <v>0</v>
      </c>
      <c r="BJ963" s="17" t="s">
        <v>84</v>
      </c>
      <c r="BK963" s="230">
        <f>ROUND(I963*H963,2)</f>
        <v>0</v>
      </c>
      <c r="BL963" s="17" t="s">
        <v>260</v>
      </c>
      <c r="BM963" s="229" t="s">
        <v>1872</v>
      </c>
    </row>
    <row r="964" s="12" customFormat="1" ht="22.8" customHeight="1">
      <c r="A964" s="12"/>
      <c r="B964" s="202"/>
      <c r="C964" s="203"/>
      <c r="D964" s="204" t="s">
        <v>75</v>
      </c>
      <c r="E964" s="216" t="s">
        <v>1873</v>
      </c>
      <c r="F964" s="216" t="s">
        <v>1874</v>
      </c>
      <c r="G964" s="203"/>
      <c r="H964" s="203"/>
      <c r="I964" s="206"/>
      <c r="J964" s="217">
        <f>BK964</f>
        <v>0</v>
      </c>
      <c r="K964" s="203"/>
      <c r="L964" s="208"/>
      <c r="M964" s="209"/>
      <c r="N964" s="210"/>
      <c r="O964" s="210"/>
      <c r="P964" s="211">
        <f>P965</f>
        <v>0</v>
      </c>
      <c r="Q964" s="210"/>
      <c r="R964" s="211">
        <f>R965</f>
        <v>0</v>
      </c>
      <c r="S964" s="210"/>
      <c r="T964" s="212">
        <f>T965</f>
        <v>0</v>
      </c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R964" s="213" t="s">
        <v>86</v>
      </c>
      <c r="AT964" s="214" t="s">
        <v>75</v>
      </c>
      <c r="AU964" s="214" t="s">
        <v>84</v>
      </c>
      <c r="AY964" s="213" t="s">
        <v>182</v>
      </c>
      <c r="BK964" s="215">
        <f>BK965</f>
        <v>0</v>
      </c>
    </row>
    <row r="965" s="2" customFormat="1" ht="16.5" customHeight="1">
      <c r="A965" s="38"/>
      <c r="B965" s="39"/>
      <c r="C965" s="218" t="s">
        <v>1875</v>
      </c>
      <c r="D965" s="218" t="s">
        <v>184</v>
      </c>
      <c r="E965" s="219" t="s">
        <v>1876</v>
      </c>
      <c r="F965" s="220" t="s">
        <v>1877</v>
      </c>
      <c r="G965" s="221" t="s">
        <v>1254</v>
      </c>
      <c r="H965" s="222">
        <v>1</v>
      </c>
      <c r="I965" s="223"/>
      <c r="J965" s="224">
        <f>ROUND(I965*H965,2)</f>
        <v>0</v>
      </c>
      <c r="K965" s="220" t="s">
        <v>1</v>
      </c>
      <c r="L965" s="44"/>
      <c r="M965" s="225" t="s">
        <v>1</v>
      </c>
      <c r="N965" s="226" t="s">
        <v>41</v>
      </c>
      <c r="O965" s="91"/>
      <c r="P965" s="227">
        <f>O965*H965</f>
        <v>0</v>
      </c>
      <c r="Q965" s="227">
        <v>0</v>
      </c>
      <c r="R965" s="227">
        <f>Q965*H965</f>
        <v>0</v>
      </c>
      <c r="S965" s="227">
        <v>0</v>
      </c>
      <c r="T965" s="228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29" t="s">
        <v>260</v>
      </c>
      <c r="AT965" s="229" t="s">
        <v>184</v>
      </c>
      <c r="AU965" s="229" t="s">
        <v>86</v>
      </c>
      <c r="AY965" s="17" t="s">
        <v>182</v>
      </c>
      <c r="BE965" s="230">
        <f>IF(N965="základní",J965,0)</f>
        <v>0</v>
      </c>
      <c r="BF965" s="230">
        <f>IF(N965="snížená",J965,0)</f>
        <v>0</v>
      </c>
      <c r="BG965" s="230">
        <f>IF(N965="zákl. přenesená",J965,0)</f>
        <v>0</v>
      </c>
      <c r="BH965" s="230">
        <f>IF(N965="sníž. přenesená",J965,0)</f>
        <v>0</v>
      </c>
      <c r="BI965" s="230">
        <f>IF(N965="nulová",J965,0)</f>
        <v>0</v>
      </c>
      <c r="BJ965" s="17" t="s">
        <v>84</v>
      </c>
      <c r="BK965" s="230">
        <f>ROUND(I965*H965,2)</f>
        <v>0</v>
      </c>
      <c r="BL965" s="17" t="s">
        <v>260</v>
      </c>
      <c r="BM965" s="229" t="s">
        <v>1878</v>
      </c>
    </row>
    <row r="966" s="12" customFormat="1" ht="25.92" customHeight="1">
      <c r="A966" s="12"/>
      <c r="B966" s="202"/>
      <c r="C966" s="203"/>
      <c r="D966" s="204" t="s">
        <v>75</v>
      </c>
      <c r="E966" s="205" t="s">
        <v>613</v>
      </c>
      <c r="F966" s="205" t="s">
        <v>1879</v>
      </c>
      <c r="G966" s="203"/>
      <c r="H966" s="203"/>
      <c r="I966" s="206"/>
      <c r="J966" s="207">
        <f>BK966</f>
        <v>0</v>
      </c>
      <c r="K966" s="203"/>
      <c r="L966" s="208"/>
      <c r="M966" s="209"/>
      <c r="N966" s="210"/>
      <c r="O966" s="210"/>
      <c r="P966" s="211">
        <f>P967</f>
        <v>0</v>
      </c>
      <c r="Q966" s="210"/>
      <c r="R966" s="211">
        <f>R967</f>
        <v>0</v>
      </c>
      <c r="S966" s="210"/>
      <c r="T966" s="212">
        <f>T967</f>
        <v>0</v>
      </c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R966" s="213" t="s">
        <v>195</v>
      </c>
      <c r="AT966" s="214" t="s">
        <v>75</v>
      </c>
      <c r="AU966" s="214" t="s">
        <v>76</v>
      </c>
      <c r="AY966" s="213" t="s">
        <v>182</v>
      </c>
      <c r="BK966" s="215">
        <f>BK967</f>
        <v>0</v>
      </c>
    </row>
    <row r="967" s="12" customFormat="1" ht="22.8" customHeight="1">
      <c r="A967" s="12"/>
      <c r="B967" s="202"/>
      <c r="C967" s="203"/>
      <c r="D967" s="204" t="s">
        <v>75</v>
      </c>
      <c r="E967" s="216" t="s">
        <v>1880</v>
      </c>
      <c r="F967" s="216" t="s">
        <v>1881</v>
      </c>
      <c r="G967" s="203"/>
      <c r="H967" s="203"/>
      <c r="I967" s="206"/>
      <c r="J967" s="217">
        <f>BK967</f>
        <v>0</v>
      </c>
      <c r="K967" s="203"/>
      <c r="L967" s="208"/>
      <c r="M967" s="209"/>
      <c r="N967" s="210"/>
      <c r="O967" s="210"/>
      <c r="P967" s="211">
        <f>SUM(P968:P969)</f>
        <v>0</v>
      </c>
      <c r="Q967" s="210"/>
      <c r="R967" s="211">
        <f>SUM(R968:R969)</f>
        <v>0</v>
      </c>
      <c r="S967" s="210"/>
      <c r="T967" s="212">
        <f>SUM(T968:T969)</f>
        <v>0</v>
      </c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R967" s="213" t="s">
        <v>195</v>
      </c>
      <c r="AT967" s="214" t="s">
        <v>75</v>
      </c>
      <c r="AU967" s="214" t="s">
        <v>84</v>
      </c>
      <c r="AY967" s="213" t="s">
        <v>182</v>
      </c>
      <c r="BK967" s="215">
        <f>SUM(BK968:BK969)</f>
        <v>0</v>
      </c>
    </row>
    <row r="968" s="2" customFormat="1">
      <c r="A968" s="38"/>
      <c r="B968" s="39"/>
      <c r="C968" s="218" t="s">
        <v>1882</v>
      </c>
      <c r="D968" s="218" t="s">
        <v>184</v>
      </c>
      <c r="E968" s="219" t="s">
        <v>1883</v>
      </c>
      <c r="F968" s="220" t="s">
        <v>1884</v>
      </c>
      <c r="G968" s="221" t="s">
        <v>1460</v>
      </c>
      <c r="H968" s="222">
        <v>1</v>
      </c>
      <c r="I968" s="223"/>
      <c r="J968" s="224">
        <f>ROUND(I968*H968,2)</f>
        <v>0</v>
      </c>
      <c r="K968" s="220" t="s">
        <v>1</v>
      </c>
      <c r="L968" s="44"/>
      <c r="M968" s="225" t="s">
        <v>1</v>
      </c>
      <c r="N968" s="226" t="s">
        <v>41</v>
      </c>
      <c r="O968" s="91"/>
      <c r="P968" s="227">
        <f>O968*H968</f>
        <v>0</v>
      </c>
      <c r="Q968" s="227">
        <v>0</v>
      </c>
      <c r="R968" s="227">
        <f>Q968*H968</f>
        <v>0</v>
      </c>
      <c r="S968" s="227">
        <v>0</v>
      </c>
      <c r="T968" s="228">
        <f>S968*H968</f>
        <v>0</v>
      </c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R968" s="229" t="s">
        <v>516</v>
      </c>
      <c r="AT968" s="229" t="s">
        <v>184</v>
      </c>
      <c r="AU968" s="229" t="s">
        <v>86</v>
      </c>
      <c r="AY968" s="17" t="s">
        <v>182</v>
      </c>
      <c r="BE968" s="230">
        <f>IF(N968="základní",J968,0)</f>
        <v>0</v>
      </c>
      <c r="BF968" s="230">
        <f>IF(N968="snížená",J968,0)</f>
        <v>0</v>
      </c>
      <c r="BG968" s="230">
        <f>IF(N968="zákl. přenesená",J968,0)</f>
        <v>0</v>
      </c>
      <c r="BH968" s="230">
        <f>IF(N968="sníž. přenesená",J968,0)</f>
        <v>0</v>
      </c>
      <c r="BI968" s="230">
        <f>IF(N968="nulová",J968,0)</f>
        <v>0</v>
      </c>
      <c r="BJ968" s="17" t="s">
        <v>84</v>
      </c>
      <c r="BK968" s="230">
        <f>ROUND(I968*H968,2)</f>
        <v>0</v>
      </c>
      <c r="BL968" s="17" t="s">
        <v>516</v>
      </c>
      <c r="BM968" s="229" t="s">
        <v>1885</v>
      </c>
    </row>
    <row r="969" s="13" customFormat="1">
      <c r="A969" s="13"/>
      <c r="B969" s="231"/>
      <c r="C969" s="232"/>
      <c r="D969" s="233" t="s">
        <v>199</v>
      </c>
      <c r="E969" s="234" t="s">
        <v>1</v>
      </c>
      <c r="F969" s="235" t="s">
        <v>1886</v>
      </c>
      <c r="G969" s="232"/>
      <c r="H969" s="236">
        <v>1</v>
      </c>
      <c r="I969" s="237"/>
      <c r="J969" s="232"/>
      <c r="K969" s="232"/>
      <c r="L969" s="238"/>
      <c r="M969" s="239"/>
      <c r="N969" s="240"/>
      <c r="O969" s="240"/>
      <c r="P969" s="240"/>
      <c r="Q969" s="240"/>
      <c r="R969" s="240"/>
      <c r="S969" s="240"/>
      <c r="T969" s="241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2" t="s">
        <v>199</v>
      </c>
      <c r="AU969" s="242" t="s">
        <v>86</v>
      </c>
      <c r="AV969" s="13" t="s">
        <v>86</v>
      </c>
      <c r="AW969" s="13" t="s">
        <v>32</v>
      </c>
      <c r="AX969" s="13" t="s">
        <v>84</v>
      </c>
      <c r="AY969" s="242" t="s">
        <v>182</v>
      </c>
    </row>
    <row r="970" s="12" customFormat="1" ht="25.92" customHeight="1">
      <c r="A970" s="12"/>
      <c r="B970" s="202"/>
      <c r="C970" s="203"/>
      <c r="D970" s="204" t="s">
        <v>75</v>
      </c>
      <c r="E970" s="205" t="s">
        <v>1887</v>
      </c>
      <c r="F970" s="205" t="s">
        <v>1888</v>
      </c>
      <c r="G970" s="203"/>
      <c r="H970" s="203"/>
      <c r="I970" s="206"/>
      <c r="J970" s="207">
        <f>BK970</f>
        <v>0</v>
      </c>
      <c r="K970" s="203"/>
      <c r="L970" s="208"/>
      <c r="M970" s="209"/>
      <c r="N970" s="210"/>
      <c r="O970" s="210"/>
      <c r="P970" s="211">
        <f>P971</f>
        <v>0</v>
      </c>
      <c r="Q970" s="210"/>
      <c r="R970" s="211">
        <f>R971</f>
        <v>0</v>
      </c>
      <c r="S970" s="210"/>
      <c r="T970" s="212">
        <f>T971</f>
        <v>0</v>
      </c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R970" s="213" t="s">
        <v>189</v>
      </c>
      <c r="AT970" s="214" t="s">
        <v>75</v>
      </c>
      <c r="AU970" s="214" t="s">
        <v>76</v>
      </c>
      <c r="AY970" s="213" t="s">
        <v>182</v>
      </c>
      <c r="BK970" s="215">
        <f>BK971</f>
        <v>0</v>
      </c>
    </row>
    <row r="971" s="2" customFormat="1">
      <c r="A971" s="38"/>
      <c r="B971" s="39"/>
      <c r="C971" s="218" t="s">
        <v>1889</v>
      </c>
      <c r="D971" s="218" t="s">
        <v>184</v>
      </c>
      <c r="E971" s="219" t="s">
        <v>1890</v>
      </c>
      <c r="F971" s="220" t="s">
        <v>1891</v>
      </c>
      <c r="G971" s="221" t="s">
        <v>1892</v>
      </c>
      <c r="H971" s="222">
        <v>180</v>
      </c>
      <c r="I971" s="223"/>
      <c r="J971" s="224">
        <f>ROUND(I971*H971,2)</f>
        <v>0</v>
      </c>
      <c r="K971" s="220" t="s">
        <v>188</v>
      </c>
      <c r="L971" s="44"/>
      <c r="M971" s="225" t="s">
        <v>1</v>
      </c>
      <c r="N971" s="226" t="s">
        <v>41</v>
      </c>
      <c r="O971" s="91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R971" s="229" t="s">
        <v>1893</v>
      </c>
      <c r="AT971" s="229" t="s">
        <v>184</v>
      </c>
      <c r="AU971" s="229" t="s">
        <v>84</v>
      </c>
      <c r="AY971" s="17" t="s">
        <v>182</v>
      </c>
      <c r="BE971" s="230">
        <f>IF(N971="základní",J971,0)</f>
        <v>0</v>
      </c>
      <c r="BF971" s="230">
        <f>IF(N971="snížená",J971,0)</f>
        <v>0</v>
      </c>
      <c r="BG971" s="230">
        <f>IF(N971="zákl. přenesená",J971,0)</f>
        <v>0</v>
      </c>
      <c r="BH971" s="230">
        <f>IF(N971="sníž. přenesená",J971,0)</f>
        <v>0</v>
      </c>
      <c r="BI971" s="230">
        <f>IF(N971="nulová",J971,0)</f>
        <v>0</v>
      </c>
      <c r="BJ971" s="17" t="s">
        <v>84</v>
      </c>
      <c r="BK971" s="230">
        <f>ROUND(I971*H971,2)</f>
        <v>0</v>
      </c>
      <c r="BL971" s="17" t="s">
        <v>1893</v>
      </c>
      <c r="BM971" s="229" t="s">
        <v>1894</v>
      </c>
    </row>
    <row r="972" s="12" customFormat="1" ht="25.92" customHeight="1">
      <c r="A972" s="12"/>
      <c r="B972" s="202"/>
      <c r="C972" s="203"/>
      <c r="D972" s="204" t="s">
        <v>75</v>
      </c>
      <c r="E972" s="205" t="s">
        <v>1895</v>
      </c>
      <c r="F972" s="205" t="s">
        <v>1896</v>
      </c>
      <c r="G972" s="203"/>
      <c r="H972" s="203"/>
      <c r="I972" s="206"/>
      <c r="J972" s="207">
        <f>BK972</f>
        <v>0</v>
      </c>
      <c r="K972" s="203"/>
      <c r="L972" s="208"/>
      <c r="M972" s="209"/>
      <c r="N972" s="210"/>
      <c r="O972" s="210"/>
      <c r="P972" s="211">
        <f>P973+P981+P991+P1001+P1003+P1005+P1008</f>
        <v>0</v>
      </c>
      <c r="Q972" s="210"/>
      <c r="R972" s="211">
        <f>R973+R981+R991+R1001+R1003+R1005+R1008</f>
        <v>0</v>
      </c>
      <c r="S972" s="210"/>
      <c r="T972" s="212">
        <f>T973+T981+T991+T1001+T1003+T1005+T1008</f>
        <v>0</v>
      </c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R972" s="213" t="s">
        <v>205</v>
      </c>
      <c r="AT972" s="214" t="s">
        <v>75</v>
      </c>
      <c r="AU972" s="214" t="s">
        <v>76</v>
      </c>
      <c r="AY972" s="213" t="s">
        <v>182</v>
      </c>
      <c r="BK972" s="215">
        <f>BK973+BK981+BK991+BK1001+BK1003+BK1005+BK1008</f>
        <v>0</v>
      </c>
    </row>
    <row r="973" s="12" customFormat="1" ht="22.8" customHeight="1">
      <c r="A973" s="12"/>
      <c r="B973" s="202"/>
      <c r="C973" s="203"/>
      <c r="D973" s="204" t="s">
        <v>75</v>
      </c>
      <c r="E973" s="216" t="s">
        <v>1897</v>
      </c>
      <c r="F973" s="216" t="s">
        <v>1898</v>
      </c>
      <c r="G973" s="203"/>
      <c r="H973" s="203"/>
      <c r="I973" s="206"/>
      <c r="J973" s="217">
        <f>BK973</f>
        <v>0</v>
      </c>
      <c r="K973" s="203"/>
      <c r="L973" s="208"/>
      <c r="M973" s="209"/>
      <c r="N973" s="210"/>
      <c r="O973" s="210"/>
      <c r="P973" s="211">
        <f>SUM(P974:P980)</f>
        <v>0</v>
      </c>
      <c r="Q973" s="210"/>
      <c r="R973" s="211">
        <f>SUM(R974:R980)</f>
        <v>0</v>
      </c>
      <c r="S973" s="210"/>
      <c r="T973" s="212">
        <f>SUM(T974:T980)</f>
        <v>0</v>
      </c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R973" s="213" t="s">
        <v>205</v>
      </c>
      <c r="AT973" s="214" t="s">
        <v>75</v>
      </c>
      <c r="AU973" s="214" t="s">
        <v>84</v>
      </c>
      <c r="AY973" s="213" t="s">
        <v>182</v>
      </c>
      <c r="BK973" s="215">
        <f>SUM(BK974:BK980)</f>
        <v>0</v>
      </c>
    </row>
    <row r="974" s="2" customFormat="1" ht="16.5" customHeight="1">
      <c r="A974" s="38"/>
      <c r="B974" s="39"/>
      <c r="C974" s="218" t="s">
        <v>1899</v>
      </c>
      <c r="D974" s="218" t="s">
        <v>184</v>
      </c>
      <c r="E974" s="219" t="s">
        <v>1900</v>
      </c>
      <c r="F974" s="220" t="s">
        <v>1901</v>
      </c>
      <c r="G974" s="221" t="s">
        <v>1902</v>
      </c>
      <c r="H974" s="222">
        <v>1</v>
      </c>
      <c r="I974" s="223"/>
      <c r="J974" s="224">
        <f>ROUND(I974*H974,2)</f>
        <v>0</v>
      </c>
      <c r="K974" s="220" t="s">
        <v>188</v>
      </c>
      <c r="L974" s="44"/>
      <c r="M974" s="225" t="s">
        <v>1</v>
      </c>
      <c r="N974" s="226" t="s">
        <v>41</v>
      </c>
      <c r="O974" s="91"/>
      <c r="P974" s="227">
        <f>O974*H974</f>
        <v>0</v>
      </c>
      <c r="Q974" s="227">
        <v>0</v>
      </c>
      <c r="R974" s="227">
        <f>Q974*H974</f>
        <v>0</v>
      </c>
      <c r="S974" s="227">
        <v>0</v>
      </c>
      <c r="T974" s="228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29" t="s">
        <v>1903</v>
      </c>
      <c r="AT974" s="229" t="s">
        <v>184</v>
      </c>
      <c r="AU974" s="229" t="s">
        <v>86</v>
      </c>
      <c r="AY974" s="17" t="s">
        <v>182</v>
      </c>
      <c r="BE974" s="230">
        <f>IF(N974="základní",J974,0)</f>
        <v>0</v>
      </c>
      <c r="BF974" s="230">
        <f>IF(N974="snížená",J974,0)</f>
        <v>0</v>
      </c>
      <c r="BG974" s="230">
        <f>IF(N974="zákl. přenesená",J974,0)</f>
        <v>0</v>
      </c>
      <c r="BH974" s="230">
        <f>IF(N974="sníž. přenesená",J974,0)</f>
        <v>0</v>
      </c>
      <c r="BI974" s="230">
        <f>IF(N974="nulová",J974,0)</f>
        <v>0</v>
      </c>
      <c r="BJ974" s="17" t="s">
        <v>84</v>
      </c>
      <c r="BK974" s="230">
        <f>ROUND(I974*H974,2)</f>
        <v>0</v>
      </c>
      <c r="BL974" s="17" t="s">
        <v>1903</v>
      </c>
      <c r="BM974" s="229" t="s">
        <v>1904</v>
      </c>
    </row>
    <row r="975" s="2" customFormat="1">
      <c r="A975" s="38"/>
      <c r="B975" s="39"/>
      <c r="C975" s="218" t="s">
        <v>1905</v>
      </c>
      <c r="D975" s="218" t="s">
        <v>184</v>
      </c>
      <c r="E975" s="219" t="s">
        <v>1906</v>
      </c>
      <c r="F975" s="220" t="s">
        <v>1907</v>
      </c>
      <c r="G975" s="221" t="s">
        <v>1902</v>
      </c>
      <c r="H975" s="222">
        <v>1</v>
      </c>
      <c r="I975" s="223"/>
      <c r="J975" s="224">
        <f>ROUND(I975*H975,2)</f>
        <v>0</v>
      </c>
      <c r="K975" s="220" t="s">
        <v>188</v>
      </c>
      <c r="L975" s="44"/>
      <c r="M975" s="225" t="s">
        <v>1</v>
      </c>
      <c r="N975" s="226" t="s">
        <v>41</v>
      </c>
      <c r="O975" s="91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R975" s="229" t="s">
        <v>1903</v>
      </c>
      <c r="AT975" s="229" t="s">
        <v>184</v>
      </c>
      <c r="AU975" s="229" t="s">
        <v>86</v>
      </c>
      <c r="AY975" s="17" t="s">
        <v>182</v>
      </c>
      <c r="BE975" s="230">
        <f>IF(N975="základní",J975,0)</f>
        <v>0</v>
      </c>
      <c r="BF975" s="230">
        <f>IF(N975="snížená",J975,0)</f>
        <v>0</v>
      </c>
      <c r="BG975" s="230">
        <f>IF(N975="zákl. přenesená",J975,0)</f>
        <v>0</v>
      </c>
      <c r="BH975" s="230">
        <f>IF(N975="sníž. přenesená",J975,0)</f>
        <v>0</v>
      </c>
      <c r="BI975" s="230">
        <f>IF(N975="nulová",J975,0)</f>
        <v>0</v>
      </c>
      <c r="BJ975" s="17" t="s">
        <v>84</v>
      </c>
      <c r="BK975" s="230">
        <f>ROUND(I975*H975,2)</f>
        <v>0</v>
      </c>
      <c r="BL975" s="17" t="s">
        <v>1903</v>
      </c>
      <c r="BM975" s="229" t="s">
        <v>1908</v>
      </c>
    </row>
    <row r="976" s="2" customFormat="1" ht="16.5" customHeight="1">
      <c r="A976" s="38"/>
      <c r="B976" s="39"/>
      <c r="C976" s="218" t="s">
        <v>1909</v>
      </c>
      <c r="D976" s="218" t="s">
        <v>184</v>
      </c>
      <c r="E976" s="219" t="s">
        <v>1910</v>
      </c>
      <c r="F976" s="220" t="s">
        <v>1911</v>
      </c>
      <c r="G976" s="221" t="s">
        <v>1902</v>
      </c>
      <c r="H976" s="222">
        <v>1</v>
      </c>
      <c r="I976" s="223"/>
      <c r="J976" s="224">
        <f>ROUND(I976*H976,2)</f>
        <v>0</v>
      </c>
      <c r="K976" s="220" t="s">
        <v>188</v>
      </c>
      <c r="L976" s="44"/>
      <c r="M976" s="225" t="s">
        <v>1</v>
      </c>
      <c r="N976" s="226" t="s">
        <v>41</v>
      </c>
      <c r="O976" s="91"/>
      <c r="P976" s="227">
        <f>O976*H976</f>
        <v>0</v>
      </c>
      <c r="Q976" s="227">
        <v>0</v>
      </c>
      <c r="R976" s="227">
        <f>Q976*H976</f>
        <v>0</v>
      </c>
      <c r="S976" s="227">
        <v>0</v>
      </c>
      <c r="T976" s="228">
        <f>S976*H976</f>
        <v>0</v>
      </c>
      <c r="U976" s="38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R976" s="229" t="s">
        <v>1903</v>
      </c>
      <c r="AT976" s="229" t="s">
        <v>184</v>
      </c>
      <c r="AU976" s="229" t="s">
        <v>86</v>
      </c>
      <c r="AY976" s="17" t="s">
        <v>182</v>
      </c>
      <c r="BE976" s="230">
        <f>IF(N976="základní",J976,0)</f>
        <v>0</v>
      </c>
      <c r="BF976" s="230">
        <f>IF(N976="snížená",J976,0)</f>
        <v>0</v>
      </c>
      <c r="BG976" s="230">
        <f>IF(N976="zákl. přenesená",J976,0)</f>
        <v>0</v>
      </c>
      <c r="BH976" s="230">
        <f>IF(N976="sníž. přenesená",J976,0)</f>
        <v>0</v>
      </c>
      <c r="BI976" s="230">
        <f>IF(N976="nulová",J976,0)</f>
        <v>0</v>
      </c>
      <c r="BJ976" s="17" t="s">
        <v>84</v>
      </c>
      <c r="BK976" s="230">
        <f>ROUND(I976*H976,2)</f>
        <v>0</v>
      </c>
      <c r="BL976" s="17" t="s">
        <v>1903</v>
      </c>
      <c r="BM976" s="229" t="s">
        <v>1912</v>
      </c>
    </row>
    <row r="977" s="2" customFormat="1" ht="21.75" customHeight="1">
      <c r="A977" s="38"/>
      <c r="B977" s="39"/>
      <c r="C977" s="218" t="s">
        <v>1913</v>
      </c>
      <c r="D977" s="218" t="s">
        <v>184</v>
      </c>
      <c r="E977" s="219" t="s">
        <v>1914</v>
      </c>
      <c r="F977" s="220" t="s">
        <v>1915</v>
      </c>
      <c r="G977" s="221" t="s">
        <v>1902</v>
      </c>
      <c r="H977" s="222">
        <v>1</v>
      </c>
      <c r="I977" s="223"/>
      <c r="J977" s="224">
        <f>ROUND(I977*H977,2)</f>
        <v>0</v>
      </c>
      <c r="K977" s="220" t="s">
        <v>188</v>
      </c>
      <c r="L977" s="44"/>
      <c r="M977" s="225" t="s">
        <v>1</v>
      </c>
      <c r="N977" s="226" t="s">
        <v>41</v>
      </c>
      <c r="O977" s="91"/>
      <c r="P977" s="227">
        <f>O977*H977</f>
        <v>0</v>
      </c>
      <c r="Q977" s="227">
        <v>0</v>
      </c>
      <c r="R977" s="227">
        <f>Q977*H977</f>
        <v>0</v>
      </c>
      <c r="S977" s="227">
        <v>0</v>
      </c>
      <c r="T977" s="228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229" t="s">
        <v>1903</v>
      </c>
      <c r="AT977" s="229" t="s">
        <v>184</v>
      </c>
      <c r="AU977" s="229" t="s">
        <v>86</v>
      </c>
      <c r="AY977" s="17" t="s">
        <v>182</v>
      </c>
      <c r="BE977" s="230">
        <f>IF(N977="základní",J977,0)</f>
        <v>0</v>
      </c>
      <c r="BF977" s="230">
        <f>IF(N977="snížená",J977,0)</f>
        <v>0</v>
      </c>
      <c r="BG977" s="230">
        <f>IF(N977="zákl. přenesená",J977,0)</f>
        <v>0</v>
      </c>
      <c r="BH977" s="230">
        <f>IF(N977="sníž. přenesená",J977,0)</f>
        <v>0</v>
      </c>
      <c r="BI977" s="230">
        <f>IF(N977="nulová",J977,0)</f>
        <v>0</v>
      </c>
      <c r="BJ977" s="17" t="s">
        <v>84</v>
      </c>
      <c r="BK977" s="230">
        <f>ROUND(I977*H977,2)</f>
        <v>0</v>
      </c>
      <c r="BL977" s="17" t="s">
        <v>1903</v>
      </c>
      <c r="BM977" s="229" t="s">
        <v>1916</v>
      </c>
    </row>
    <row r="978" s="2" customFormat="1" ht="16.5" customHeight="1">
      <c r="A978" s="38"/>
      <c r="B978" s="39"/>
      <c r="C978" s="218" t="s">
        <v>1917</v>
      </c>
      <c r="D978" s="218" t="s">
        <v>184</v>
      </c>
      <c r="E978" s="219" t="s">
        <v>1918</v>
      </c>
      <c r="F978" s="220" t="s">
        <v>1919</v>
      </c>
      <c r="G978" s="221" t="s">
        <v>1902</v>
      </c>
      <c r="H978" s="222">
        <v>1</v>
      </c>
      <c r="I978" s="223"/>
      <c r="J978" s="224">
        <f>ROUND(I978*H978,2)</f>
        <v>0</v>
      </c>
      <c r="K978" s="220" t="s">
        <v>188</v>
      </c>
      <c r="L978" s="44"/>
      <c r="M978" s="225" t="s">
        <v>1</v>
      </c>
      <c r="N978" s="226" t="s">
        <v>41</v>
      </c>
      <c r="O978" s="91"/>
      <c r="P978" s="227">
        <f>O978*H978</f>
        <v>0</v>
      </c>
      <c r="Q978" s="227">
        <v>0</v>
      </c>
      <c r="R978" s="227">
        <f>Q978*H978</f>
        <v>0</v>
      </c>
      <c r="S978" s="227">
        <v>0</v>
      </c>
      <c r="T978" s="228">
        <f>S978*H978</f>
        <v>0</v>
      </c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R978" s="229" t="s">
        <v>1903</v>
      </c>
      <c r="AT978" s="229" t="s">
        <v>184</v>
      </c>
      <c r="AU978" s="229" t="s">
        <v>86</v>
      </c>
      <c r="AY978" s="17" t="s">
        <v>182</v>
      </c>
      <c r="BE978" s="230">
        <f>IF(N978="základní",J978,0)</f>
        <v>0</v>
      </c>
      <c r="BF978" s="230">
        <f>IF(N978="snížená",J978,0)</f>
        <v>0</v>
      </c>
      <c r="BG978" s="230">
        <f>IF(N978="zákl. přenesená",J978,0)</f>
        <v>0</v>
      </c>
      <c r="BH978" s="230">
        <f>IF(N978="sníž. přenesená",J978,0)</f>
        <v>0</v>
      </c>
      <c r="BI978" s="230">
        <f>IF(N978="nulová",J978,0)</f>
        <v>0</v>
      </c>
      <c r="BJ978" s="17" t="s">
        <v>84</v>
      </c>
      <c r="BK978" s="230">
        <f>ROUND(I978*H978,2)</f>
        <v>0</v>
      </c>
      <c r="BL978" s="17" t="s">
        <v>1903</v>
      </c>
      <c r="BM978" s="229" t="s">
        <v>1920</v>
      </c>
    </row>
    <row r="979" s="2" customFormat="1" ht="33" customHeight="1">
      <c r="A979" s="38"/>
      <c r="B979" s="39"/>
      <c r="C979" s="218" t="s">
        <v>1921</v>
      </c>
      <c r="D979" s="218" t="s">
        <v>184</v>
      </c>
      <c r="E979" s="219" t="s">
        <v>1922</v>
      </c>
      <c r="F979" s="220" t="s">
        <v>1923</v>
      </c>
      <c r="G979" s="221" t="s">
        <v>1902</v>
      </c>
      <c r="H979" s="222">
        <v>1</v>
      </c>
      <c r="I979" s="223"/>
      <c r="J979" s="224">
        <f>ROUND(I979*H979,2)</f>
        <v>0</v>
      </c>
      <c r="K979" s="220" t="s">
        <v>188</v>
      </c>
      <c r="L979" s="44"/>
      <c r="M979" s="225" t="s">
        <v>1</v>
      </c>
      <c r="N979" s="226" t="s">
        <v>41</v>
      </c>
      <c r="O979" s="91"/>
      <c r="P979" s="227">
        <f>O979*H979</f>
        <v>0</v>
      </c>
      <c r="Q979" s="227">
        <v>0</v>
      </c>
      <c r="R979" s="227">
        <f>Q979*H979</f>
        <v>0</v>
      </c>
      <c r="S979" s="227">
        <v>0</v>
      </c>
      <c r="T979" s="228">
        <f>S979*H979</f>
        <v>0</v>
      </c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R979" s="229" t="s">
        <v>1903</v>
      </c>
      <c r="AT979" s="229" t="s">
        <v>184</v>
      </c>
      <c r="AU979" s="229" t="s">
        <v>86</v>
      </c>
      <c r="AY979" s="17" t="s">
        <v>182</v>
      </c>
      <c r="BE979" s="230">
        <f>IF(N979="základní",J979,0)</f>
        <v>0</v>
      </c>
      <c r="BF979" s="230">
        <f>IF(N979="snížená",J979,0)</f>
        <v>0</v>
      </c>
      <c r="BG979" s="230">
        <f>IF(N979="zákl. přenesená",J979,0)</f>
        <v>0</v>
      </c>
      <c r="BH979" s="230">
        <f>IF(N979="sníž. přenesená",J979,0)</f>
        <v>0</v>
      </c>
      <c r="BI979" s="230">
        <f>IF(N979="nulová",J979,0)</f>
        <v>0</v>
      </c>
      <c r="BJ979" s="17" t="s">
        <v>84</v>
      </c>
      <c r="BK979" s="230">
        <f>ROUND(I979*H979,2)</f>
        <v>0</v>
      </c>
      <c r="BL979" s="17" t="s">
        <v>1903</v>
      </c>
      <c r="BM979" s="229" t="s">
        <v>1924</v>
      </c>
    </row>
    <row r="980" s="2" customFormat="1">
      <c r="A980" s="38"/>
      <c r="B980" s="39"/>
      <c r="C980" s="218" t="s">
        <v>1925</v>
      </c>
      <c r="D980" s="218" t="s">
        <v>184</v>
      </c>
      <c r="E980" s="219" t="s">
        <v>1926</v>
      </c>
      <c r="F980" s="220" t="s">
        <v>1927</v>
      </c>
      <c r="G980" s="221" t="s">
        <v>1902</v>
      </c>
      <c r="H980" s="222">
        <v>1</v>
      </c>
      <c r="I980" s="223"/>
      <c r="J980" s="224">
        <f>ROUND(I980*H980,2)</f>
        <v>0</v>
      </c>
      <c r="K980" s="220" t="s">
        <v>188</v>
      </c>
      <c r="L980" s="44"/>
      <c r="M980" s="225" t="s">
        <v>1</v>
      </c>
      <c r="N980" s="226" t="s">
        <v>41</v>
      </c>
      <c r="O980" s="91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229" t="s">
        <v>1903</v>
      </c>
      <c r="AT980" s="229" t="s">
        <v>184</v>
      </c>
      <c r="AU980" s="229" t="s">
        <v>86</v>
      </c>
      <c r="AY980" s="17" t="s">
        <v>182</v>
      </c>
      <c r="BE980" s="230">
        <f>IF(N980="základní",J980,0)</f>
        <v>0</v>
      </c>
      <c r="BF980" s="230">
        <f>IF(N980="snížená",J980,0)</f>
        <v>0</v>
      </c>
      <c r="BG980" s="230">
        <f>IF(N980="zákl. přenesená",J980,0)</f>
        <v>0</v>
      </c>
      <c r="BH980" s="230">
        <f>IF(N980="sníž. přenesená",J980,0)</f>
        <v>0</v>
      </c>
      <c r="BI980" s="230">
        <f>IF(N980="nulová",J980,0)</f>
        <v>0</v>
      </c>
      <c r="BJ980" s="17" t="s">
        <v>84</v>
      </c>
      <c r="BK980" s="230">
        <f>ROUND(I980*H980,2)</f>
        <v>0</v>
      </c>
      <c r="BL980" s="17" t="s">
        <v>1903</v>
      </c>
      <c r="BM980" s="229" t="s">
        <v>1928</v>
      </c>
    </row>
    <row r="981" s="12" customFormat="1" ht="22.8" customHeight="1">
      <c r="A981" s="12"/>
      <c r="B981" s="202"/>
      <c r="C981" s="203"/>
      <c r="D981" s="204" t="s">
        <v>75</v>
      </c>
      <c r="E981" s="216" t="s">
        <v>1929</v>
      </c>
      <c r="F981" s="216" t="s">
        <v>1930</v>
      </c>
      <c r="G981" s="203"/>
      <c r="H981" s="203"/>
      <c r="I981" s="206"/>
      <c r="J981" s="217">
        <f>BK981</f>
        <v>0</v>
      </c>
      <c r="K981" s="203"/>
      <c r="L981" s="208"/>
      <c r="M981" s="209"/>
      <c r="N981" s="210"/>
      <c r="O981" s="210"/>
      <c r="P981" s="211">
        <f>SUM(P982:P990)</f>
        <v>0</v>
      </c>
      <c r="Q981" s="210"/>
      <c r="R981" s="211">
        <f>SUM(R982:R990)</f>
        <v>0</v>
      </c>
      <c r="S981" s="210"/>
      <c r="T981" s="212">
        <f>SUM(T982:T990)</f>
        <v>0</v>
      </c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R981" s="213" t="s">
        <v>205</v>
      </c>
      <c r="AT981" s="214" t="s">
        <v>75</v>
      </c>
      <c r="AU981" s="214" t="s">
        <v>84</v>
      </c>
      <c r="AY981" s="213" t="s">
        <v>182</v>
      </c>
      <c r="BK981" s="215">
        <f>SUM(BK982:BK990)</f>
        <v>0</v>
      </c>
    </row>
    <row r="982" s="2" customFormat="1">
      <c r="A982" s="38"/>
      <c r="B982" s="39"/>
      <c r="C982" s="218" t="s">
        <v>1931</v>
      </c>
      <c r="D982" s="218" t="s">
        <v>184</v>
      </c>
      <c r="E982" s="219" t="s">
        <v>1932</v>
      </c>
      <c r="F982" s="220" t="s">
        <v>1933</v>
      </c>
      <c r="G982" s="221" t="s">
        <v>1902</v>
      </c>
      <c r="H982" s="222">
        <v>1</v>
      </c>
      <c r="I982" s="223"/>
      <c r="J982" s="224">
        <f>ROUND(I982*H982,2)</f>
        <v>0</v>
      </c>
      <c r="K982" s="220" t="s">
        <v>188</v>
      </c>
      <c r="L982" s="44"/>
      <c r="M982" s="225" t="s">
        <v>1</v>
      </c>
      <c r="N982" s="226" t="s">
        <v>41</v>
      </c>
      <c r="O982" s="91"/>
      <c r="P982" s="227">
        <f>O982*H982</f>
        <v>0</v>
      </c>
      <c r="Q982" s="227">
        <v>0</v>
      </c>
      <c r="R982" s="227">
        <f>Q982*H982</f>
        <v>0</v>
      </c>
      <c r="S982" s="227">
        <v>0</v>
      </c>
      <c r="T982" s="228">
        <f>S982*H982</f>
        <v>0</v>
      </c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R982" s="229" t="s">
        <v>1903</v>
      </c>
      <c r="AT982" s="229" t="s">
        <v>184</v>
      </c>
      <c r="AU982" s="229" t="s">
        <v>86</v>
      </c>
      <c r="AY982" s="17" t="s">
        <v>182</v>
      </c>
      <c r="BE982" s="230">
        <f>IF(N982="základní",J982,0)</f>
        <v>0</v>
      </c>
      <c r="BF982" s="230">
        <f>IF(N982="snížená",J982,0)</f>
        <v>0</v>
      </c>
      <c r="BG982" s="230">
        <f>IF(N982="zákl. přenesená",J982,0)</f>
        <v>0</v>
      </c>
      <c r="BH982" s="230">
        <f>IF(N982="sníž. přenesená",J982,0)</f>
        <v>0</v>
      </c>
      <c r="BI982" s="230">
        <f>IF(N982="nulová",J982,0)</f>
        <v>0</v>
      </c>
      <c r="BJ982" s="17" t="s">
        <v>84</v>
      </c>
      <c r="BK982" s="230">
        <f>ROUND(I982*H982,2)</f>
        <v>0</v>
      </c>
      <c r="BL982" s="17" t="s">
        <v>1903</v>
      </c>
      <c r="BM982" s="229" t="s">
        <v>1934</v>
      </c>
    </row>
    <row r="983" s="2" customFormat="1">
      <c r="A983" s="38"/>
      <c r="B983" s="39"/>
      <c r="C983" s="218" t="s">
        <v>1935</v>
      </c>
      <c r="D983" s="218" t="s">
        <v>184</v>
      </c>
      <c r="E983" s="219" t="s">
        <v>1936</v>
      </c>
      <c r="F983" s="220" t="s">
        <v>1937</v>
      </c>
      <c r="G983" s="221" t="s">
        <v>1902</v>
      </c>
      <c r="H983" s="222">
        <v>1</v>
      </c>
      <c r="I983" s="223"/>
      <c r="J983" s="224">
        <f>ROUND(I983*H983,2)</f>
        <v>0</v>
      </c>
      <c r="K983" s="220" t="s">
        <v>188</v>
      </c>
      <c r="L983" s="44"/>
      <c r="M983" s="225" t="s">
        <v>1</v>
      </c>
      <c r="N983" s="226" t="s">
        <v>41</v>
      </c>
      <c r="O983" s="91"/>
      <c r="P983" s="227">
        <f>O983*H983</f>
        <v>0</v>
      </c>
      <c r="Q983" s="227">
        <v>0</v>
      </c>
      <c r="R983" s="227">
        <f>Q983*H983</f>
        <v>0</v>
      </c>
      <c r="S983" s="227">
        <v>0</v>
      </c>
      <c r="T983" s="228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29" t="s">
        <v>1903</v>
      </c>
      <c r="AT983" s="229" t="s">
        <v>184</v>
      </c>
      <c r="AU983" s="229" t="s">
        <v>86</v>
      </c>
      <c r="AY983" s="17" t="s">
        <v>182</v>
      </c>
      <c r="BE983" s="230">
        <f>IF(N983="základní",J983,0)</f>
        <v>0</v>
      </c>
      <c r="BF983" s="230">
        <f>IF(N983="snížená",J983,0)</f>
        <v>0</v>
      </c>
      <c r="BG983" s="230">
        <f>IF(N983="zákl. přenesená",J983,0)</f>
        <v>0</v>
      </c>
      <c r="BH983" s="230">
        <f>IF(N983="sníž. přenesená",J983,0)</f>
        <v>0</v>
      </c>
      <c r="BI983" s="230">
        <f>IF(N983="nulová",J983,0)</f>
        <v>0</v>
      </c>
      <c r="BJ983" s="17" t="s">
        <v>84</v>
      </c>
      <c r="BK983" s="230">
        <f>ROUND(I983*H983,2)</f>
        <v>0</v>
      </c>
      <c r="BL983" s="17" t="s">
        <v>1903</v>
      </c>
      <c r="BM983" s="229" t="s">
        <v>1938</v>
      </c>
    </row>
    <row r="984" s="2" customFormat="1" ht="16.5" customHeight="1">
      <c r="A984" s="38"/>
      <c r="B984" s="39"/>
      <c r="C984" s="218" t="s">
        <v>1939</v>
      </c>
      <c r="D984" s="218" t="s">
        <v>184</v>
      </c>
      <c r="E984" s="219" t="s">
        <v>1940</v>
      </c>
      <c r="F984" s="220" t="s">
        <v>1941</v>
      </c>
      <c r="G984" s="221" t="s">
        <v>1902</v>
      </c>
      <c r="H984" s="222">
        <v>1</v>
      </c>
      <c r="I984" s="223"/>
      <c r="J984" s="224">
        <f>ROUND(I984*H984,2)</f>
        <v>0</v>
      </c>
      <c r="K984" s="220" t="s">
        <v>188</v>
      </c>
      <c r="L984" s="44"/>
      <c r="M984" s="225" t="s">
        <v>1</v>
      </c>
      <c r="N984" s="226" t="s">
        <v>41</v>
      </c>
      <c r="O984" s="91"/>
      <c r="P984" s="227">
        <f>O984*H984</f>
        <v>0</v>
      </c>
      <c r="Q984" s="227">
        <v>0</v>
      </c>
      <c r="R984" s="227">
        <f>Q984*H984</f>
        <v>0</v>
      </c>
      <c r="S984" s="227">
        <v>0</v>
      </c>
      <c r="T984" s="228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29" t="s">
        <v>1903</v>
      </c>
      <c r="AT984" s="229" t="s">
        <v>184</v>
      </c>
      <c r="AU984" s="229" t="s">
        <v>86</v>
      </c>
      <c r="AY984" s="17" t="s">
        <v>182</v>
      </c>
      <c r="BE984" s="230">
        <f>IF(N984="základní",J984,0)</f>
        <v>0</v>
      </c>
      <c r="BF984" s="230">
        <f>IF(N984="snížená",J984,0)</f>
        <v>0</v>
      </c>
      <c r="BG984" s="230">
        <f>IF(N984="zákl. přenesená",J984,0)</f>
        <v>0</v>
      </c>
      <c r="BH984" s="230">
        <f>IF(N984="sníž. přenesená",J984,0)</f>
        <v>0</v>
      </c>
      <c r="BI984" s="230">
        <f>IF(N984="nulová",J984,0)</f>
        <v>0</v>
      </c>
      <c r="BJ984" s="17" t="s">
        <v>84</v>
      </c>
      <c r="BK984" s="230">
        <f>ROUND(I984*H984,2)</f>
        <v>0</v>
      </c>
      <c r="BL984" s="17" t="s">
        <v>1903</v>
      </c>
      <c r="BM984" s="229" t="s">
        <v>1942</v>
      </c>
    </row>
    <row r="985" s="2" customFormat="1" ht="16.5" customHeight="1">
      <c r="A985" s="38"/>
      <c r="B985" s="39"/>
      <c r="C985" s="218" t="s">
        <v>1943</v>
      </c>
      <c r="D985" s="218" t="s">
        <v>184</v>
      </c>
      <c r="E985" s="219" t="s">
        <v>1944</v>
      </c>
      <c r="F985" s="220" t="s">
        <v>1945</v>
      </c>
      <c r="G985" s="221" t="s">
        <v>1946</v>
      </c>
      <c r="H985" s="222">
        <v>1</v>
      </c>
      <c r="I985" s="223"/>
      <c r="J985" s="224">
        <f>ROUND(I985*H985,2)</f>
        <v>0</v>
      </c>
      <c r="K985" s="220" t="s">
        <v>188</v>
      </c>
      <c r="L985" s="44"/>
      <c r="M985" s="225" t="s">
        <v>1</v>
      </c>
      <c r="N985" s="226" t="s">
        <v>41</v>
      </c>
      <c r="O985" s="91"/>
      <c r="P985" s="227">
        <f>O985*H985</f>
        <v>0</v>
      </c>
      <c r="Q985" s="227">
        <v>0</v>
      </c>
      <c r="R985" s="227">
        <f>Q985*H985</f>
        <v>0</v>
      </c>
      <c r="S985" s="227">
        <v>0</v>
      </c>
      <c r="T985" s="228">
        <f>S985*H985</f>
        <v>0</v>
      </c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R985" s="229" t="s">
        <v>1903</v>
      </c>
      <c r="AT985" s="229" t="s">
        <v>184</v>
      </c>
      <c r="AU985" s="229" t="s">
        <v>86</v>
      </c>
      <c r="AY985" s="17" t="s">
        <v>182</v>
      </c>
      <c r="BE985" s="230">
        <f>IF(N985="základní",J985,0)</f>
        <v>0</v>
      </c>
      <c r="BF985" s="230">
        <f>IF(N985="snížená",J985,0)</f>
        <v>0</v>
      </c>
      <c r="BG985" s="230">
        <f>IF(N985="zákl. přenesená",J985,0)</f>
        <v>0</v>
      </c>
      <c r="BH985" s="230">
        <f>IF(N985="sníž. přenesená",J985,0)</f>
        <v>0</v>
      </c>
      <c r="BI985" s="230">
        <f>IF(N985="nulová",J985,0)</f>
        <v>0</v>
      </c>
      <c r="BJ985" s="17" t="s">
        <v>84</v>
      </c>
      <c r="BK985" s="230">
        <f>ROUND(I985*H985,2)</f>
        <v>0</v>
      </c>
      <c r="BL985" s="17" t="s">
        <v>1903</v>
      </c>
      <c r="BM985" s="229" t="s">
        <v>1947</v>
      </c>
    </row>
    <row r="986" s="2" customFormat="1">
      <c r="A986" s="38"/>
      <c r="B986" s="39"/>
      <c r="C986" s="218" t="s">
        <v>1948</v>
      </c>
      <c r="D986" s="218" t="s">
        <v>184</v>
      </c>
      <c r="E986" s="219" t="s">
        <v>1949</v>
      </c>
      <c r="F986" s="220" t="s">
        <v>1950</v>
      </c>
      <c r="G986" s="221" t="s">
        <v>1902</v>
      </c>
      <c r="H986" s="222">
        <v>1</v>
      </c>
      <c r="I986" s="223"/>
      <c r="J986" s="224">
        <f>ROUND(I986*H986,2)</f>
        <v>0</v>
      </c>
      <c r="K986" s="220" t="s">
        <v>188</v>
      </c>
      <c r="L986" s="44"/>
      <c r="M986" s="225" t="s">
        <v>1</v>
      </c>
      <c r="N986" s="226" t="s">
        <v>41</v>
      </c>
      <c r="O986" s="91"/>
      <c r="P986" s="227">
        <f>O986*H986</f>
        <v>0</v>
      </c>
      <c r="Q986" s="227">
        <v>0</v>
      </c>
      <c r="R986" s="227">
        <f>Q986*H986</f>
        <v>0</v>
      </c>
      <c r="S986" s="227">
        <v>0</v>
      </c>
      <c r="T986" s="228">
        <f>S986*H986</f>
        <v>0</v>
      </c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R986" s="229" t="s">
        <v>1903</v>
      </c>
      <c r="AT986" s="229" t="s">
        <v>184</v>
      </c>
      <c r="AU986" s="229" t="s">
        <v>86</v>
      </c>
      <c r="AY986" s="17" t="s">
        <v>182</v>
      </c>
      <c r="BE986" s="230">
        <f>IF(N986="základní",J986,0)</f>
        <v>0</v>
      </c>
      <c r="BF986" s="230">
        <f>IF(N986="snížená",J986,0)</f>
        <v>0</v>
      </c>
      <c r="BG986" s="230">
        <f>IF(N986="zákl. přenesená",J986,0)</f>
        <v>0</v>
      </c>
      <c r="BH986" s="230">
        <f>IF(N986="sníž. přenesená",J986,0)</f>
        <v>0</v>
      </c>
      <c r="BI986" s="230">
        <f>IF(N986="nulová",J986,0)</f>
        <v>0</v>
      </c>
      <c r="BJ986" s="17" t="s">
        <v>84</v>
      </c>
      <c r="BK986" s="230">
        <f>ROUND(I986*H986,2)</f>
        <v>0</v>
      </c>
      <c r="BL986" s="17" t="s">
        <v>1903</v>
      </c>
      <c r="BM986" s="229" t="s">
        <v>1951</v>
      </c>
    </row>
    <row r="987" s="2" customFormat="1" ht="16.5" customHeight="1">
      <c r="A987" s="38"/>
      <c r="B987" s="39"/>
      <c r="C987" s="218" t="s">
        <v>1952</v>
      </c>
      <c r="D987" s="218" t="s">
        <v>184</v>
      </c>
      <c r="E987" s="219" t="s">
        <v>1953</v>
      </c>
      <c r="F987" s="220" t="s">
        <v>1954</v>
      </c>
      <c r="G987" s="221" t="s">
        <v>1902</v>
      </c>
      <c r="H987" s="222">
        <v>1</v>
      </c>
      <c r="I987" s="223"/>
      <c r="J987" s="224">
        <f>ROUND(I987*H987,2)</f>
        <v>0</v>
      </c>
      <c r="K987" s="220" t="s">
        <v>188</v>
      </c>
      <c r="L987" s="44"/>
      <c r="M987" s="225" t="s">
        <v>1</v>
      </c>
      <c r="N987" s="226" t="s">
        <v>41</v>
      </c>
      <c r="O987" s="91"/>
      <c r="P987" s="227">
        <f>O987*H987</f>
        <v>0</v>
      </c>
      <c r="Q987" s="227">
        <v>0</v>
      </c>
      <c r="R987" s="227">
        <f>Q987*H987</f>
        <v>0</v>
      </c>
      <c r="S987" s="227">
        <v>0</v>
      </c>
      <c r="T987" s="228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29" t="s">
        <v>1903</v>
      </c>
      <c r="AT987" s="229" t="s">
        <v>184</v>
      </c>
      <c r="AU987" s="229" t="s">
        <v>86</v>
      </c>
      <c r="AY987" s="17" t="s">
        <v>182</v>
      </c>
      <c r="BE987" s="230">
        <f>IF(N987="základní",J987,0)</f>
        <v>0</v>
      </c>
      <c r="BF987" s="230">
        <f>IF(N987="snížená",J987,0)</f>
        <v>0</v>
      </c>
      <c r="BG987" s="230">
        <f>IF(N987="zákl. přenesená",J987,0)</f>
        <v>0</v>
      </c>
      <c r="BH987" s="230">
        <f>IF(N987="sníž. přenesená",J987,0)</f>
        <v>0</v>
      </c>
      <c r="BI987" s="230">
        <f>IF(N987="nulová",J987,0)</f>
        <v>0</v>
      </c>
      <c r="BJ987" s="17" t="s">
        <v>84</v>
      </c>
      <c r="BK987" s="230">
        <f>ROUND(I987*H987,2)</f>
        <v>0</v>
      </c>
      <c r="BL987" s="17" t="s">
        <v>1903</v>
      </c>
      <c r="BM987" s="229" t="s">
        <v>1955</v>
      </c>
    </row>
    <row r="988" s="2" customFormat="1" ht="16.5" customHeight="1">
      <c r="A988" s="38"/>
      <c r="B988" s="39"/>
      <c r="C988" s="218" t="s">
        <v>1956</v>
      </c>
      <c r="D988" s="218" t="s">
        <v>184</v>
      </c>
      <c r="E988" s="219" t="s">
        <v>1957</v>
      </c>
      <c r="F988" s="220" t="s">
        <v>1958</v>
      </c>
      <c r="G988" s="221" t="s">
        <v>1902</v>
      </c>
      <c r="H988" s="222">
        <v>1</v>
      </c>
      <c r="I988" s="223"/>
      <c r="J988" s="224">
        <f>ROUND(I988*H988,2)</f>
        <v>0</v>
      </c>
      <c r="K988" s="220" t="s">
        <v>188</v>
      </c>
      <c r="L988" s="44"/>
      <c r="M988" s="225" t="s">
        <v>1</v>
      </c>
      <c r="N988" s="226" t="s">
        <v>41</v>
      </c>
      <c r="O988" s="91"/>
      <c r="P988" s="227">
        <f>O988*H988</f>
        <v>0</v>
      </c>
      <c r="Q988" s="227">
        <v>0</v>
      </c>
      <c r="R988" s="227">
        <f>Q988*H988</f>
        <v>0</v>
      </c>
      <c r="S988" s="227">
        <v>0</v>
      </c>
      <c r="T988" s="228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229" t="s">
        <v>1903</v>
      </c>
      <c r="AT988" s="229" t="s">
        <v>184</v>
      </c>
      <c r="AU988" s="229" t="s">
        <v>86</v>
      </c>
      <c r="AY988" s="17" t="s">
        <v>182</v>
      </c>
      <c r="BE988" s="230">
        <f>IF(N988="základní",J988,0)</f>
        <v>0</v>
      </c>
      <c r="BF988" s="230">
        <f>IF(N988="snížená",J988,0)</f>
        <v>0</v>
      </c>
      <c r="BG988" s="230">
        <f>IF(N988="zákl. přenesená",J988,0)</f>
        <v>0</v>
      </c>
      <c r="BH988" s="230">
        <f>IF(N988="sníž. přenesená",J988,0)</f>
        <v>0</v>
      </c>
      <c r="BI988" s="230">
        <f>IF(N988="nulová",J988,0)</f>
        <v>0</v>
      </c>
      <c r="BJ988" s="17" t="s">
        <v>84</v>
      </c>
      <c r="BK988" s="230">
        <f>ROUND(I988*H988,2)</f>
        <v>0</v>
      </c>
      <c r="BL988" s="17" t="s">
        <v>1903</v>
      </c>
      <c r="BM988" s="229" t="s">
        <v>1959</v>
      </c>
    </row>
    <row r="989" s="2" customFormat="1" ht="16.5" customHeight="1">
      <c r="A989" s="38"/>
      <c r="B989" s="39"/>
      <c r="C989" s="218" t="s">
        <v>1960</v>
      </c>
      <c r="D989" s="218" t="s">
        <v>184</v>
      </c>
      <c r="E989" s="219" t="s">
        <v>1961</v>
      </c>
      <c r="F989" s="220" t="s">
        <v>1962</v>
      </c>
      <c r="G989" s="221" t="s">
        <v>1902</v>
      </c>
      <c r="H989" s="222">
        <v>1</v>
      </c>
      <c r="I989" s="223"/>
      <c r="J989" s="224">
        <f>ROUND(I989*H989,2)</f>
        <v>0</v>
      </c>
      <c r="K989" s="220" t="s">
        <v>188</v>
      </c>
      <c r="L989" s="44"/>
      <c r="M989" s="225" t="s">
        <v>1</v>
      </c>
      <c r="N989" s="226" t="s">
        <v>41</v>
      </c>
      <c r="O989" s="91"/>
      <c r="P989" s="227">
        <f>O989*H989</f>
        <v>0</v>
      </c>
      <c r="Q989" s="227">
        <v>0</v>
      </c>
      <c r="R989" s="227">
        <f>Q989*H989</f>
        <v>0</v>
      </c>
      <c r="S989" s="227">
        <v>0</v>
      </c>
      <c r="T989" s="228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229" t="s">
        <v>1903</v>
      </c>
      <c r="AT989" s="229" t="s">
        <v>184</v>
      </c>
      <c r="AU989" s="229" t="s">
        <v>86</v>
      </c>
      <c r="AY989" s="17" t="s">
        <v>182</v>
      </c>
      <c r="BE989" s="230">
        <f>IF(N989="základní",J989,0)</f>
        <v>0</v>
      </c>
      <c r="BF989" s="230">
        <f>IF(N989="snížená",J989,0)</f>
        <v>0</v>
      </c>
      <c r="BG989" s="230">
        <f>IF(N989="zákl. přenesená",J989,0)</f>
        <v>0</v>
      </c>
      <c r="BH989" s="230">
        <f>IF(N989="sníž. přenesená",J989,0)</f>
        <v>0</v>
      </c>
      <c r="BI989" s="230">
        <f>IF(N989="nulová",J989,0)</f>
        <v>0</v>
      </c>
      <c r="BJ989" s="17" t="s">
        <v>84</v>
      </c>
      <c r="BK989" s="230">
        <f>ROUND(I989*H989,2)</f>
        <v>0</v>
      </c>
      <c r="BL989" s="17" t="s">
        <v>1903</v>
      </c>
      <c r="BM989" s="229" t="s">
        <v>1963</v>
      </c>
    </row>
    <row r="990" s="2" customFormat="1" ht="16.5" customHeight="1">
      <c r="A990" s="38"/>
      <c r="B990" s="39"/>
      <c r="C990" s="218" t="s">
        <v>1964</v>
      </c>
      <c r="D990" s="218" t="s">
        <v>184</v>
      </c>
      <c r="E990" s="219" t="s">
        <v>1965</v>
      </c>
      <c r="F990" s="220" t="s">
        <v>1966</v>
      </c>
      <c r="G990" s="221" t="s">
        <v>1902</v>
      </c>
      <c r="H990" s="222">
        <v>1</v>
      </c>
      <c r="I990" s="223"/>
      <c r="J990" s="224">
        <f>ROUND(I990*H990,2)</f>
        <v>0</v>
      </c>
      <c r="K990" s="220" t="s">
        <v>188</v>
      </c>
      <c r="L990" s="44"/>
      <c r="M990" s="225" t="s">
        <v>1</v>
      </c>
      <c r="N990" s="226" t="s">
        <v>41</v>
      </c>
      <c r="O990" s="91"/>
      <c r="P990" s="227">
        <f>O990*H990</f>
        <v>0</v>
      </c>
      <c r="Q990" s="227">
        <v>0</v>
      </c>
      <c r="R990" s="227">
        <f>Q990*H990</f>
        <v>0</v>
      </c>
      <c r="S990" s="227">
        <v>0</v>
      </c>
      <c r="T990" s="228">
        <f>S990*H990</f>
        <v>0</v>
      </c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R990" s="229" t="s">
        <v>1903</v>
      </c>
      <c r="AT990" s="229" t="s">
        <v>184</v>
      </c>
      <c r="AU990" s="229" t="s">
        <v>86</v>
      </c>
      <c r="AY990" s="17" t="s">
        <v>182</v>
      </c>
      <c r="BE990" s="230">
        <f>IF(N990="základní",J990,0)</f>
        <v>0</v>
      </c>
      <c r="BF990" s="230">
        <f>IF(N990="snížená",J990,0)</f>
        <v>0</v>
      </c>
      <c r="BG990" s="230">
        <f>IF(N990="zákl. přenesená",J990,0)</f>
        <v>0</v>
      </c>
      <c r="BH990" s="230">
        <f>IF(N990="sníž. přenesená",J990,0)</f>
        <v>0</v>
      </c>
      <c r="BI990" s="230">
        <f>IF(N990="nulová",J990,0)</f>
        <v>0</v>
      </c>
      <c r="BJ990" s="17" t="s">
        <v>84</v>
      </c>
      <c r="BK990" s="230">
        <f>ROUND(I990*H990,2)</f>
        <v>0</v>
      </c>
      <c r="BL990" s="17" t="s">
        <v>1903</v>
      </c>
      <c r="BM990" s="229" t="s">
        <v>1967</v>
      </c>
    </row>
    <row r="991" s="12" customFormat="1" ht="22.8" customHeight="1">
      <c r="A991" s="12"/>
      <c r="B991" s="202"/>
      <c r="C991" s="203"/>
      <c r="D991" s="204" t="s">
        <v>75</v>
      </c>
      <c r="E991" s="216" t="s">
        <v>1968</v>
      </c>
      <c r="F991" s="216" t="s">
        <v>1969</v>
      </c>
      <c r="G991" s="203"/>
      <c r="H991" s="203"/>
      <c r="I991" s="206"/>
      <c r="J991" s="217">
        <f>BK991</f>
        <v>0</v>
      </c>
      <c r="K991" s="203"/>
      <c r="L991" s="208"/>
      <c r="M991" s="209"/>
      <c r="N991" s="210"/>
      <c r="O991" s="210"/>
      <c r="P991" s="211">
        <f>SUM(P992:P1000)</f>
        <v>0</v>
      </c>
      <c r="Q991" s="210"/>
      <c r="R991" s="211">
        <f>SUM(R992:R1000)</f>
        <v>0</v>
      </c>
      <c r="S991" s="210"/>
      <c r="T991" s="212">
        <f>SUM(T992:T1000)</f>
        <v>0</v>
      </c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R991" s="213" t="s">
        <v>205</v>
      </c>
      <c r="AT991" s="214" t="s">
        <v>75</v>
      </c>
      <c r="AU991" s="214" t="s">
        <v>84</v>
      </c>
      <c r="AY991" s="213" t="s">
        <v>182</v>
      </c>
      <c r="BK991" s="215">
        <f>SUM(BK992:BK1000)</f>
        <v>0</v>
      </c>
    </row>
    <row r="992" s="2" customFormat="1" ht="16.5" customHeight="1">
      <c r="A992" s="38"/>
      <c r="B992" s="39"/>
      <c r="C992" s="218" t="s">
        <v>1970</v>
      </c>
      <c r="D992" s="218" t="s">
        <v>184</v>
      </c>
      <c r="E992" s="219" t="s">
        <v>1971</v>
      </c>
      <c r="F992" s="220" t="s">
        <v>1972</v>
      </c>
      <c r="G992" s="221" t="s">
        <v>1902</v>
      </c>
      <c r="H992" s="222">
        <v>1</v>
      </c>
      <c r="I992" s="223"/>
      <c r="J992" s="224">
        <f>ROUND(I992*H992,2)</f>
        <v>0</v>
      </c>
      <c r="K992" s="220" t="s">
        <v>188</v>
      </c>
      <c r="L992" s="44"/>
      <c r="M992" s="225" t="s">
        <v>1</v>
      </c>
      <c r="N992" s="226" t="s">
        <v>41</v>
      </c>
      <c r="O992" s="91"/>
      <c r="P992" s="227">
        <f>O992*H992</f>
        <v>0</v>
      </c>
      <c r="Q992" s="227">
        <v>0</v>
      </c>
      <c r="R992" s="227">
        <f>Q992*H992</f>
        <v>0</v>
      </c>
      <c r="S992" s="227">
        <v>0</v>
      </c>
      <c r="T992" s="228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229" t="s">
        <v>1903</v>
      </c>
      <c r="AT992" s="229" t="s">
        <v>184</v>
      </c>
      <c r="AU992" s="229" t="s">
        <v>86</v>
      </c>
      <c r="AY992" s="17" t="s">
        <v>182</v>
      </c>
      <c r="BE992" s="230">
        <f>IF(N992="základní",J992,0)</f>
        <v>0</v>
      </c>
      <c r="BF992" s="230">
        <f>IF(N992="snížená",J992,0)</f>
        <v>0</v>
      </c>
      <c r="BG992" s="230">
        <f>IF(N992="zákl. přenesená",J992,0)</f>
        <v>0</v>
      </c>
      <c r="BH992" s="230">
        <f>IF(N992="sníž. přenesená",J992,0)</f>
        <v>0</v>
      </c>
      <c r="BI992" s="230">
        <f>IF(N992="nulová",J992,0)</f>
        <v>0</v>
      </c>
      <c r="BJ992" s="17" t="s">
        <v>84</v>
      </c>
      <c r="BK992" s="230">
        <f>ROUND(I992*H992,2)</f>
        <v>0</v>
      </c>
      <c r="BL992" s="17" t="s">
        <v>1903</v>
      </c>
      <c r="BM992" s="229" t="s">
        <v>1973</v>
      </c>
    </row>
    <row r="993" s="2" customFormat="1" ht="16.5" customHeight="1">
      <c r="A993" s="38"/>
      <c r="B993" s="39"/>
      <c r="C993" s="218" t="s">
        <v>1974</v>
      </c>
      <c r="D993" s="218" t="s">
        <v>184</v>
      </c>
      <c r="E993" s="219" t="s">
        <v>1975</v>
      </c>
      <c r="F993" s="220" t="s">
        <v>1976</v>
      </c>
      <c r="G993" s="221" t="s">
        <v>1902</v>
      </c>
      <c r="H993" s="222">
        <v>1</v>
      </c>
      <c r="I993" s="223"/>
      <c r="J993" s="224">
        <f>ROUND(I993*H993,2)</f>
        <v>0</v>
      </c>
      <c r="K993" s="220" t="s">
        <v>188</v>
      </c>
      <c r="L993" s="44"/>
      <c r="M993" s="225" t="s">
        <v>1</v>
      </c>
      <c r="N993" s="226" t="s">
        <v>41</v>
      </c>
      <c r="O993" s="91"/>
      <c r="P993" s="227">
        <f>O993*H993</f>
        <v>0</v>
      </c>
      <c r="Q993" s="227">
        <v>0</v>
      </c>
      <c r="R993" s="227">
        <f>Q993*H993</f>
        <v>0</v>
      </c>
      <c r="S993" s="227">
        <v>0</v>
      </c>
      <c r="T993" s="228">
        <f>S993*H993</f>
        <v>0</v>
      </c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R993" s="229" t="s">
        <v>1903</v>
      </c>
      <c r="AT993" s="229" t="s">
        <v>184</v>
      </c>
      <c r="AU993" s="229" t="s">
        <v>86</v>
      </c>
      <c r="AY993" s="17" t="s">
        <v>182</v>
      </c>
      <c r="BE993" s="230">
        <f>IF(N993="základní",J993,0)</f>
        <v>0</v>
      </c>
      <c r="BF993" s="230">
        <f>IF(N993="snížená",J993,0)</f>
        <v>0</v>
      </c>
      <c r="BG993" s="230">
        <f>IF(N993="zákl. přenesená",J993,0)</f>
        <v>0</v>
      </c>
      <c r="BH993" s="230">
        <f>IF(N993="sníž. přenesená",J993,0)</f>
        <v>0</v>
      </c>
      <c r="BI993" s="230">
        <f>IF(N993="nulová",J993,0)</f>
        <v>0</v>
      </c>
      <c r="BJ993" s="17" t="s">
        <v>84</v>
      </c>
      <c r="BK993" s="230">
        <f>ROUND(I993*H993,2)</f>
        <v>0</v>
      </c>
      <c r="BL993" s="17" t="s">
        <v>1903</v>
      </c>
      <c r="BM993" s="229" t="s">
        <v>1977</v>
      </c>
    </row>
    <row r="994" s="2" customFormat="1" ht="16.5" customHeight="1">
      <c r="A994" s="38"/>
      <c r="B994" s="39"/>
      <c r="C994" s="218" t="s">
        <v>1978</v>
      </c>
      <c r="D994" s="218" t="s">
        <v>184</v>
      </c>
      <c r="E994" s="219" t="s">
        <v>1979</v>
      </c>
      <c r="F994" s="220" t="s">
        <v>1980</v>
      </c>
      <c r="G994" s="221" t="s">
        <v>1902</v>
      </c>
      <c r="H994" s="222">
        <v>1</v>
      </c>
      <c r="I994" s="223"/>
      <c r="J994" s="224">
        <f>ROUND(I994*H994,2)</f>
        <v>0</v>
      </c>
      <c r="K994" s="220" t="s">
        <v>188</v>
      </c>
      <c r="L994" s="44"/>
      <c r="M994" s="225" t="s">
        <v>1</v>
      </c>
      <c r="N994" s="226" t="s">
        <v>41</v>
      </c>
      <c r="O994" s="91"/>
      <c r="P994" s="227">
        <f>O994*H994</f>
        <v>0</v>
      </c>
      <c r="Q994" s="227">
        <v>0</v>
      </c>
      <c r="R994" s="227">
        <f>Q994*H994</f>
        <v>0</v>
      </c>
      <c r="S994" s="227">
        <v>0</v>
      </c>
      <c r="T994" s="228">
        <f>S994*H994</f>
        <v>0</v>
      </c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R994" s="229" t="s">
        <v>1903</v>
      </c>
      <c r="AT994" s="229" t="s">
        <v>184</v>
      </c>
      <c r="AU994" s="229" t="s">
        <v>86</v>
      </c>
      <c r="AY994" s="17" t="s">
        <v>182</v>
      </c>
      <c r="BE994" s="230">
        <f>IF(N994="základní",J994,0)</f>
        <v>0</v>
      </c>
      <c r="BF994" s="230">
        <f>IF(N994="snížená",J994,0)</f>
        <v>0</v>
      </c>
      <c r="BG994" s="230">
        <f>IF(N994="zákl. přenesená",J994,0)</f>
        <v>0</v>
      </c>
      <c r="BH994" s="230">
        <f>IF(N994="sníž. přenesená",J994,0)</f>
        <v>0</v>
      </c>
      <c r="BI994" s="230">
        <f>IF(N994="nulová",J994,0)</f>
        <v>0</v>
      </c>
      <c r="BJ994" s="17" t="s">
        <v>84</v>
      </c>
      <c r="BK994" s="230">
        <f>ROUND(I994*H994,2)</f>
        <v>0</v>
      </c>
      <c r="BL994" s="17" t="s">
        <v>1903</v>
      </c>
      <c r="BM994" s="229" t="s">
        <v>1981</v>
      </c>
    </row>
    <row r="995" s="2" customFormat="1" ht="16.5" customHeight="1">
      <c r="A995" s="38"/>
      <c r="B995" s="39"/>
      <c r="C995" s="218" t="s">
        <v>1982</v>
      </c>
      <c r="D995" s="218" t="s">
        <v>184</v>
      </c>
      <c r="E995" s="219" t="s">
        <v>1983</v>
      </c>
      <c r="F995" s="220" t="s">
        <v>1984</v>
      </c>
      <c r="G995" s="221" t="s">
        <v>1902</v>
      </c>
      <c r="H995" s="222">
        <v>1</v>
      </c>
      <c r="I995" s="223"/>
      <c r="J995" s="224">
        <f>ROUND(I995*H995,2)</f>
        <v>0</v>
      </c>
      <c r="K995" s="220" t="s">
        <v>188</v>
      </c>
      <c r="L995" s="44"/>
      <c r="M995" s="225" t="s">
        <v>1</v>
      </c>
      <c r="N995" s="226" t="s">
        <v>41</v>
      </c>
      <c r="O995" s="91"/>
      <c r="P995" s="227">
        <f>O995*H995</f>
        <v>0</v>
      </c>
      <c r="Q995" s="227">
        <v>0</v>
      </c>
      <c r="R995" s="227">
        <f>Q995*H995</f>
        <v>0</v>
      </c>
      <c r="S995" s="227">
        <v>0</v>
      </c>
      <c r="T995" s="228">
        <f>S995*H995</f>
        <v>0</v>
      </c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R995" s="229" t="s">
        <v>1903</v>
      </c>
      <c r="AT995" s="229" t="s">
        <v>184</v>
      </c>
      <c r="AU995" s="229" t="s">
        <v>86</v>
      </c>
      <c r="AY995" s="17" t="s">
        <v>182</v>
      </c>
      <c r="BE995" s="230">
        <f>IF(N995="základní",J995,0)</f>
        <v>0</v>
      </c>
      <c r="BF995" s="230">
        <f>IF(N995="snížená",J995,0)</f>
        <v>0</v>
      </c>
      <c r="BG995" s="230">
        <f>IF(N995="zákl. přenesená",J995,0)</f>
        <v>0</v>
      </c>
      <c r="BH995" s="230">
        <f>IF(N995="sníž. přenesená",J995,0)</f>
        <v>0</v>
      </c>
      <c r="BI995" s="230">
        <f>IF(N995="nulová",J995,0)</f>
        <v>0</v>
      </c>
      <c r="BJ995" s="17" t="s">
        <v>84</v>
      </c>
      <c r="BK995" s="230">
        <f>ROUND(I995*H995,2)</f>
        <v>0</v>
      </c>
      <c r="BL995" s="17" t="s">
        <v>1903</v>
      </c>
      <c r="BM995" s="229" t="s">
        <v>1985</v>
      </c>
    </row>
    <row r="996" s="2" customFormat="1">
      <c r="A996" s="38"/>
      <c r="B996" s="39"/>
      <c r="C996" s="218" t="s">
        <v>1986</v>
      </c>
      <c r="D996" s="218" t="s">
        <v>184</v>
      </c>
      <c r="E996" s="219" t="s">
        <v>1987</v>
      </c>
      <c r="F996" s="220" t="s">
        <v>1988</v>
      </c>
      <c r="G996" s="221" t="s">
        <v>1902</v>
      </c>
      <c r="H996" s="222">
        <v>1</v>
      </c>
      <c r="I996" s="223"/>
      <c r="J996" s="224">
        <f>ROUND(I996*H996,2)</f>
        <v>0</v>
      </c>
      <c r="K996" s="220" t="s">
        <v>188</v>
      </c>
      <c r="L996" s="44"/>
      <c r="M996" s="225" t="s">
        <v>1</v>
      </c>
      <c r="N996" s="226" t="s">
        <v>41</v>
      </c>
      <c r="O996" s="91"/>
      <c r="P996" s="227">
        <f>O996*H996</f>
        <v>0</v>
      </c>
      <c r="Q996" s="227">
        <v>0</v>
      </c>
      <c r="R996" s="227">
        <f>Q996*H996</f>
        <v>0</v>
      </c>
      <c r="S996" s="227">
        <v>0</v>
      </c>
      <c r="T996" s="228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29" t="s">
        <v>1903</v>
      </c>
      <c r="AT996" s="229" t="s">
        <v>184</v>
      </c>
      <c r="AU996" s="229" t="s">
        <v>86</v>
      </c>
      <c r="AY996" s="17" t="s">
        <v>182</v>
      </c>
      <c r="BE996" s="230">
        <f>IF(N996="základní",J996,0)</f>
        <v>0</v>
      </c>
      <c r="BF996" s="230">
        <f>IF(N996="snížená",J996,0)</f>
        <v>0</v>
      </c>
      <c r="BG996" s="230">
        <f>IF(N996="zákl. přenesená",J996,0)</f>
        <v>0</v>
      </c>
      <c r="BH996" s="230">
        <f>IF(N996="sníž. přenesená",J996,0)</f>
        <v>0</v>
      </c>
      <c r="BI996" s="230">
        <f>IF(N996="nulová",J996,0)</f>
        <v>0</v>
      </c>
      <c r="BJ996" s="17" t="s">
        <v>84</v>
      </c>
      <c r="BK996" s="230">
        <f>ROUND(I996*H996,2)</f>
        <v>0</v>
      </c>
      <c r="BL996" s="17" t="s">
        <v>1903</v>
      </c>
      <c r="BM996" s="229" t="s">
        <v>1989</v>
      </c>
    </row>
    <row r="997" s="2" customFormat="1" ht="16.5" customHeight="1">
      <c r="A997" s="38"/>
      <c r="B997" s="39"/>
      <c r="C997" s="218" t="s">
        <v>1990</v>
      </c>
      <c r="D997" s="218" t="s">
        <v>184</v>
      </c>
      <c r="E997" s="219" t="s">
        <v>1991</v>
      </c>
      <c r="F997" s="220" t="s">
        <v>1992</v>
      </c>
      <c r="G997" s="221" t="s">
        <v>1902</v>
      </c>
      <c r="H997" s="222">
        <v>1</v>
      </c>
      <c r="I997" s="223"/>
      <c r="J997" s="224">
        <f>ROUND(I997*H997,2)</f>
        <v>0</v>
      </c>
      <c r="K997" s="220" t="s">
        <v>188</v>
      </c>
      <c r="L997" s="44"/>
      <c r="M997" s="225" t="s">
        <v>1</v>
      </c>
      <c r="N997" s="226" t="s">
        <v>41</v>
      </c>
      <c r="O997" s="91"/>
      <c r="P997" s="227">
        <f>O997*H997</f>
        <v>0</v>
      </c>
      <c r="Q997" s="227">
        <v>0</v>
      </c>
      <c r="R997" s="227">
        <f>Q997*H997</f>
        <v>0</v>
      </c>
      <c r="S997" s="227">
        <v>0</v>
      </c>
      <c r="T997" s="228">
        <f>S997*H997</f>
        <v>0</v>
      </c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R997" s="229" t="s">
        <v>1903</v>
      </c>
      <c r="AT997" s="229" t="s">
        <v>184</v>
      </c>
      <c r="AU997" s="229" t="s">
        <v>86</v>
      </c>
      <c r="AY997" s="17" t="s">
        <v>182</v>
      </c>
      <c r="BE997" s="230">
        <f>IF(N997="základní",J997,0)</f>
        <v>0</v>
      </c>
      <c r="BF997" s="230">
        <f>IF(N997="snížená",J997,0)</f>
        <v>0</v>
      </c>
      <c r="BG997" s="230">
        <f>IF(N997="zákl. přenesená",J997,0)</f>
        <v>0</v>
      </c>
      <c r="BH997" s="230">
        <f>IF(N997="sníž. přenesená",J997,0)</f>
        <v>0</v>
      </c>
      <c r="BI997" s="230">
        <f>IF(N997="nulová",J997,0)</f>
        <v>0</v>
      </c>
      <c r="BJ997" s="17" t="s">
        <v>84</v>
      </c>
      <c r="BK997" s="230">
        <f>ROUND(I997*H997,2)</f>
        <v>0</v>
      </c>
      <c r="BL997" s="17" t="s">
        <v>1903</v>
      </c>
      <c r="BM997" s="229" t="s">
        <v>1993</v>
      </c>
    </row>
    <row r="998" s="13" customFormat="1">
      <c r="A998" s="13"/>
      <c r="B998" s="231"/>
      <c r="C998" s="232"/>
      <c r="D998" s="233" t="s">
        <v>199</v>
      </c>
      <c r="E998" s="234" t="s">
        <v>1</v>
      </c>
      <c r="F998" s="235" t="s">
        <v>84</v>
      </c>
      <c r="G998" s="232"/>
      <c r="H998" s="236">
        <v>1</v>
      </c>
      <c r="I998" s="237"/>
      <c r="J998" s="232"/>
      <c r="K998" s="232"/>
      <c r="L998" s="238"/>
      <c r="M998" s="239"/>
      <c r="N998" s="240"/>
      <c r="O998" s="240"/>
      <c r="P998" s="240"/>
      <c r="Q998" s="240"/>
      <c r="R998" s="240"/>
      <c r="S998" s="240"/>
      <c r="T998" s="241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2" t="s">
        <v>199</v>
      </c>
      <c r="AU998" s="242" t="s">
        <v>86</v>
      </c>
      <c r="AV998" s="13" t="s">
        <v>86</v>
      </c>
      <c r="AW998" s="13" t="s">
        <v>32</v>
      </c>
      <c r="AX998" s="13" t="s">
        <v>84</v>
      </c>
      <c r="AY998" s="242" t="s">
        <v>182</v>
      </c>
    </row>
    <row r="999" s="2" customFormat="1" ht="16.5" customHeight="1">
      <c r="A999" s="38"/>
      <c r="B999" s="39"/>
      <c r="C999" s="218" t="s">
        <v>1994</v>
      </c>
      <c r="D999" s="218" t="s">
        <v>184</v>
      </c>
      <c r="E999" s="219" t="s">
        <v>1995</v>
      </c>
      <c r="F999" s="220" t="s">
        <v>1996</v>
      </c>
      <c r="G999" s="221" t="s">
        <v>1902</v>
      </c>
      <c r="H999" s="222">
        <v>1</v>
      </c>
      <c r="I999" s="223"/>
      <c r="J999" s="224">
        <f>ROUND(I999*H999,2)</f>
        <v>0</v>
      </c>
      <c r="K999" s="220" t="s">
        <v>188</v>
      </c>
      <c r="L999" s="44"/>
      <c r="M999" s="225" t="s">
        <v>1</v>
      </c>
      <c r="N999" s="226" t="s">
        <v>41</v>
      </c>
      <c r="O999" s="91"/>
      <c r="P999" s="227">
        <f>O999*H999</f>
        <v>0</v>
      </c>
      <c r="Q999" s="227">
        <v>0</v>
      </c>
      <c r="R999" s="227">
        <f>Q999*H999</f>
        <v>0</v>
      </c>
      <c r="S999" s="227">
        <v>0</v>
      </c>
      <c r="T999" s="228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29" t="s">
        <v>1903</v>
      </c>
      <c r="AT999" s="229" t="s">
        <v>184</v>
      </c>
      <c r="AU999" s="229" t="s">
        <v>86</v>
      </c>
      <c r="AY999" s="17" t="s">
        <v>182</v>
      </c>
      <c r="BE999" s="230">
        <f>IF(N999="základní",J999,0)</f>
        <v>0</v>
      </c>
      <c r="BF999" s="230">
        <f>IF(N999="snížená",J999,0)</f>
        <v>0</v>
      </c>
      <c r="BG999" s="230">
        <f>IF(N999="zákl. přenesená",J999,0)</f>
        <v>0</v>
      </c>
      <c r="BH999" s="230">
        <f>IF(N999="sníž. přenesená",J999,0)</f>
        <v>0</v>
      </c>
      <c r="BI999" s="230">
        <f>IF(N999="nulová",J999,0)</f>
        <v>0</v>
      </c>
      <c r="BJ999" s="17" t="s">
        <v>84</v>
      </c>
      <c r="BK999" s="230">
        <f>ROUND(I999*H999,2)</f>
        <v>0</v>
      </c>
      <c r="BL999" s="17" t="s">
        <v>1903</v>
      </c>
      <c r="BM999" s="229" t="s">
        <v>1997</v>
      </c>
    </row>
    <row r="1000" s="2" customFormat="1" ht="16.5" customHeight="1">
      <c r="A1000" s="38"/>
      <c r="B1000" s="39"/>
      <c r="C1000" s="218" t="s">
        <v>1998</v>
      </c>
      <c r="D1000" s="218" t="s">
        <v>184</v>
      </c>
      <c r="E1000" s="219" t="s">
        <v>1999</v>
      </c>
      <c r="F1000" s="220" t="s">
        <v>2000</v>
      </c>
      <c r="G1000" s="221" t="s">
        <v>1902</v>
      </c>
      <c r="H1000" s="222">
        <v>1</v>
      </c>
      <c r="I1000" s="223"/>
      <c r="J1000" s="224">
        <f>ROUND(I1000*H1000,2)</f>
        <v>0</v>
      </c>
      <c r="K1000" s="220" t="s">
        <v>188</v>
      </c>
      <c r="L1000" s="44"/>
      <c r="M1000" s="225" t="s">
        <v>1</v>
      </c>
      <c r="N1000" s="226" t="s">
        <v>41</v>
      </c>
      <c r="O1000" s="91"/>
      <c r="P1000" s="227">
        <f>O1000*H1000</f>
        <v>0</v>
      </c>
      <c r="Q1000" s="227">
        <v>0</v>
      </c>
      <c r="R1000" s="227">
        <f>Q1000*H1000</f>
        <v>0</v>
      </c>
      <c r="S1000" s="227">
        <v>0</v>
      </c>
      <c r="T1000" s="228">
        <f>S1000*H1000</f>
        <v>0</v>
      </c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R1000" s="229" t="s">
        <v>1903</v>
      </c>
      <c r="AT1000" s="229" t="s">
        <v>184</v>
      </c>
      <c r="AU1000" s="229" t="s">
        <v>86</v>
      </c>
      <c r="AY1000" s="17" t="s">
        <v>182</v>
      </c>
      <c r="BE1000" s="230">
        <f>IF(N1000="základní",J1000,0)</f>
        <v>0</v>
      </c>
      <c r="BF1000" s="230">
        <f>IF(N1000="snížená",J1000,0)</f>
        <v>0</v>
      </c>
      <c r="BG1000" s="230">
        <f>IF(N1000="zákl. přenesená",J1000,0)</f>
        <v>0</v>
      </c>
      <c r="BH1000" s="230">
        <f>IF(N1000="sníž. přenesená",J1000,0)</f>
        <v>0</v>
      </c>
      <c r="BI1000" s="230">
        <f>IF(N1000="nulová",J1000,0)</f>
        <v>0</v>
      </c>
      <c r="BJ1000" s="17" t="s">
        <v>84</v>
      </c>
      <c r="BK1000" s="230">
        <f>ROUND(I1000*H1000,2)</f>
        <v>0</v>
      </c>
      <c r="BL1000" s="17" t="s">
        <v>1903</v>
      </c>
      <c r="BM1000" s="229" t="s">
        <v>2001</v>
      </c>
    </row>
    <row r="1001" s="12" customFormat="1" ht="22.8" customHeight="1">
      <c r="A1001" s="12"/>
      <c r="B1001" s="202"/>
      <c r="C1001" s="203"/>
      <c r="D1001" s="204" t="s">
        <v>75</v>
      </c>
      <c r="E1001" s="216" t="s">
        <v>2002</v>
      </c>
      <c r="F1001" s="216" t="s">
        <v>2003</v>
      </c>
      <c r="G1001" s="203"/>
      <c r="H1001" s="203"/>
      <c r="I1001" s="206"/>
      <c r="J1001" s="217">
        <f>BK1001</f>
        <v>0</v>
      </c>
      <c r="K1001" s="203"/>
      <c r="L1001" s="208"/>
      <c r="M1001" s="209"/>
      <c r="N1001" s="210"/>
      <c r="O1001" s="210"/>
      <c r="P1001" s="211">
        <f>P1002</f>
        <v>0</v>
      </c>
      <c r="Q1001" s="210"/>
      <c r="R1001" s="211">
        <f>R1002</f>
        <v>0</v>
      </c>
      <c r="S1001" s="210"/>
      <c r="T1001" s="212">
        <f>T1002</f>
        <v>0</v>
      </c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R1001" s="213" t="s">
        <v>205</v>
      </c>
      <c r="AT1001" s="214" t="s">
        <v>75</v>
      </c>
      <c r="AU1001" s="214" t="s">
        <v>84</v>
      </c>
      <c r="AY1001" s="213" t="s">
        <v>182</v>
      </c>
      <c r="BK1001" s="215">
        <f>BK1002</f>
        <v>0</v>
      </c>
    </row>
    <row r="1002" s="2" customFormat="1" ht="16.5" customHeight="1">
      <c r="A1002" s="38"/>
      <c r="B1002" s="39"/>
      <c r="C1002" s="218" t="s">
        <v>2004</v>
      </c>
      <c r="D1002" s="218" t="s">
        <v>184</v>
      </c>
      <c r="E1002" s="219" t="s">
        <v>2005</v>
      </c>
      <c r="F1002" s="220" t="s">
        <v>2006</v>
      </c>
      <c r="G1002" s="221" t="s">
        <v>1902</v>
      </c>
      <c r="H1002" s="222">
        <v>1</v>
      </c>
      <c r="I1002" s="223"/>
      <c r="J1002" s="224">
        <f>ROUND(I1002*H1002,2)</f>
        <v>0</v>
      </c>
      <c r="K1002" s="220" t="s">
        <v>188</v>
      </c>
      <c r="L1002" s="44"/>
      <c r="M1002" s="225" t="s">
        <v>1</v>
      </c>
      <c r="N1002" s="226" t="s">
        <v>41</v>
      </c>
      <c r="O1002" s="91"/>
      <c r="P1002" s="227">
        <f>O1002*H1002</f>
        <v>0</v>
      </c>
      <c r="Q1002" s="227">
        <v>0</v>
      </c>
      <c r="R1002" s="227">
        <f>Q1002*H1002</f>
        <v>0</v>
      </c>
      <c r="S1002" s="227">
        <v>0</v>
      </c>
      <c r="T1002" s="228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29" t="s">
        <v>1903</v>
      </c>
      <c r="AT1002" s="229" t="s">
        <v>184</v>
      </c>
      <c r="AU1002" s="229" t="s">
        <v>86</v>
      </c>
      <c r="AY1002" s="17" t="s">
        <v>182</v>
      </c>
      <c r="BE1002" s="230">
        <f>IF(N1002="základní",J1002,0)</f>
        <v>0</v>
      </c>
      <c r="BF1002" s="230">
        <f>IF(N1002="snížená",J1002,0)</f>
        <v>0</v>
      </c>
      <c r="BG1002" s="230">
        <f>IF(N1002="zákl. přenesená",J1002,0)</f>
        <v>0</v>
      </c>
      <c r="BH1002" s="230">
        <f>IF(N1002="sníž. přenesená",J1002,0)</f>
        <v>0</v>
      </c>
      <c r="BI1002" s="230">
        <f>IF(N1002="nulová",J1002,0)</f>
        <v>0</v>
      </c>
      <c r="BJ1002" s="17" t="s">
        <v>84</v>
      </c>
      <c r="BK1002" s="230">
        <f>ROUND(I1002*H1002,2)</f>
        <v>0</v>
      </c>
      <c r="BL1002" s="17" t="s">
        <v>1903</v>
      </c>
      <c r="BM1002" s="229" t="s">
        <v>2007</v>
      </c>
    </row>
    <row r="1003" s="12" customFormat="1" ht="22.8" customHeight="1">
      <c r="A1003" s="12"/>
      <c r="B1003" s="202"/>
      <c r="C1003" s="203"/>
      <c r="D1003" s="204" t="s">
        <v>75</v>
      </c>
      <c r="E1003" s="216" t="s">
        <v>2008</v>
      </c>
      <c r="F1003" s="216" t="s">
        <v>2009</v>
      </c>
      <c r="G1003" s="203"/>
      <c r="H1003" s="203"/>
      <c r="I1003" s="206"/>
      <c r="J1003" s="217">
        <f>BK1003</f>
        <v>0</v>
      </c>
      <c r="K1003" s="203"/>
      <c r="L1003" s="208"/>
      <c r="M1003" s="209"/>
      <c r="N1003" s="210"/>
      <c r="O1003" s="210"/>
      <c r="P1003" s="211">
        <f>P1004</f>
        <v>0</v>
      </c>
      <c r="Q1003" s="210"/>
      <c r="R1003" s="211">
        <f>R1004</f>
        <v>0</v>
      </c>
      <c r="S1003" s="210"/>
      <c r="T1003" s="212">
        <f>T1004</f>
        <v>0</v>
      </c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R1003" s="213" t="s">
        <v>205</v>
      </c>
      <c r="AT1003" s="214" t="s">
        <v>75</v>
      </c>
      <c r="AU1003" s="214" t="s">
        <v>84</v>
      </c>
      <c r="AY1003" s="213" t="s">
        <v>182</v>
      </c>
      <c r="BK1003" s="215">
        <f>BK1004</f>
        <v>0</v>
      </c>
    </row>
    <row r="1004" s="2" customFormat="1" ht="16.5" customHeight="1">
      <c r="A1004" s="38"/>
      <c r="B1004" s="39"/>
      <c r="C1004" s="218" t="s">
        <v>2010</v>
      </c>
      <c r="D1004" s="218" t="s">
        <v>184</v>
      </c>
      <c r="E1004" s="219" t="s">
        <v>2011</v>
      </c>
      <c r="F1004" s="220" t="s">
        <v>2012</v>
      </c>
      <c r="G1004" s="221" t="s">
        <v>1902</v>
      </c>
      <c r="H1004" s="222">
        <v>1</v>
      </c>
      <c r="I1004" s="223"/>
      <c r="J1004" s="224">
        <f>ROUND(I1004*H1004,2)</f>
        <v>0</v>
      </c>
      <c r="K1004" s="220" t="s">
        <v>188</v>
      </c>
      <c r="L1004" s="44"/>
      <c r="M1004" s="225" t="s">
        <v>1</v>
      </c>
      <c r="N1004" s="226" t="s">
        <v>41</v>
      </c>
      <c r="O1004" s="91"/>
      <c r="P1004" s="227">
        <f>O1004*H1004</f>
        <v>0</v>
      </c>
      <c r="Q1004" s="227">
        <v>0</v>
      </c>
      <c r="R1004" s="227">
        <f>Q1004*H1004</f>
        <v>0</v>
      </c>
      <c r="S1004" s="227">
        <v>0</v>
      </c>
      <c r="T1004" s="228">
        <f>S1004*H1004</f>
        <v>0</v>
      </c>
      <c r="U1004" s="38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R1004" s="229" t="s">
        <v>1903</v>
      </c>
      <c r="AT1004" s="229" t="s">
        <v>184</v>
      </c>
      <c r="AU1004" s="229" t="s">
        <v>86</v>
      </c>
      <c r="AY1004" s="17" t="s">
        <v>182</v>
      </c>
      <c r="BE1004" s="230">
        <f>IF(N1004="základní",J1004,0)</f>
        <v>0</v>
      </c>
      <c r="BF1004" s="230">
        <f>IF(N1004="snížená",J1004,0)</f>
        <v>0</v>
      </c>
      <c r="BG1004" s="230">
        <f>IF(N1004="zákl. přenesená",J1004,0)</f>
        <v>0</v>
      </c>
      <c r="BH1004" s="230">
        <f>IF(N1004="sníž. přenesená",J1004,0)</f>
        <v>0</v>
      </c>
      <c r="BI1004" s="230">
        <f>IF(N1004="nulová",J1004,0)</f>
        <v>0</v>
      </c>
      <c r="BJ1004" s="17" t="s">
        <v>84</v>
      </c>
      <c r="BK1004" s="230">
        <f>ROUND(I1004*H1004,2)</f>
        <v>0</v>
      </c>
      <c r="BL1004" s="17" t="s">
        <v>1903</v>
      </c>
      <c r="BM1004" s="229" t="s">
        <v>2013</v>
      </c>
    </row>
    <row r="1005" s="12" customFormat="1" ht="22.8" customHeight="1">
      <c r="A1005" s="12"/>
      <c r="B1005" s="202"/>
      <c r="C1005" s="203"/>
      <c r="D1005" s="204" t="s">
        <v>75</v>
      </c>
      <c r="E1005" s="216" t="s">
        <v>2014</v>
      </c>
      <c r="F1005" s="216" t="s">
        <v>2015</v>
      </c>
      <c r="G1005" s="203"/>
      <c r="H1005" s="203"/>
      <c r="I1005" s="206"/>
      <c r="J1005" s="217">
        <f>BK1005</f>
        <v>0</v>
      </c>
      <c r="K1005" s="203"/>
      <c r="L1005" s="208"/>
      <c r="M1005" s="209"/>
      <c r="N1005" s="210"/>
      <c r="O1005" s="210"/>
      <c r="P1005" s="211">
        <f>SUM(P1006:P1007)</f>
        <v>0</v>
      </c>
      <c r="Q1005" s="210"/>
      <c r="R1005" s="211">
        <f>SUM(R1006:R1007)</f>
        <v>0</v>
      </c>
      <c r="S1005" s="210"/>
      <c r="T1005" s="212">
        <f>SUM(T1006:T1007)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213" t="s">
        <v>205</v>
      </c>
      <c r="AT1005" s="214" t="s">
        <v>75</v>
      </c>
      <c r="AU1005" s="214" t="s">
        <v>84</v>
      </c>
      <c r="AY1005" s="213" t="s">
        <v>182</v>
      </c>
      <c r="BK1005" s="215">
        <f>SUM(BK1006:BK1007)</f>
        <v>0</v>
      </c>
    </row>
    <row r="1006" s="2" customFormat="1" ht="16.5" customHeight="1">
      <c r="A1006" s="38"/>
      <c r="B1006" s="39"/>
      <c r="C1006" s="218" t="s">
        <v>2016</v>
      </c>
      <c r="D1006" s="218" t="s">
        <v>184</v>
      </c>
      <c r="E1006" s="219" t="s">
        <v>2017</v>
      </c>
      <c r="F1006" s="220" t="s">
        <v>2018</v>
      </c>
      <c r="G1006" s="221" t="s">
        <v>1902</v>
      </c>
      <c r="H1006" s="222">
        <v>1</v>
      </c>
      <c r="I1006" s="223"/>
      <c r="J1006" s="224">
        <f>ROUND(I1006*H1006,2)</f>
        <v>0</v>
      </c>
      <c r="K1006" s="220" t="s">
        <v>188</v>
      </c>
      <c r="L1006" s="44"/>
      <c r="M1006" s="225" t="s">
        <v>1</v>
      </c>
      <c r="N1006" s="226" t="s">
        <v>41</v>
      </c>
      <c r="O1006" s="91"/>
      <c r="P1006" s="227">
        <f>O1006*H1006</f>
        <v>0</v>
      </c>
      <c r="Q1006" s="227">
        <v>0</v>
      </c>
      <c r="R1006" s="227">
        <f>Q1006*H1006</f>
        <v>0</v>
      </c>
      <c r="S1006" s="227">
        <v>0</v>
      </c>
      <c r="T1006" s="228">
        <f>S1006*H1006</f>
        <v>0</v>
      </c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R1006" s="229" t="s">
        <v>1903</v>
      </c>
      <c r="AT1006" s="229" t="s">
        <v>184</v>
      </c>
      <c r="AU1006" s="229" t="s">
        <v>86</v>
      </c>
      <c r="AY1006" s="17" t="s">
        <v>182</v>
      </c>
      <c r="BE1006" s="230">
        <f>IF(N1006="základní",J1006,0)</f>
        <v>0</v>
      </c>
      <c r="BF1006" s="230">
        <f>IF(N1006="snížená",J1006,0)</f>
        <v>0</v>
      </c>
      <c r="BG1006" s="230">
        <f>IF(N1006="zákl. přenesená",J1006,0)</f>
        <v>0</v>
      </c>
      <c r="BH1006" s="230">
        <f>IF(N1006="sníž. přenesená",J1006,0)</f>
        <v>0</v>
      </c>
      <c r="BI1006" s="230">
        <f>IF(N1006="nulová",J1006,0)</f>
        <v>0</v>
      </c>
      <c r="BJ1006" s="17" t="s">
        <v>84</v>
      </c>
      <c r="BK1006" s="230">
        <f>ROUND(I1006*H1006,2)</f>
        <v>0</v>
      </c>
      <c r="BL1006" s="17" t="s">
        <v>1903</v>
      </c>
      <c r="BM1006" s="229" t="s">
        <v>2019</v>
      </c>
    </row>
    <row r="1007" s="2" customFormat="1">
      <c r="A1007" s="38"/>
      <c r="B1007" s="39"/>
      <c r="C1007" s="218" t="s">
        <v>2020</v>
      </c>
      <c r="D1007" s="218" t="s">
        <v>184</v>
      </c>
      <c r="E1007" s="219" t="s">
        <v>2021</v>
      </c>
      <c r="F1007" s="220" t="s">
        <v>2022</v>
      </c>
      <c r="G1007" s="221" t="s">
        <v>1902</v>
      </c>
      <c r="H1007" s="222">
        <v>1</v>
      </c>
      <c r="I1007" s="223"/>
      <c r="J1007" s="224">
        <f>ROUND(I1007*H1007,2)</f>
        <v>0</v>
      </c>
      <c r="K1007" s="220" t="s">
        <v>188</v>
      </c>
      <c r="L1007" s="44"/>
      <c r="M1007" s="225" t="s">
        <v>1</v>
      </c>
      <c r="N1007" s="226" t="s">
        <v>41</v>
      </c>
      <c r="O1007" s="91"/>
      <c r="P1007" s="227">
        <f>O1007*H1007</f>
        <v>0</v>
      </c>
      <c r="Q1007" s="227">
        <v>0</v>
      </c>
      <c r="R1007" s="227">
        <f>Q1007*H1007</f>
        <v>0</v>
      </c>
      <c r="S1007" s="227">
        <v>0</v>
      </c>
      <c r="T1007" s="228">
        <f>S1007*H1007</f>
        <v>0</v>
      </c>
      <c r="U1007" s="38"/>
      <c r="V1007" s="38"/>
      <c r="W1007" s="38"/>
      <c r="X1007" s="38"/>
      <c r="Y1007" s="38"/>
      <c r="Z1007" s="38"/>
      <c r="AA1007" s="38"/>
      <c r="AB1007" s="38"/>
      <c r="AC1007" s="38"/>
      <c r="AD1007" s="38"/>
      <c r="AE1007" s="38"/>
      <c r="AR1007" s="229" t="s">
        <v>1903</v>
      </c>
      <c r="AT1007" s="229" t="s">
        <v>184</v>
      </c>
      <c r="AU1007" s="229" t="s">
        <v>86</v>
      </c>
      <c r="AY1007" s="17" t="s">
        <v>182</v>
      </c>
      <c r="BE1007" s="230">
        <f>IF(N1007="základní",J1007,0)</f>
        <v>0</v>
      </c>
      <c r="BF1007" s="230">
        <f>IF(N1007="snížená",J1007,0)</f>
        <v>0</v>
      </c>
      <c r="BG1007" s="230">
        <f>IF(N1007="zákl. přenesená",J1007,0)</f>
        <v>0</v>
      </c>
      <c r="BH1007" s="230">
        <f>IF(N1007="sníž. přenesená",J1007,0)</f>
        <v>0</v>
      </c>
      <c r="BI1007" s="230">
        <f>IF(N1007="nulová",J1007,0)</f>
        <v>0</v>
      </c>
      <c r="BJ1007" s="17" t="s">
        <v>84</v>
      </c>
      <c r="BK1007" s="230">
        <f>ROUND(I1007*H1007,2)</f>
        <v>0</v>
      </c>
      <c r="BL1007" s="17" t="s">
        <v>1903</v>
      </c>
      <c r="BM1007" s="229" t="s">
        <v>2023</v>
      </c>
    </row>
    <row r="1008" s="12" customFormat="1" ht="22.8" customHeight="1">
      <c r="A1008" s="12"/>
      <c r="B1008" s="202"/>
      <c r="C1008" s="203"/>
      <c r="D1008" s="204" t="s">
        <v>75</v>
      </c>
      <c r="E1008" s="216" t="s">
        <v>2024</v>
      </c>
      <c r="F1008" s="216" t="s">
        <v>2025</v>
      </c>
      <c r="G1008" s="203"/>
      <c r="H1008" s="203"/>
      <c r="I1008" s="206"/>
      <c r="J1008" s="217">
        <f>BK1008</f>
        <v>0</v>
      </c>
      <c r="K1008" s="203"/>
      <c r="L1008" s="208"/>
      <c r="M1008" s="209"/>
      <c r="N1008" s="210"/>
      <c r="O1008" s="210"/>
      <c r="P1008" s="211">
        <f>SUM(P1009:P1011)</f>
        <v>0</v>
      </c>
      <c r="Q1008" s="210"/>
      <c r="R1008" s="211">
        <f>SUM(R1009:R1011)</f>
        <v>0</v>
      </c>
      <c r="S1008" s="210"/>
      <c r="T1008" s="212">
        <f>SUM(T1009:T1011)</f>
        <v>0</v>
      </c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R1008" s="213" t="s">
        <v>205</v>
      </c>
      <c r="AT1008" s="214" t="s">
        <v>75</v>
      </c>
      <c r="AU1008" s="214" t="s">
        <v>84</v>
      </c>
      <c r="AY1008" s="213" t="s">
        <v>182</v>
      </c>
      <c r="BK1008" s="215">
        <f>SUM(BK1009:BK1011)</f>
        <v>0</v>
      </c>
    </row>
    <row r="1009" s="2" customFormat="1">
      <c r="A1009" s="38"/>
      <c r="B1009" s="39"/>
      <c r="C1009" s="218" t="s">
        <v>2026</v>
      </c>
      <c r="D1009" s="218" t="s">
        <v>184</v>
      </c>
      <c r="E1009" s="219" t="s">
        <v>2027</v>
      </c>
      <c r="F1009" s="220" t="s">
        <v>2028</v>
      </c>
      <c r="G1009" s="221" t="s">
        <v>1902</v>
      </c>
      <c r="H1009" s="222">
        <v>1</v>
      </c>
      <c r="I1009" s="223"/>
      <c r="J1009" s="224">
        <f>ROUND(I1009*H1009,2)</f>
        <v>0</v>
      </c>
      <c r="K1009" s="220" t="s">
        <v>188</v>
      </c>
      <c r="L1009" s="44"/>
      <c r="M1009" s="225" t="s">
        <v>1</v>
      </c>
      <c r="N1009" s="226" t="s">
        <v>41</v>
      </c>
      <c r="O1009" s="91"/>
      <c r="P1009" s="227">
        <f>O1009*H1009</f>
        <v>0</v>
      </c>
      <c r="Q1009" s="227">
        <v>0</v>
      </c>
      <c r="R1009" s="227">
        <f>Q1009*H1009</f>
        <v>0</v>
      </c>
      <c r="S1009" s="227">
        <v>0</v>
      </c>
      <c r="T1009" s="228">
        <f>S1009*H1009</f>
        <v>0</v>
      </c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R1009" s="229" t="s">
        <v>1903</v>
      </c>
      <c r="AT1009" s="229" t="s">
        <v>184</v>
      </c>
      <c r="AU1009" s="229" t="s">
        <v>86</v>
      </c>
      <c r="AY1009" s="17" t="s">
        <v>182</v>
      </c>
      <c r="BE1009" s="230">
        <f>IF(N1009="základní",J1009,0)</f>
        <v>0</v>
      </c>
      <c r="BF1009" s="230">
        <f>IF(N1009="snížená",J1009,0)</f>
        <v>0</v>
      </c>
      <c r="BG1009" s="230">
        <f>IF(N1009="zákl. přenesená",J1009,0)</f>
        <v>0</v>
      </c>
      <c r="BH1009" s="230">
        <f>IF(N1009="sníž. přenesená",J1009,0)</f>
        <v>0</v>
      </c>
      <c r="BI1009" s="230">
        <f>IF(N1009="nulová",J1009,0)</f>
        <v>0</v>
      </c>
      <c r="BJ1009" s="17" t="s">
        <v>84</v>
      </c>
      <c r="BK1009" s="230">
        <f>ROUND(I1009*H1009,2)</f>
        <v>0</v>
      </c>
      <c r="BL1009" s="17" t="s">
        <v>1903</v>
      </c>
      <c r="BM1009" s="229" t="s">
        <v>2029</v>
      </c>
    </row>
    <row r="1010" s="2" customFormat="1">
      <c r="A1010" s="38"/>
      <c r="B1010" s="39"/>
      <c r="C1010" s="218" t="s">
        <v>2030</v>
      </c>
      <c r="D1010" s="218" t="s">
        <v>184</v>
      </c>
      <c r="E1010" s="219" t="s">
        <v>2031</v>
      </c>
      <c r="F1010" s="220" t="s">
        <v>2032</v>
      </c>
      <c r="G1010" s="221" t="s">
        <v>1902</v>
      </c>
      <c r="H1010" s="222">
        <v>1</v>
      </c>
      <c r="I1010" s="223"/>
      <c r="J1010" s="224">
        <f>ROUND(I1010*H1010,2)</f>
        <v>0</v>
      </c>
      <c r="K1010" s="220" t="s">
        <v>188</v>
      </c>
      <c r="L1010" s="44"/>
      <c r="M1010" s="225" t="s">
        <v>1</v>
      </c>
      <c r="N1010" s="226" t="s">
        <v>41</v>
      </c>
      <c r="O1010" s="91"/>
      <c r="P1010" s="227">
        <f>O1010*H1010</f>
        <v>0</v>
      </c>
      <c r="Q1010" s="227">
        <v>0</v>
      </c>
      <c r="R1010" s="227">
        <f>Q1010*H1010</f>
        <v>0</v>
      </c>
      <c r="S1010" s="227">
        <v>0</v>
      </c>
      <c r="T1010" s="228">
        <f>S1010*H1010</f>
        <v>0</v>
      </c>
      <c r="U1010" s="38"/>
      <c r="V1010" s="38"/>
      <c r="W1010" s="38"/>
      <c r="X1010" s="38"/>
      <c r="Y1010" s="38"/>
      <c r="Z1010" s="38"/>
      <c r="AA1010" s="38"/>
      <c r="AB1010" s="38"/>
      <c r="AC1010" s="38"/>
      <c r="AD1010" s="38"/>
      <c r="AE1010" s="38"/>
      <c r="AR1010" s="229" t="s">
        <v>1903</v>
      </c>
      <c r="AT1010" s="229" t="s">
        <v>184</v>
      </c>
      <c r="AU1010" s="229" t="s">
        <v>86</v>
      </c>
      <c r="AY1010" s="17" t="s">
        <v>182</v>
      </c>
      <c r="BE1010" s="230">
        <f>IF(N1010="základní",J1010,0)</f>
        <v>0</v>
      </c>
      <c r="BF1010" s="230">
        <f>IF(N1010="snížená",J1010,0)</f>
        <v>0</v>
      </c>
      <c r="BG1010" s="230">
        <f>IF(N1010="zákl. přenesená",J1010,0)</f>
        <v>0</v>
      </c>
      <c r="BH1010" s="230">
        <f>IF(N1010="sníž. přenesená",J1010,0)</f>
        <v>0</v>
      </c>
      <c r="BI1010" s="230">
        <f>IF(N1010="nulová",J1010,0)</f>
        <v>0</v>
      </c>
      <c r="BJ1010" s="17" t="s">
        <v>84</v>
      </c>
      <c r="BK1010" s="230">
        <f>ROUND(I1010*H1010,2)</f>
        <v>0</v>
      </c>
      <c r="BL1010" s="17" t="s">
        <v>1903</v>
      </c>
      <c r="BM1010" s="229" t="s">
        <v>2033</v>
      </c>
    </row>
    <row r="1011" s="2" customFormat="1" ht="16.5" customHeight="1">
      <c r="A1011" s="38"/>
      <c r="B1011" s="39"/>
      <c r="C1011" s="218" t="s">
        <v>2034</v>
      </c>
      <c r="D1011" s="218" t="s">
        <v>184</v>
      </c>
      <c r="E1011" s="219" t="s">
        <v>2035</v>
      </c>
      <c r="F1011" s="220" t="s">
        <v>2036</v>
      </c>
      <c r="G1011" s="221" t="s">
        <v>1902</v>
      </c>
      <c r="H1011" s="222">
        <v>1</v>
      </c>
      <c r="I1011" s="223"/>
      <c r="J1011" s="224">
        <f>ROUND(I1011*H1011,2)</f>
        <v>0</v>
      </c>
      <c r="K1011" s="220" t="s">
        <v>188</v>
      </c>
      <c r="L1011" s="44"/>
      <c r="M1011" s="275" t="s">
        <v>1</v>
      </c>
      <c r="N1011" s="276" t="s">
        <v>41</v>
      </c>
      <c r="O1011" s="277"/>
      <c r="P1011" s="278">
        <f>O1011*H1011</f>
        <v>0</v>
      </c>
      <c r="Q1011" s="278">
        <v>0</v>
      </c>
      <c r="R1011" s="278">
        <f>Q1011*H1011</f>
        <v>0</v>
      </c>
      <c r="S1011" s="278">
        <v>0</v>
      </c>
      <c r="T1011" s="279">
        <f>S1011*H1011</f>
        <v>0</v>
      </c>
      <c r="U1011" s="38"/>
      <c r="V1011" s="38"/>
      <c r="W1011" s="38"/>
      <c r="X1011" s="38"/>
      <c r="Y1011" s="38"/>
      <c r="Z1011" s="38"/>
      <c r="AA1011" s="38"/>
      <c r="AB1011" s="38"/>
      <c r="AC1011" s="38"/>
      <c r="AD1011" s="38"/>
      <c r="AE1011" s="38"/>
      <c r="AR1011" s="229" t="s">
        <v>1903</v>
      </c>
      <c r="AT1011" s="229" t="s">
        <v>184</v>
      </c>
      <c r="AU1011" s="229" t="s">
        <v>86</v>
      </c>
      <c r="AY1011" s="17" t="s">
        <v>182</v>
      </c>
      <c r="BE1011" s="230">
        <f>IF(N1011="základní",J1011,0)</f>
        <v>0</v>
      </c>
      <c r="BF1011" s="230">
        <f>IF(N1011="snížená",J1011,0)</f>
        <v>0</v>
      </c>
      <c r="BG1011" s="230">
        <f>IF(N1011="zákl. přenesená",J1011,0)</f>
        <v>0</v>
      </c>
      <c r="BH1011" s="230">
        <f>IF(N1011="sníž. přenesená",J1011,0)</f>
        <v>0</v>
      </c>
      <c r="BI1011" s="230">
        <f>IF(N1011="nulová",J1011,0)</f>
        <v>0</v>
      </c>
      <c r="BJ1011" s="17" t="s">
        <v>84</v>
      </c>
      <c r="BK1011" s="230">
        <f>ROUND(I1011*H1011,2)</f>
        <v>0</v>
      </c>
      <c r="BL1011" s="17" t="s">
        <v>1903</v>
      </c>
      <c r="BM1011" s="229" t="s">
        <v>2037</v>
      </c>
    </row>
    <row r="1012" s="2" customFormat="1" ht="6.96" customHeight="1">
      <c r="A1012" s="38"/>
      <c r="B1012" s="66"/>
      <c r="C1012" s="67"/>
      <c r="D1012" s="67"/>
      <c r="E1012" s="67"/>
      <c r="F1012" s="67"/>
      <c r="G1012" s="67"/>
      <c r="H1012" s="67"/>
      <c r="I1012" s="67"/>
      <c r="J1012" s="67"/>
      <c r="K1012" s="67"/>
      <c r="L1012" s="44"/>
      <c r="M1012" s="38"/>
      <c r="O1012" s="38"/>
      <c r="P1012" s="38"/>
      <c r="Q1012" s="38"/>
      <c r="R1012" s="38"/>
      <c r="S1012" s="38"/>
      <c r="T1012" s="38"/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</row>
  </sheetData>
  <sheetProtection sheet="1" autoFilter="0" formatColumns="0" formatRows="0" objects="1" scenarios="1" spinCount="100000" saltValue="HUVfCyz6mLFHhpmvTjIQti72RODHx8WOk7XpQsGJpAx3p1nBB43PyvlNYOPUJEY3yZYyQPcgSG0JH5y52Sj0Dw==" hashValue="9sZVL+yM5ea6T7u98+8YgO1O72s2ulpc9fVm+6qHqd91G1bb3nFbfGa9XiWCutkfDvrxPnrN+Fd0b9ELymFaVg==" algorithmName="SHA-512" password="CC35"/>
  <autoFilter ref="C157:K1011"/>
  <mergeCells count="9">
    <mergeCell ref="E7:H7"/>
    <mergeCell ref="E9:H9"/>
    <mergeCell ref="E18:H18"/>
    <mergeCell ref="E27:H27"/>
    <mergeCell ref="E85:H85"/>
    <mergeCell ref="E87:H87"/>
    <mergeCell ref="E148:H148"/>
    <mergeCell ref="E150:H15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2038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02 - SO-02-Zpevněné plochy a HTU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125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130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02 - SO-02-Zpevněné plochy a HTU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0.10362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180</v>
      </c>
      <c r="F119" s="205" t="s">
        <v>181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0.10362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84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205</v>
      </c>
      <c r="F120" s="216" t="s">
        <v>598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0.10362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84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>
      <c r="A121" s="38"/>
      <c r="B121" s="39"/>
      <c r="C121" s="218" t="s">
        <v>84</v>
      </c>
      <c r="D121" s="218" t="s">
        <v>184</v>
      </c>
      <c r="E121" s="219" t="s">
        <v>2039</v>
      </c>
      <c r="F121" s="220" t="s">
        <v>2040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188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0.10362</v>
      </c>
      <c r="R121" s="278">
        <f>Q121*H121</f>
        <v>0.10362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189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189</v>
      </c>
      <c r="BM121" s="229" t="s">
        <v>2041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olBPYlWMQgPMGKCdcHTaOlSK5Vo1iOb/Av99oKj5DqyyvDDvhad1Kvnxb3xjzOCO3KEjI3oj02Bl6st5LH9VHQ==" hashValue="cLWO/NSf3L2YKKL1OSkaw4sjGPj8QzIjDX8xHzd5BzgRL3LzaM/hNRq8W8gJDNRwbnIhenD9JuQbXw2wLaaK+w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2042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 xml:space="preserve">LYSA 03 - SO-03-Venkovní vodovod a kanalizace 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2043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2044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 xml:space="preserve">LYSA 03 - SO-03-Venkovní vodovod a kanalizace 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180</v>
      </c>
      <c r="F119" s="205" t="s">
        <v>180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84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2045</v>
      </c>
      <c r="F120" s="216" t="s">
        <v>2046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84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>
      <c r="A121" s="38"/>
      <c r="B121" s="39"/>
      <c r="C121" s="218" t="s">
        <v>84</v>
      </c>
      <c r="D121" s="218" t="s">
        <v>184</v>
      </c>
      <c r="E121" s="219" t="s">
        <v>2047</v>
      </c>
      <c r="F121" s="220" t="s">
        <v>2048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189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189</v>
      </c>
      <c r="BM121" s="229" t="s">
        <v>2049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HewdgMjS3LSq5suUIGCrDpsjtYkJod51TiQrGp0NKDpWEVgPZeLLrlvqoKXQ5aSqQgfiFTeRg25Jw6R5pNUFLw==" hashValue="b0E3TqbbWwuwJh6qrxv4zPWaI/iMx92HRnq10vEb/VZ0VFpXETFA0QWL5LlQQOitRI4QJWvj+4gmDcblLG2AQA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2050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04 - SO-04-Venkovní rozvody EI-NN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141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04 - SO-04-Venkovní rozvody EI-NN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1270</v>
      </c>
      <c r="F120" s="216" t="s">
        <v>1271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1273</v>
      </c>
      <c r="F121" s="220" t="s">
        <v>2051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2052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0g1mo527nbOM4STKGfdqIZzUNilkF5OEvaCfByc7XNaG1hl1PA91IV+GHRlajXxRaZ9S5W0GIV8fznqqToLpQw==" hashValue="IVuqFpFd5l7SfGIcJegCwXWPGHkUrOTgIKROgqXz6+sC3CH3GpxWne1rxYqiiQCIQZ5xqKodUpDXfxJq234rBA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2053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05 - SO-05-Trafostanice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141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05 - SO-05-Trafostanice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1270</v>
      </c>
      <c r="F120" s="216" t="s">
        <v>1271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1273</v>
      </c>
      <c r="F121" s="220" t="s">
        <v>2054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2055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OAM9NkLyQfPhtOERCXHLuULrGCSwVnV6VJBsu/QzrixR7618N0akcute9AGPrCIOwyyECExEP1YLrwR5VnA4pg==" hashValue="sQJTusy6/sZrjlg1g4BWkP0b2xqlv9bPUd3ngSl6cThz2mQCtnNblodCRVfvNEY1zOD5NM3pHUQtbQTyrMMT8A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2056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06 - SO-06-Vedení plynu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2057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06 - SO-06-Vedení plynu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2058</v>
      </c>
      <c r="F120" s="216" t="s">
        <v>2059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2060</v>
      </c>
      <c r="F121" s="220" t="s">
        <v>2061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2062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NrB24YKRb2PwgTW1gEqE3Z9utpB48jum2BO0dHXI4KykWYMxWMVU4eN40N/vvG4KA7uKcFrUIDuH7690eNFjlQ==" hashValue="+KuvBVMrd3nsLl2v8+xgX+c73Fsd66JdM5VWOaRUT+9aDpl1+23xrY9s8Y8fWtjNDbLufAiqAfK8BpfprEfbig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2063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07 - SO-07-Vedení slaboproudu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134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142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07 - SO-07-Vedení slaboproudu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943</v>
      </c>
      <c r="F119" s="205" t="s">
        <v>944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86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1276</v>
      </c>
      <c r="F120" s="216" t="s">
        <v>1277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86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1279</v>
      </c>
      <c r="F121" s="220" t="s">
        <v>2064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260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260</v>
      </c>
      <c r="BM121" s="229" t="s">
        <v>2065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Lj5Sco72/KPhZgEBDH3tL83z3CxVRtUqHNiyrwgkPyYM29N34r9F4P9Xglzhud+Z0qjTNBYhKSVpISAizb7mBA==" hashValue="cB0qFaAglpPtqI9WBFxYxCSBQtAyin/Hlsnjiz2Q4D+U67tzDmq6FZSSmWsQhxT+WQhd0WmGxeqjiOL6Q7zVIg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117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Sportovní hala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2066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12. 5. 2020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ROUND((SUM(BE118:BE121)),  2)</f>
        <v>0</v>
      </c>
      <c r="G33" s="38"/>
      <c r="H33" s="38"/>
      <c r="I33" s="155">
        <v>0.20999999999999999</v>
      </c>
      <c r="J33" s="154">
        <f>ROUND(((SUM(BE118:BE121))*I33),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ROUND((SUM(BF118:BF121)),  2)</f>
        <v>0</v>
      </c>
      <c r="G34" s="38"/>
      <c r="H34" s="38"/>
      <c r="I34" s="155">
        <v>0.14999999999999999</v>
      </c>
      <c r="J34" s="154">
        <f>ROUND(((SUM(BF118:BF121))*I34),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ROUND((SUM(BG118:BG121)),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ROUND((SUM(BH118:BH121)),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ROUND((SUM(BI118:BI121)),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Sportovní hala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LYSA 08 - SO-08-Sadové úpravy vč. mobiliáře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Lysá nad Labem</v>
      </c>
      <c r="G89" s="40"/>
      <c r="H89" s="40"/>
      <c r="I89" s="32" t="s">
        <v>22</v>
      </c>
      <c r="J89" s="79" t="str">
        <f>IF(J12="","",J12)</f>
        <v>12. 5. 2020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Lysá nad Labem</v>
      </c>
      <c r="G91" s="40"/>
      <c r="H91" s="40"/>
      <c r="I91" s="32" t="s">
        <v>30</v>
      </c>
      <c r="J91" s="36" t="str">
        <f>E21</f>
        <v>JIKA CZ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Ing.Pavel Michálek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121</v>
      </c>
      <c r="D94" s="176"/>
      <c r="E94" s="176"/>
      <c r="F94" s="176"/>
      <c r="G94" s="176"/>
      <c r="H94" s="176"/>
      <c r="I94" s="176"/>
      <c r="J94" s="177" t="s">
        <v>122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123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124</v>
      </c>
    </row>
    <row r="97" s="9" customFormat="1" ht="24.96" customHeight="1">
      <c r="A97" s="9"/>
      <c r="B97" s="179"/>
      <c r="C97" s="180"/>
      <c r="D97" s="181" t="s">
        <v>2043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2067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167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Sportovní hala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LYSA 08 - SO-08-Sadové úpravy vč. mobiliáře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Lysá nad Labem</v>
      </c>
      <c r="G112" s="40"/>
      <c r="H112" s="40"/>
      <c r="I112" s="32" t="s">
        <v>22</v>
      </c>
      <c r="J112" s="79" t="str">
        <f>IF(J12="","",J12)</f>
        <v>12. 5. 2020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Město Lysá nad Labem</v>
      </c>
      <c r="G114" s="40"/>
      <c r="H114" s="40"/>
      <c r="I114" s="32" t="s">
        <v>30</v>
      </c>
      <c r="J114" s="36" t="str">
        <f>E21</f>
        <v>JIKA CZ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28</v>
      </c>
      <c r="D115" s="40"/>
      <c r="E115" s="40"/>
      <c r="F115" s="27" t="str">
        <f>IF(E18="","",E18)</f>
        <v>Vyplň údaj</v>
      </c>
      <c r="G115" s="40"/>
      <c r="H115" s="40"/>
      <c r="I115" s="32" t="s">
        <v>33</v>
      </c>
      <c r="J115" s="36" t="str">
        <f>E24</f>
        <v>Ing.Pavel Michálek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168</v>
      </c>
      <c r="D117" s="194" t="s">
        <v>61</v>
      </c>
      <c r="E117" s="194" t="s">
        <v>57</v>
      </c>
      <c r="F117" s="194" t="s">
        <v>58</v>
      </c>
      <c r="G117" s="194" t="s">
        <v>169</v>
      </c>
      <c r="H117" s="194" t="s">
        <v>170</v>
      </c>
      <c r="I117" s="194" t="s">
        <v>171</v>
      </c>
      <c r="J117" s="194" t="s">
        <v>122</v>
      </c>
      <c r="K117" s="195" t="s">
        <v>172</v>
      </c>
      <c r="L117" s="196"/>
      <c r="M117" s="100" t="s">
        <v>1</v>
      </c>
      <c r="N117" s="101" t="s">
        <v>40</v>
      </c>
      <c r="O117" s="101" t="s">
        <v>173</v>
      </c>
      <c r="P117" s="101" t="s">
        <v>174</v>
      </c>
      <c r="Q117" s="101" t="s">
        <v>175</v>
      </c>
      <c r="R117" s="101" t="s">
        <v>176</v>
      </c>
      <c r="S117" s="101" t="s">
        <v>177</v>
      </c>
      <c r="T117" s="102" t="s">
        <v>178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179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75</v>
      </c>
      <c r="AU118" s="17" t="s">
        <v>124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180</v>
      </c>
      <c r="F119" s="205" t="s">
        <v>180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84</v>
      </c>
      <c r="AT119" s="214" t="s">
        <v>75</v>
      </c>
      <c r="AU119" s="214" t="s">
        <v>76</v>
      </c>
      <c r="AY119" s="213" t="s">
        <v>182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2068</v>
      </c>
      <c r="F120" s="216" t="s">
        <v>1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84</v>
      </c>
      <c r="AT120" s="214" t="s">
        <v>75</v>
      </c>
      <c r="AU120" s="214" t="s">
        <v>84</v>
      </c>
      <c r="AY120" s="213" t="s">
        <v>182</v>
      </c>
      <c r="BK120" s="215">
        <f>BK121</f>
        <v>0</v>
      </c>
    </row>
    <row r="121" s="2" customFormat="1" ht="16.5" customHeight="1">
      <c r="A121" s="38"/>
      <c r="B121" s="39"/>
      <c r="C121" s="218" t="s">
        <v>84</v>
      </c>
      <c r="D121" s="218" t="s">
        <v>184</v>
      </c>
      <c r="E121" s="219" t="s">
        <v>2069</v>
      </c>
      <c r="F121" s="220" t="s">
        <v>2070</v>
      </c>
      <c r="G121" s="221" t="s">
        <v>1254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75" t="s">
        <v>1</v>
      </c>
      <c r="N121" s="276" t="s">
        <v>41</v>
      </c>
      <c r="O121" s="277"/>
      <c r="P121" s="278">
        <f>O121*H121</f>
        <v>0</v>
      </c>
      <c r="Q121" s="278">
        <v>0</v>
      </c>
      <c r="R121" s="278">
        <f>Q121*H121</f>
        <v>0</v>
      </c>
      <c r="S121" s="278">
        <v>0</v>
      </c>
      <c r="T121" s="279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189</v>
      </c>
      <c r="AT121" s="229" t="s">
        <v>184</v>
      </c>
      <c r="AU121" s="229" t="s">
        <v>86</v>
      </c>
      <c r="AY121" s="17" t="s">
        <v>182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189</v>
      </c>
      <c r="BM121" s="229" t="s">
        <v>2071</v>
      </c>
    </row>
    <row r="122" s="2" customFormat="1" ht="6.96" customHeight="1">
      <c r="A122" s="38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44"/>
      <c r="M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</sheetData>
  <sheetProtection sheet="1" autoFilter="0" formatColumns="0" formatRows="0" objects="1" scenarios="1" spinCount="100000" saltValue="j7M6Jo490lGtsHn6TC69TEuaaLSe+qJpfYoObZoBf+dNBLRjAz9PyjPztqdlsrkcMijPDg/7JUSuDchIlBKBPA==" hashValue="oSDDUwsTV8IdGBg2bV/nzZQ1aJw6hzXXkU+SbU6CtjG4FuNxuf6G6/oycpMHoZdcfmlBWh8T718FmZJReI9VOg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MICHÁLEK\Michálek</dc:creator>
  <cp:lastModifiedBy>MICHÁLEK\Michálek</cp:lastModifiedBy>
  <dcterms:created xsi:type="dcterms:W3CDTF">2021-02-16T08:15:57Z</dcterms:created>
  <dcterms:modified xsi:type="dcterms:W3CDTF">2021-02-16T08:16:09Z</dcterms:modified>
</cp:coreProperties>
</file>