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oložky" sheetId="1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Položky!$A$1:$G$122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loupecCC">Položky!$G$6</definedName>
    <definedName name="SloupecCisloPol">Položky!$B$6</definedName>
    <definedName name="SloupecCH">Položky!#REF!</definedName>
    <definedName name="SloupecJC">Položky!$F$6</definedName>
    <definedName name="SloupecJH">Položky!#REF!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>0</definedName>
    <definedName name="solver_num" localSheetId="0">0</definedName>
    <definedName name="solver_opt" localSheetId="0">Položky!#REF!</definedName>
    <definedName name="solver_typ" localSheetId="0">1</definedName>
    <definedName name="solver_val" localSheetId="0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9" i="1" l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20" i="1" s="1"/>
  <c r="G103" i="1"/>
  <c r="C101" i="1"/>
  <c r="G100" i="1"/>
  <c r="G99" i="1"/>
  <c r="G98" i="1"/>
  <c r="G97" i="1"/>
  <c r="G96" i="1"/>
  <c r="BC95" i="1"/>
  <c r="BB95" i="1"/>
  <c r="BA95" i="1"/>
  <c r="AZ95" i="1"/>
  <c r="AY95" i="1"/>
  <c r="G95" i="1"/>
  <c r="BC94" i="1"/>
  <c r="BB94" i="1"/>
  <c r="BA94" i="1"/>
  <c r="AY94" i="1"/>
  <c r="G94" i="1"/>
  <c r="AZ94" i="1" s="1"/>
  <c r="G93" i="1"/>
  <c r="BC92" i="1"/>
  <c r="BB92" i="1"/>
  <c r="BA92" i="1"/>
  <c r="AY92" i="1"/>
  <c r="G92" i="1"/>
  <c r="AZ92" i="1" s="1"/>
  <c r="BC91" i="1"/>
  <c r="BB91" i="1"/>
  <c r="BA91" i="1"/>
  <c r="AZ91" i="1"/>
  <c r="AY91" i="1"/>
  <c r="G91" i="1"/>
  <c r="G90" i="1"/>
  <c r="G89" i="1"/>
  <c r="BC88" i="1"/>
  <c r="BB88" i="1"/>
  <c r="BA88" i="1"/>
  <c r="AZ88" i="1"/>
  <c r="AY88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BC75" i="1"/>
  <c r="BC101" i="1" s="1"/>
  <c r="BB75" i="1"/>
  <c r="BB101" i="1" s="1"/>
  <c r="BA75" i="1"/>
  <c r="BA101" i="1" s="1"/>
  <c r="AY75" i="1"/>
  <c r="AY101" i="1" s="1"/>
  <c r="G75" i="1"/>
  <c r="C73" i="1"/>
  <c r="BC72" i="1"/>
  <c r="BB72" i="1"/>
  <c r="BA72" i="1"/>
  <c r="AZ72" i="1"/>
  <c r="AY72" i="1"/>
  <c r="G72" i="1"/>
  <c r="BC71" i="1"/>
  <c r="BB71" i="1"/>
  <c r="BA71" i="1"/>
  <c r="AY71" i="1"/>
  <c r="G71" i="1"/>
  <c r="AZ71" i="1" s="1"/>
  <c r="G70" i="1"/>
  <c r="BC69" i="1"/>
  <c r="BB69" i="1"/>
  <c r="BA69" i="1"/>
  <c r="AZ69" i="1"/>
  <c r="AY69" i="1"/>
  <c r="G69" i="1"/>
  <c r="BC68" i="1"/>
  <c r="BB68" i="1"/>
  <c r="BA68" i="1"/>
  <c r="AY68" i="1"/>
  <c r="G68" i="1"/>
  <c r="AZ68" i="1" s="1"/>
  <c r="G67" i="1"/>
  <c r="BC66" i="1"/>
  <c r="BB66" i="1"/>
  <c r="BA66" i="1"/>
  <c r="AY66" i="1"/>
  <c r="G66" i="1"/>
  <c r="AZ66" i="1" s="1"/>
  <c r="BC65" i="1"/>
  <c r="BB65" i="1"/>
  <c r="BA65" i="1"/>
  <c r="AY65" i="1"/>
  <c r="G65" i="1"/>
  <c r="AZ65" i="1" s="1"/>
  <c r="BC64" i="1"/>
  <c r="BB64" i="1"/>
  <c r="BA64" i="1"/>
  <c r="AY64" i="1"/>
  <c r="G64" i="1"/>
  <c r="AZ64" i="1" s="1"/>
  <c r="BC63" i="1"/>
  <c r="BB63" i="1"/>
  <c r="BA63" i="1"/>
  <c r="AY63" i="1"/>
  <c r="G63" i="1"/>
  <c r="AZ63" i="1" s="1"/>
  <c r="BC62" i="1"/>
  <c r="BB62" i="1"/>
  <c r="BA62" i="1"/>
  <c r="AY62" i="1"/>
  <c r="G62" i="1"/>
  <c r="AZ62" i="1" s="1"/>
  <c r="BC61" i="1"/>
  <c r="BB61" i="1"/>
  <c r="BA61" i="1"/>
  <c r="AZ61" i="1"/>
  <c r="AY61" i="1"/>
  <c r="G61" i="1"/>
  <c r="BC60" i="1"/>
  <c r="BB60" i="1"/>
  <c r="BA60" i="1"/>
  <c r="AY60" i="1"/>
  <c r="G60" i="1"/>
  <c r="AZ60" i="1" s="1"/>
  <c r="BC59" i="1"/>
  <c r="BB59" i="1"/>
  <c r="BA59" i="1"/>
  <c r="AY59" i="1"/>
  <c r="G59" i="1"/>
  <c r="AZ59" i="1" s="1"/>
  <c r="BC58" i="1"/>
  <c r="BB58" i="1"/>
  <c r="BA58" i="1"/>
  <c r="AY58" i="1"/>
  <c r="G58" i="1"/>
  <c r="AZ58" i="1" s="1"/>
  <c r="BC57" i="1"/>
  <c r="BB57" i="1"/>
  <c r="BA57" i="1"/>
  <c r="AY57" i="1"/>
  <c r="G57" i="1"/>
  <c r="AZ57" i="1" s="1"/>
  <c r="BC56" i="1"/>
  <c r="BB56" i="1"/>
  <c r="BA56" i="1"/>
  <c r="AY56" i="1"/>
  <c r="G56" i="1"/>
  <c r="AZ56" i="1" s="1"/>
  <c r="BC55" i="1"/>
  <c r="BB55" i="1"/>
  <c r="BA55" i="1"/>
  <c r="AZ55" i="1"/>
  <c r="AY55" i="1"/>
  <c r="G55" i="1"/>
  <c r="BC54" i="1"/>
  <c r="BB54" i="1"/>
  <c r="BA54" i="1"/>
  <c r="AY54" i="1"/>
  <c r="G54" i="1"/>
  <c r="AZ54" i="1" s="1"/>
  <c r="G53" i="1"/>
  <c r="G52" i="1"/>
  <c r="G51" i="1"/>
  <c r="G50" i="1"/>
  <c r="G49" i="1"/>
  <c r="BC48" i="1"/>
  <c r="BB48" i="1"/>
  <c r="BA48" i="1"/>
  <c r="AY48" i="1"/>
  <c r="G48" i="1"/>
  <c r="AZ48" i="1" s="1"/>
  <c r="BC47" i="1"/>
  <c r="BB47" i="1"/>
  <c r="BA47" i="1"/>
  <c r="AY47" i="1"/>
  <c r="G47" i="1"/>
  <c r="AZ47" i="1" s="1"/>
  <c r="BC46" i="1"/>
  <c r="BB46" i="1"/>
  <c r="BA46" i="1"/>
  <c r="AZ46" i="1"/>
  <c r="AY46" i="1"/>
  <c r="G46" i="1"/>
  <c r="BC45" i="1"/>
  <c r="BB45" i="1"/>
  <c r="BA45" i="1"/>
  <c r="AY45" i="1"/>
  <c r="G45" i="1"/>
  <c r="AZ45" i="1" s="1"/>
  <c r="BC44" i="1"/>
  <c r="BB44" i="1"/>
  <c r="BA44" i="1"/>
  <c r="AY44" i="1"/>
  <c r="G44" i="1"/>
  <c r="AZ44" i="1" s="1"/>
  <c r="BC43" i="1"/>
  <c r="BB43" i="1"/>
  <c r="BA43" i="1"/>
  <c r="AY43" i="1"/>
  <c r="G43" i="1"/>
  <c r="AZ43" i="1" s="1"/>
  <c r="BC42" i="1"/>
  <c r="BB42" i="1"/>
  <c r="BA42" i="1"/>
  <c r="AY42" i="1"/>
  <c r="G42" i="1"/>
  <c r="AZ42" i="1" s="1"/>
  <c r="BC41" i="1"/>
  <c r="BB41" i="1"/>
  <c r="BA41" i="1"/>
  <c r="AY41" i="1"/>
  <c r="G41" i="1"/>
  <c r="AZ41" i="1" s="1"/>
  <c r="BC40" i="1"/>
  <c r="BB40" i="1"/>
  <c r="BA40" i="1"/>
  <c r="AY40" i="1"/>
  <c r="G40" i="1"/>
  <c r="AZ40" i="1" s="1"/>
  <c r="G39" i="1"/>
  <c r="G38" i="1"/>
  <c r="BC37" i="1"/>
  <c r="BB37" i="1"/>
  <c r="BA37" i="1"/>
  <c r="AY37" i="1"/>
  <c r="G37" i="1"/>
  <c r="AZ37" i="1" s="1"/>
  <c r="BC36" i="1"/>
  <c r="BB36" i="1"/>
  <c r="BA36" i="1"/>
  <c r="AY36" i="1"/>
  <c r="G36" i="1"/>
  <c r="AZ36" i="1" s="1"/>
  <c r="BC35" i="1"/>
  <c r="BB35" i="1"/>
  <c r="BA35" i="1"/>
  <c r="AZ35" i="1"/>
  <c r="AY35" i="1"/>
  <c r="G35" i="1"/>
  <c r="BC34" i="1"/>
  <c r="BB34" i="1"/>
  <c r="BB73" i="1" s="1"/>
  <c r="BA34" i="1"/>
  <c r="AY34" i="1"/>
  <c r="AY73" i="1" s="1"/>
  <c r="G34" i="1"/>
  <c r="C32" i="1"/>
  <c r="BC31" i="1"/>
  <c r="BB31" i="1"/>
  <c r="BA31" i="1"/>
  <c r="AZ31" i="1"/>
  <c r="AY31" i="1"/>
  <c r="G31" i="1"/>
  <c r="BC30" i="1"/>
  <c r="BB30" i="1"/>
  <c r="BA30" i="1"/>
  <c r="AY30" i="1"/>
  <c r="G30" i="1"/>
  <c r="AZ30" i="1" s="1"/>
  <c r="G29" i="1"/>
  <c r="G28" i="1"/>
  <c r="G27" i="1"/>
  <c r="G26" i="1"/>
  <c r="BC25" i="1"/>
  <c r="BB25" i="1"/>
  <c r="BA25" i="1"/>
  <c r="AZ25" i="1"/>
  <c r="AY25" i="1"/>
  <c r="G25" i="1"/>
  <c r="BC24" i="1"/>
  <c r="BB24" i="1"/>
  <c r="BA24" i="1"/>
  <c r="AY24" i="1"/>
  <c r="G24" i="1"/>
  <c r="AZ24" i="1" s="1"/>
  <c r="BC23" i="1"/>
  <c r="BB23" i="1"/>
  <c r="BA23" i="1"/>
  <c r="AY23" i="1"/>
  <c r="G23" i="1"/>
  <c r="AZ23" i="1" s="1"/>
  <c r="BC22" i="1"/>
  <c r="BB22" i="1"/>
  <c r="BA22" i="1"/>
  <c r="AY22" i="1"/>
  <c r="G22" i="1"/>
  <c r="AZ22" i="1" s="1"/>
  <c r="G21" i="1"/>
  <c r="BC20" i="1"/>
  <c r="BB20" i="1"/>
  <c r="BA20" i="1"/>
  <c r="AY20" i="1"/>
  <c r="G20" i="1"/>
  <c r="AZ20" i="1" s="1"/>
  <c r="BC19" i="1"/>
  <c r="BB19" i="1"/>
  <c r="BA19" i="1"/>
  <c r="AY19" i="1"/>
  <c r="G19" i="1"/>
  <c r="AZ19" i="1" s="1"/>
  <c r="BC18" i="1"/>
  <c r="BB18" i="1"/>
  <c r="BA18" i="1"/>
  <c r="AZ18" i="1"/>
  <c r="AY18" i="1"/>
  <c r="G18" i="1"/>
  <c r="BC17" i="1"/>
  <c r="BB17" i="1"/>
  <c r="BA17" i="1"/>
  <c r="AY17" i="1"/>
  <c r="G17" i="1"/>
  <c r="AZ17" i="1" s="1"/>
  <c r="BC16" i="1"/>
  <c r="BB16" i="1"/>
  <c r="BA16" i="1"/>
  <c r="AZ16" i="1"/>
  <c r="AY16" i="1"/>
  <c r="G16" i="1"/>
  <c r="BC15" i="1"/>
  <c r="BB15" i="1"/>
  <c r="BA15" i="1"/>
  <c r="AY15" i="1"/>
  <c r="G15" i="1"/>
  <c r="AZ15" i="1" s="1"/>
  <c r="BC14" i="1"/>
  <c r="BB14" i="1"/>
  <c r="BA14" i="1"/>
  <c r="AY14" i="1"/>
  <c r="G14" i="1"/>
  <c r="AZ14" i="1" s="1"/>
  <c r="BC13" i="1"/>
  <c r="BB13" i="1"/>
  <c r="BA13" i="1"/>
  <c r="AY13" i="1"/>
  <c r="G13" i="1"/>
  <c r="AZ13" i="1" s="1"/>
  <c r="BC12" i="1"/>
  <c r="BB12" i="1"/>
  <c r="BA12" i="1"/>
  <c r="AY12" i="1"/>
  <c r="G12" i="1"/>
  <c r="AZ12" i="1" s="1"/>
  <c r="BC11" i="1"/>
  <c r="BB11" i="1"/>
  <c r="BA11" i="1"/>
  <c r="AY11" i="1"/>
  <c r="G11" i="1"/>
  <c r="AZ11" i="1" s="1"/>
  <c r="BC10" i="1"/>
  <c r="BB10" i="1"/>
  <c r="BA10" i="1"/>
  <c r="AZ10" i="1"/>
  <c r="AY10" i="1"/>
  <c r="G10" i="1"/>
  <c r="BC9" i="1"/>
  <c r="BB9" i="1"/>
  <c r="BA9" i="1"/>
  <c r="AY9" i="1"/>
  <c r="G9" i="1"/>
  <c r="AZ9" i="1" s="1"/>
  <c r="BC8" i="1"/>
  <c r="BB8" i="1"/>
  <c r="BA8" i="1"/>
  <c r="AZ8" i="1"/>
  <c r="AY8" i="1"/>
  <c r="G8" i="1"/>
  <c r="G101" i="1" l="1"/>
  <c r="BA73" i="1"/>
  <c r="G73" i="1"/>
  <c r="BC73" i="1"/>
  <c r="AY32" i="1"/>
  <c r="BC32" i="1"/>
  <c r="G121" i="1"/>
  <c r="BA32" i="1"/>
  <c r="G32" i="1"/>
  <c r="BB32" i="1"/>
  <c r="AZ32" i="1"/>
  <c r="AZ34" i="1"/>
  <c r="AZ73" i="1" s="1"/>
  <c r="AZ75" i="1"/>
  <c r="AZ101" i="1" s="1"/>
</calcChain>
</file>

<file path=xl/sharedStrings.xml><?xml version="1.0" encoding="utf-8"?>
<sst xmlns="http://schemas.openxmlformats.org/spreadsheetml/2006/main" count="348" uniqueCount="244">
  <si>
    <t xml:space="preserve">Položkový rozpočet </t>
  </si>
  <si>
    <t>Stavba :</t>
  </si>
  <si>
    <t>ADAPTACE OBJEKTU čp.83 HODICE</t>
  </si>
  <si>
    <t>Objekt :</t>
  </si>
  <si>
    <t>Zdravotně technické instalace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</si>
  <si>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</si>
  <si>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</si>
  <si>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</si>
  <si>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</si>
  <si>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</si>
  <si>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</si>
  <si>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</si>
  <si>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</si>
  <si>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721</t>
  </si>
  <si>
    <t>Vnitřní kanalizace</t>
  </si>
  <si>
    <t>721 17-6222.R00</t>
  </si>
  <si>
    <t>Potrubí KG svodné (ležaté) v zemi D 110 x 3,2 mm SN4</t>
  </si>
  <si>
    <t>m</t>
  </si>
  <si>
    <t>721 17-6223.R00</t>
  </si>
  <si>
    <t>Potrubí KG svodné (ležaté) v zemi D 125 x 3,2 mm SN4</t>
  </si>
  <si>
    <t>721 17-6224.R00</t>
  </si>
  <si>
    <t>Potrubí KG svodné (ležaté) v zemi D 160 x 4,0 mm SN4</t>
  </si>
  <si>
    <t>721 17-6101.R00</t>
  </si>
  <si>
    <t>Potrubí HT připojovací D 32 x 1,8 mm</t>
  </si>
  <si>
    <t>721 17-6102.R00</t>
  </si>
  <si>
    <t>Potrubí HT připojovací D 40 x 1,8 mm</t>
  </si>
  <si>
    <t>721 17-6103.R00</t>
  </si>
  <si>
    <t>Potrubí HT připojovací D 50 x 1,8 mm</t>
  </si>
  <si>
    <t>721 17-6104.R00</t>
  </si>
  <si>
    <t>Potrubí HT připojovací D 75 x 1,9 mm</t>
  </si>
  <si>
    <t>721 17-6105.R00</t>
  </si>
  <si>
    <t>Potrubí HT připojovací D 110 x 2,7 mm</t>
  </si>
  <si>
    <t>721 17-6113.R00</t>
  </si>
  <si>
    <t>Potrubí HT odpadní svislé D 50 x 1,8 mm</t>
  </si>
  <si>
    <t>721 17-6114.R00</t>
  </si>
  <si>
    <t>Potrubí HT odpadní svislé D 75 x 1,9 mm</t>
  </si>
  <si>
    <t>721 17-6115.R00</t>
  </si>
  <si>
    <t>Potrubí HT odpadní svislé D 110 x 2,7 mm</t>
  </si>
  <si>
    <t>721 27-3145.R00</t>
  </si>
  <si>
    <t>Hlavice ventilací z PVC D 110 mm, délka 930 mm</t>
  </si>
  <si>
    <t>kus</t>
  </si>
  <si>
    <t>721 27-3150.RT1</t>
  </si>
  <si>
    <t>Hlavice ventilační  přivzdušňovací ventil D 50/75/110 mm</t>
  </si>
  <si>
    <t>721 17-8126.R00</t>
  </si>
  <si>
    <t>Čistící kus DN100 na svislé potrubí</t>
  </si>
  <si>
    <t>721 19-4104.R00</t>
  </si>
  <si>
    <t>Vyvedení odpadních výpustek D 40 x 1,8</t>
  </si>
  <si>
    <t>721 19-4105.R00</t>
  </si>
  <si>
    <t>Vyvedení odpadních výpustek D 50 x 1,8</t>
  </si>
  <si>
    <t>721 19-4107.R00</t>
  </si>
  <si>
    <t>Vyvedení odpadních výpustek D 75 x 1,9</t>
  </si>
  <si>
    <t>721 19-4109.R00</t>
  </si>
  <si>
    <t>Vyvedení odpadních výpustek D 110 x 2,3</t>
  </si>
  <si>
    <t>721 24-2115.R00</t>
  </si>
  <si>
    <t>Lapač střešních splavenin litinový DN 125</t>
  </si>
  <si>
    <t>286-1482.R12</t>
  </si>
  <si>
    <t>Připojení parozábrany pro vtok D56, 12 l/s</t>
  </si>
  <si>
    <t>ks</t>
  </si>
  <si>
    <t>551 561.12</t>
  </si>
  <si>
    <t>Poklop revizní šachty  600/600</t>
  </si>
  <si>
    <t>554 842.R12</t>
  </si>
  <si>
    <t>Tepelná izolace na kan potrubí, vč.povrch úpr.Al folie</t>
  </si>
  <si>
    <t>m2</t>
  </si>
  <si>
    <t>721 29-0112.R00</t>
  </si>
  <si>
    <t>Zkouška těsnosti kanalizace ležaté vodou do DN 200</t>
  </si>
  <si>
    <t>998 72-1102.R00</t>
  </si>
  <si>
    <t>Přesun hmot pro vnitřní kanalizaci, výšky do 12 m</t>
  </si>
  <si>
    <t>t</t>
  </si>
  <si>
    <t>Celkem za</t>
  </si>
  <si>
    <t>722</t>
  </si>
  <si>
    <t>Vnitřní vodovod</t>
  </si>
  <si>
    <t>722 17-8711.R00</t>
  </si>
  <si>
    <t>Potrubí z plast pro vodu vícevrstvé, D 20 x 2,8 mm, PN 16</t>
  </si>
  <si>
    <t>722 17-8712.R00</t>
  </si>
  <si>
    <t>Potrubí z plast pro vodu vícevrstvé, D 25 x 3,5 mm, PN 16</t>
  </si>
  <si>
    <t>722 17-8713.R00</t>
  </si>
  <si>
    <t>Potrubí z plast pro vodu vícevrstvé, D 32 x 4,4 mm, PN 16</t>
  </si>
  <si>
    <t>722 17-8714.R00</t>
  </si>
  <si>
    <t>Potrubí z plast pro vodu vícevrstvé, D 40 x 5,5 mm, PN 16</t>
  </si>
  <si>
    <t>722 17-1214.R00</t>
  </si>
  <si>
    <t>Trubka z polyetylénu PE D40 x 3,7</t>
  </si>
  <si>
    <t>722 13-0233.R00</t>
  </si>
  <si>
    <t>Potrubí z trub.závit.pozink.svařovan.11343 DN25</t>
  </si>
  <si>
    <t>722 18-1118.R00</t>
  </si>
  <si>
    <t>Ochrana potrubí plstěnými pásy DN 100</t>
  </si>
  <si>
    <t>722 18-1213.RT7</t>
  </si>
  <si>
    <t>Izolace návleková  tl. stěny 13 mm vnitřní průměr 22 mm</t>
  </si>
  <si>
    <t>722 18-1213.RT8</t>
  </si>
  <si>
    <t>Izolace návleková  tl. stěny 13 mm vnitřní průměr 25 mm</t>
  </si>
  <si>
    <t>722 18-1213.RU1</t>
  </si>
  <si>
    <t>Izolace návleková  tl. stěny 13 mm vnitřní průměr 32 mm</t>
  </si>
  <si>
    <t>722 18-1213.RV9</t>
  </si>
  <si>
    <t>Izolace návleková  tl. stěny 13 mm vnitřní průměr 40 mm</t>
  </si>
  <si>
    <t>722 18-1215.RT7</t>
  </si>
  <si>
    <t>Izolace návleková   tl. stěny 25 mm vnitřní průměr 22 mm</t>
  </si>
  <si>
    <t>722 18-1215.RT8</t>
  </si>
  <si>
    <t>Izolace návleková   tl. stěny 25 mm vnitřní průměr 25 mm</t>
  </si>
  <si>
    <t>722 18-1215.RU1</t>
  </si>
  <si>
    <t>Izolace návleková   tl. stěny 25 mm vnitřní průměr 32 mm</t>
  </si>
  <si>
    <t>722 18-1215.RV9</t>
  </si>
  <si>
    <t>Izolace návleková   tl. stěny 25 mm vnitřní průměr 40 mm</t>
  </si>
  <si>
    <t>552-82642</t>
  </si>
  <si>
    <t>Objímka dvojitá  G 1/2'' d 22 mm</t>
  </si>
  <si>
    <t>552-82644</t>
  </si>
  <si>
    <t>Objímka dvojitá  G 3/4'' d 27 mm</t>
  </si>
  <si>
    <t>552-82646</t>
  </si>
  <si>
    <t>Objímka dvojitá  G 1'' d 34 mm</t>
  </si>
  <si>
    <t>552-82648</t>
  </si>
  <si>
    <t>Objímka dvojitá  G 5/4'' d 43 mm</t>
  </si>
  <si>
    <t>552-82650</t>
  </si>
  <si>
    <t>Objímka dvojitá  G 6/4'' d 49 mm</t>
  </si>
  <si>
    <t>722 19-0401.R00</t>
  </si>
  <si>
    <t>Vyvedení a upevnění výpustek DN 15</t>
  </si>
  <si>
    <t>722 19-0402.R00</t>
  </si>
  <si>
    <t>Vyvedení a upevnění výpustek DN 20</t>
  </si>
  <si>
    <t>722 22-3131.R00</t>
  </si>
  <si>
    <t>Kohout kul.vypouštěcí,komplet, DN 15</t>
  </si>
  <si>
    <t>722 23-7221.R00</t>
  </si>
  <si>
    <t>Kohout kulový, 2xvnitřní záv.  DN 15</t>
  </si>
  <si>
    <t>722 23-7222.R00</t>
  </si>
  <si>
    <t>Kohout kulový, 2xvnitřní záv.  DN 20</t>
  </si>
  <si>
    <t>722 23-7223.R00</t>
  </si>
  <si>
    <t>Kohout kulový, 2xvnitřní záv.  DN 25</t>
  </si>
  <si>
    <t>722 23-7225.R00</t>
  </si>
  <si>
    <t>Kohout kulový, 2xvnitřní záv.  DN 40</t>
  </si>
  <si>
    <t>722 23-7132.R00</t>
  </si>
  <si>
    <t>Kohout kulový s vypouštěním, DN 20</t>
  </si>
  <si>
    <t>722 23-7133.R00</t>
  </si>
  <si>
    <t>Kohout kulový s vypouštěním, DN 25</t>
  </si>
  <si>
    <t>722 23-7163.R00</t>
  </si>
  <si>
    <t>Kohout kulový,šroubení,s vypoušt.na hadici DN20</t>
  </si>
  <si>
    <t>722 23-7661.R00</t>
  </si>
  <si>
    <t>Klapka zpětná,2xvnitřní závit  DN 15</t>
  </si>
  <si>
    <t>722 23-7663.R00</t>
  </si>
  <si>
    <t>Klapka zpětná,2xvnitřní závit  DN 25</t>
  </si>
  <si>
    <t>722 29-0234.R00</t>
  </si>
  <si>
    <t>Proplach a dezinfekce vodovod.potrubí DN 80</t>
  </si>
  <si>
    <t>734 25-5135.R00</t>
  </si>
  <si>
    <t>Ventil pojistný k ohř.TV  DN 25 / 6bar</t>
  </si>
  <si>
    <t>552-9680.15</t>
  </si>
  <si>
    <t>Průtokový el.ohřívač vody PO-10,  objem 10 litrů</t>
  </si>
  <si>
    <t>722 25-4211.RT2</t>
  </si>
  <si>
    <t>Hydrantový systém, box s plnými dveřmi + HP průměr 25/30, stálotvará hadice</t>
  </si>
  <si>
    <t>722 25-9201.R00</t>
  </si>
  <si>
    <t>Montáž hydrantového systému D25</t>
  </si>
  <si>
    <t>722 28-0108.R00</t>
  </si>
  <si>
    <t>Tlaková zkouška vodovodního potrubí DN 50</t>
  </si>
  <si>
    <t>998 72-2102.R00</t>
  </si>
  <si>
    <t>Přesun hmot pro vnitřní vodovod, výšky do 12 m</t>
  </si>
  <si>
    <t>725</t>
  </si>
  <si>
    <t>Zařizovací předměty</t>
  </si>
  <si>
    <t>725 01-3132.R00</t>
  </si>
  <si>
    <t>Klozet kombi ,nádrž s armat. odpad šikmý,bar</t>
  </si>
  <si>
    <t>725 01-3169.R11</t>
  </si>
  <si>
    <t xml:space="preserve">Klozetová mísa program pro invalidy, vč. ventilu, připojovací trubky a záchodového sedadla  WC inv </t>
  </si>
  <si>
    <t>725 01-9103.R00</t>
  </si>
  <si>
    <t>Výlevka závěsná  s plastovou mžížkou</t>
  </si>
  <si>
    <t>725 01-7134.R00</t>
  </si>
  <si>
    <t>Umyvadlo na šrouby  60 x 45 cm, bílé</t>
  </si>
  <si>
    <t>725 01-7198.R11</t>
  </si>
  <si>
    <t xml:space="preserve">Umyvadlo diturvitové program pro invalidy, s pochromovanou zápachovou uzávěrkou </t>
  </si>
  <si>
    <t>725 12-2111.R00</t>
  </si>
  <si>
    <t xml:space="preserve">Pisoárová mísa diturvitová </t>
  </si>
  <si>
    <t>725 12-1612.R00</t>
  </si>
  <si>
    <t xml:space="preserve">Splachovač pisoárů automatický </t>
  </si>
  <si>
    <t>551-46001</t>
  </si>
  <si>
    <t xml:space="preserve">Zdroj napájecí 24 V </t>
  </si>
  <si>
    <t>552-31081</t>
  </si>
  <si>
    <t>Dřez nerez  60</t>
  </si>
  <si>
    <t>552-31082</t>
  </si>
  <si>
    <t>Dřez nerez  velký</t>
  </si>
  <si>
    <t>725 86-0202.R00</t>
  </si>
  <si>
    <t>Sifon dřezový , DN 40, 50, 6/4''</t>
  </si>
  <si>
    <t>286-54731R.01</t>
  </si>
  <si>
    <t>Sifon kondenzační DN 32</t>
  </si>
  <si>
    <t>286-54733R.01</t>
  </si>
  <si>
    <t>Sifon kondenzační DN 50</t>
  </si>
  <si>
    <t>725 82-3111.RT2</t>
  </si>
  <si>
    <t xml:space="preserve">Baterie umyvadlová stoján. ruční, bez otvír.odpadu </t>
  </si>
  <si>
    <t>551-45016</t>
  </si>
  <si>
    <t>Baterie dřezová nástěnná</t>
  </si>
  <si>
    <t>725 82-3111.R00</t>
  </si>
  <si>
    <t>Baterie umyvadlová pák. program pro inv.</t>
  </si>
  <si>
    <t>551-44228</t>
  </si>
  <si>
    <t>Baterie pro výlevku</t>
  </si>
  <si>
    <t>725 11-9306.R00</t>
  </si>
  <si>
    <t>Montáž klozetu závěsného</t>
  </si>
  <si>
    <t>725 21-9401.R00</t>
  </si>
  <si>
    <t>Montáž umyvadel na šrouby do zdiva</t>
  </si>
  <si>
    <t>725 31-9101.R00</t>
  </si>
  <si>
    <t>Montáž dřezů jednoduchých</t>
  </si>
  <si>
    <t>725 33-9101.R00</t>
  </si>
  <si>
    <t>Montáž výlevky diturvitové, bez nádrže a armatur</t>
  </si>
  <si>
    <t>725 82-9301.R00</t>
  </si>
  <si>
    <t>Montáž baterie umyv.a dřezové stojánkové</t>
  </si>
  <si>
    <t>551-4698633</t>
  </si>
  <si>
    <t xml:space="preserve">Rohový připojovací ventil RV 80 - 15 </t>
  </si>
  <si>
    <t>551-4825262</t>
  </si>
  <si>
    <t xml:space="preserve">Dvířka plastová PH 150/150 mm </t>
  </si>
  <si>
    <t>551-4825274</t>
  </si>
  <si>
    <t xml:space="preserve">Dvířka plastová PH 150/300 mm </t>
  </si>
  <si>
    <t>998 72-5102.R12</t>
  </si>
  <si>
    <t>Přesun hmot pro zařizovací předměty</t>
  </si>
  <si>
    <t>132</t>
  </si>
  <si>
    <t>Zemní práce pro ležatou kanalizaci a vodovod</t>
  </si>
  <si>
    <t>132 20-1210.R00</t>
  </si>
  <si>
    <t>Hloubení rýh š.do 200 cm hor.3 do 50 m3,STROJNĚ</t>
  </si>
  <si>
    <t>m3</t>
  </si>
  <si>
    <t>175 10-1101.RT2</t>
  </si>
  <si>
    <t>Obsyp potrubí bez prohození sypaniny s dodáním štěrkopísku frakce 0-22 mm</t>
  </si>
  <si>
    <t>151 10-1101.R00</t>
  </si>
  <si>
    <t>Pažení a rozepření stěn rýh - příložné - hl. do 2m</t>
  </si>
  <si>
    <t>151 10-1111.R00</t>
  </si>
  <si>
    <t>Odstranění pažení stěn rýh - příložné - hl. do 2 m</t>
  </si>
  <si>
    <t>174 10-1101.R00</t>
  </si>
  <si>
    <t>Zásyp jam, rýh, šachet se zhutněním</t>
  </si>
  <si>
    <t>162 70-1105.R14</t>
  </si>
  <si>
    <t>Vodorovné přemístění výkopku z hor.1-4 do 10000 m kapacita vozu 12 m3</t>
  </si>
  <si>
    <t>162 70-1109.R00</t>
  </si>
  <si>
    <t>Příplatek k vod. přemístění hor.1-4 za další 1 km</t>
  </si>
  <si>
    <t>199 00-0002.R00</t>
  </si>
  <si>
    <t>Poplatek za skládku horniny 1- 4</t>
  </si>
  <si>
    <t>115 10-1201.R00</t>
  </si>
  <si>
    <t>Čerpání vody na výšku do 10 m, přítok do 500 l</t>
  </si>
  <si>
    <t>h</t>
  </si>
  <si>
    <t>592-24366.A</t>
  </si>
  <si>
    <t xml:space="preserve">Dno šachetní 1000/1000 </t>
  </si>
  <si>
    <t>sb</t>
  </si>
  <si>
    <t>894 42-1111.R24</t>
  </si>
  <si>
    <t>Zhotovení šachty 1000/1000/ do 1,8m vč. osazení betonových dílců šachet , obetonování, dodávka + montáž</t>
  </si>
  <si>
    <t>894 42-1112.R24</t>
  </si>
  <si>
    <t>Zhotovení šachty 1000/1000/do 1,5m vč. osazení betonových dílců šachty, obetonování, dodávka + montáž</t>
  </si>
  <si>
    <t>899 50-2111.R00</t>
  </si>
  <si>
    <t>Stupadla kapsová osazovaná při zdění a betonáži</t>
  </si>
  <si>
    <t>RM-01-0131.R00</t>
  </si>
  <si>
    <t>Šachta plastová revizní, průměr 450</t>
  </si>
  <si>
    <t>892 27-5432.R18</t>
  </si>
  <si>
    <t>Čistění potrubí vodo do DN 50</t>
  </si>
  <si>
    <t>871 24-1121.R00</t>
  </si>
  <si>
    <t>Montáž potrubí vodo ve výkopu do DN50</t>
  </si>
  <si>
    <t>899 72-1112.R00</t>
  </si>
  <si>
    <t xml:space="preserve">Fólie výstražná z PVC "VODO", šířka 30 cm </t>
  </si>
  <si>
    <t>Zemní práce pro ležatou kanalizaci</t>
  </si>
  <si>
    <t>CELKEM ZA ZDRAVOTECHNIKA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</si>
</sst>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21"/>
  <sheetViews>
    <sheetView showGridLines="0" showZeros="0" tabSelected="1" view="pageBreakPreview" topLeftCell="A73" zoomScaleNormal="100" workbookViewId="0">
      <selection activeCell="C67" sqref="C67"/>
    </sheetView>
  </sheetViews>
  <sheetFormatPr defaultRowHeight="15" x14ac:dyDescent="0.25"/>
  <cols>
    <col min="1" max="1" width="4.42578125" customWidth="1"/>
    <col min="2" max="2" width="17.42578125" customWidth="1"/>
    <col min="3" max="3" width="49.42578125" customWidth="1"/>
    <col min="4" max="4" width="5.5703125" customWidth="1"/>
    <col min="5" max="5" width="8.7109375" customWidth="1"/>
    <col min="6" max="6" width="9.42578125" customWidth="1"/>
    <col min="7" max="7" width="12" customWidth="1"/>
    <col min="8" max="1025" width="9.140625" customWidth="1"/>
  </cols>
  <sheetData>
    <row r="1" spans="1:55" x14ac:dyDescent="0.25">
      <c r="A1" s="1" t="s">
        <v>0</v>
      </c>
      <c r="B1" s="1"/>
      <c r="C1" s="1"/>
      <c r="D1" s="1"/>
      <c r="E1" s="1"/>
      <c r="F1" s="1"/>
      <c r="G1" s="1"/>
    </row>
    <row r="3" spans="1:55" x14ac:dyDescent="0.25">
      <c r="A3" s="1" t="s">
        <v>1</v>
      </c>
      <c r="B3" s="1"/>
      <c r="C3" t="s">
        <v>2</v>
      </c>
    </row>
    <row r="4" spans="1:55" x14ac:dyDescent="0.25">
      <c r="A4" s="1" t="s">
        <v>3</v>
      </c>
      <c r="B4" s="1"/>
      <c r="C4" t="s">
        <v>4</v>
      </c>
    </row>
    <row r="6" spans="1:55" x14ac:dyDescent="0.2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</row>
    <row r="7" spans="1:55" x14ac:dyDescent="0.25">
      <c r="A7" t="s">
        <v>12</v>
      </c>
      <c r="B7" t="s">
        <v>13</v>
      </c>
      <c r="C7" t="s">
        <v>14</v>
      </c>
    </row>
    <row r="8" spans="1:55" ht="16.5" customHeight="1" x14ac:dyDescent="0.25">
      <c r="A8">
        <v>1</v>
      </c>
      <c r="B8" t="s">
        <v>15</v>
      </c>
      <c r="C8" t="s">
        <v>16</v>
      </c>
      <c r="D8" t="s">
        <v>17</v>
      </c>
      <c r="E8">
        <v>46</v>
      </c>
      <c r="G8">
        <f t="shared" ref="G8:G31" si="0">E8*F8</f>
        <v>0</v>
      </c>
      <c r="AX8">
        <v>2</v>
      </c>
      <c r="AY8">
        <f t="shared" ref="AY8:AY20" si="1">IF(AX8=1,G8,0)</f>
        <v>0</v>
      </c>
      <c r="AZ8">
        <f t="shared" ref="AZ8:AZ20" si="2">IF(AX8=2,G8,0)</f>
        <v>0</v>
      </c>
      <c r="BA8">
        <f t="shared" ref="BA8:BA20" si="3">IF(AX8=3,G8,0)</f>
        <v>0</v>
      </c>
      <c r="BB8">
        <f t="shared" ref="BB8:BB20" si="4">IF(AX8=4,G8,0)</f>
        <v>0</v>
      </c>
      <c r="BC8">
        <f t="shared" ref="BC8:BC20" si="5">IF(AX8=5,G8,0)</f>
        <v>0</v>
      </c>
    </row>
    <row r="9" spans="1:55" ht="13.5" customHeight="1" x14ac:dyDescent="0.25">
      <c r="A9">
        <v>2</v>
      </c>
      <c r="B9" t="s">
        <v>18</v>
      </c>
      <c r="C9" t="s">
        <v>19</v>
      </c>
      <c r="D9" t="s">
        <v>17</v>
      </c>
      <c r="E9">
        <v>36</v>
      </c>
      <c r="G9">
        <f t="shared" si="0"/>
        <v>0</v>
      </c>
      <c r="AX9">
        <v>2</v>
      </c>
      <c r="AY9">
        <f t="shared" si="1"/>
        <v>0</v>
      </c>
      <c r="AZ9">
        <f t="shared" si="2"/>
        <v>0</v>
      </c>
      <c r="BA9">
        <f t="shared" si="3"/>
        <v>0</v>
      </c>
      <c r="BB9">
        <f t="shared" si="4"/>
        <v>0</v>
      </c>
      <c r="BC9">
        <f t="shared" si="5"/>
        <v>0</v>
      </c>
    </row>
    <row r="10" spans="1:55" ht="15" customHeight="1" x14ac:dyDescent="0.25">
      <c r="A10">
        <v>3</v>
      </c>
      <c r="B10" t="s">
        <v>20</v>
      </c>
      <c r="C10" t="s">
        <v>21</v>
      </c>
      <c r="D10" t="s">
        <v>17</v>
      </c>
      <c r="E10">
        <v>54</v>
      </c>
      <c r="G10">
        <f t="shared" si="0"/>
        <v>0</v>
      </c>
      <c r="AX10">
        <v>2</v>
      </c>
      <c r="AY10">
        <f t="shared" si="1"/>
        <v>0</v>
      </c>
      <c r="AZ10">
        <f t="shared" si="2"/>
        <v>0</v>
      </c>
      <c r="BA10">
        <f t="shared" si="3"/>
        <v>0</v>
      </c>
      <c r="BB10">
        <f t="shared" si="4"/>
        <v>0</v>
      </c>
      <c r="BC10">
        <f t="shared" si="5"/>
        <v>0</v>
      </c>
    </row>
    <row r="11" spans="1:55" x14ac:dyDescent="0.25">
      <c r="A11">
        <v>4</v>
      </c>
      <c r="B11" t="s">
        <v>22</v>
      </c>
      <c r="C11" t="s">
        <v>23</v>
      </c>
      <c r="D11" t="s">
        <v>17</v>
      </c>
      <c r="E11">
        <v>4</v>
      </c>
      <c r="G11">
        <f t="shared" si="0"/>
        <v>0</v>
      </c>
      <c r="AX11">
        <v>2</v>
      </c>
      <c r="AY11">
        <f t="shared" si="1"/>
        <v>0</v>
      </c>
      <c r="AZ11">
        <f t="shared" si="2"/>
        <v>0</v>
      </c>
      <c r="BA11">
        <f t="shared" si="3"/>
        <v>0</v>
      </c>
      <c r="BB11">
        <f t="shared" si="4"/>
        <v>0</v>
      </c>
      <c r="BC11">
        <f t="shared" si="5"/>
        <v>0</v>
      </c>
    </row>
    <row r="12" spans="1:55" x14ac:dyDescent="0.25">
      <c r="A12">
        <v>5</v>
      </c>
      <c r="B12" t="s">
        <v>24</v>
      </c>
      <c r="C12" t="s">
        <v>25</v>
      </c>
      <c r="D12" t="s">
        <v>17</v>
      </c>
      <c r="E12">
        <v>6</v>
      </c>
      <c r="G12">
        <f t="shared" si="0"/>
        <v>0</v>
      </c>
      <c r="AX12">
        <v>2</v>
      </c>
      <c r="AY12">
        <f t="shared" si="1"/>
        <v>0</v>
      </c>
      <c r="AZ12">
        <f t="shared" si="2"/>
        <v>0</v>
      </c>
      <c r="BA12">
        <f t="shared" si="3"/>
        <v>0</v>
      </c>
      <c r="BB12">
        <f t="shared" si="4"/>
        <v>0</v>
      </c>
      <c r="BC12">
        <f t="shared" si="5"/>
        <v>0</v>
      </c>
    </row>
    <row r="13" spans="1:55" x14ac:dyDescent="0.25">
      <c r="A13">
        <v>6</v>
      </c>
      <c r="B13" t="s">
        <v>26</v>
      </c>
      <c r="C13" t="s">
        <v>27</v>
      </c>
      <c r="D13" t="s">
        <v>17</v>
      </c>
      <c r="E13">
        <v>14</v>
      </c>
      <c r="G13">
        <f t="shared" si="0"/>
        <v>0</v>
      </c>
      <c r="AX13">
        <v>2</v>
      </c>
      <c r="AY13">
        <f t="shared" si="1"/>
        <v>0</v>
      </c>
      <c r="AZ13">
        <f t="shared" si="2"/>
        <v>0</v>
      </c>
      <c r="BA13">
        <f t="shared" si="3"/>
        <v>0</v>
      </c>
      <c r="BB13">
        <f t="shared" si="4"/>
        <v>0</v>
      </c>
      <c r="BC13">
        <f t="shared" si="5"/>
        <v>0</v>
      </c>
    </row>
    <row r="14" spans="1:55" x14ac:dyDescent="0.25">
      <c r="A14">
        <v>7</v>
      </c>
      <c r="B14" t="s">
        <v>28</v>
      </c>
      <c r="C14" t="s">
        <v>29</v>
      </c>
      <c r="D14" t="s">
        <v>17</v>
      </c>
      <c r="E14">
        <v>12</v>
      </c>
      <c r="G14">
        <f t="shared" si="0"/>
        <v>0</v>
      </c>
      <c r="AX14">
        <v>2</v>
      </c>
      <c r="AY14">
        <f t="shared" si="1"/>
        <v>0</v>
      </c>
      <c r="AZ14">
        <f t="shared" si="2"/>
        <v>0</v>
      </c>
      <c r="BA14">
        <f t="shared" si="3"/>
        <v>0</v>
      </c>
      <c r="BB14">
        <f t="shared" si="4"/>
        <v>0</v>
      </c>
      <c r="BC14">
        <f t="shared" si="5"/>
        <v>0</v>
      </c>
    </row>
    <row r="15" spans="1:55" x14ac:dyDescent="0.25">
      <c r="A15">
        <v>8</v>
      </c>
      <c r="B15" t="s">
        <v>30</v>
      </c>
      <c r="C15" t="s">
        <v>31</v>
      </c>
      <c r="D15" t="s">
        <v>17</v>
      </c>
      <c r="E15">
        <v>12</v>
      </c>
      <c r="G15">
        <f t="shared" si="0"/>
        <v>0</v>
      </c>
      <c r="AX15">
        <v>2</v>
      </c>
      <c r="AY15">
        <f t="shared" si="1"/>
        <v>0</v>
      </c>
      <c r="AZ15">
        <f t="shared" si="2"/>
        <v>0</v>
      </c>
      <c r="BA15">
        <f t="shared" si="3"/>
        <v>0</v>
      </c>
      <c r="BB15">
        <f t="shared" si="4"/>
        <v>0</v>
      </c>
      <c r="BC15">
        <f t="shared" si="5"/>
        <v>0</v>
      </c>
    </row>
    <row r="16" spans="1:55" x14ac:dyDescent="0.25">
      <c r="A16">
        <v>9</v>
      </c>
      <c r="B16" t="s">
        <v>32</v>
      </c>
      <c r="C16" t="s">
        <v>33</v>
      </c>
      <c r="D16" t="s">
        <v>17</v>
      </c>
      <c r="E16">
        <v>12</v>
      </c>
      <c r="G16">
        <f t="shared" si="0"/>
        <v>0</v>
      </c>
      <c r="AX16">
        <v>2</v>
      </c>
      <c r="AY16">
        <f t="shared" si="1"/>
        <v>0</v>
      </c>
      <c r="AZ16">
        <f t="shared" si="2"/>
        <v>0</v>
      </c>
      <c r="BA16">
        <f t="shared" si="3"/>
        <v>0</v>
      </c>
      <c r="BB16">
        <f t="shared" si="4"/>
        <v>0</v>
      </c>
      <c r="BC16">
        <f t="shared" si="5"/>
        <v>0</v>
      </c>
    </row>
    <row r="17" spans="1:55" x14ac:dyDescent="0.25">
      <c r="A17">
        <v>10</v>
      </c>
      <c r="B17" t="s">
        <v>34</v>
      </c>
      <c r="C17" t="s">
        <v>35</v>
      </c>
      <c r="D17" t="s">
        <v>17</v>
      </c>
      <c r="E17">
        <v>8</v>
      </c>
      <c r="G17">
        <f t="shared" si="0"/>
        <v>0</v>
      </c>
      <c r="AX17">
        <v>2</v>
      </c>
      <c r="AY17">
        <f t="shared" si="1"/>
        <v>0</v>
      </c>
      <c r="AZ17">
        <f t="shared" si="2"/>
        <v>0</v>
      </c>
      <c r="BA17">
        <f t="shared" si="3"/>
        <v>0</v>
      </c>
      <c r="BB17">
        <f t="shared" si="4"/>
        <v>0</v>
      </c>
      <c r="BC17">
        <f t="shared" si="5"/>
        <v>0</v>
      </c>
    </row>
    <row r="18" spans="1:55" x14ac:dyDescent="0.25">
      <c r="A18">
        <v>11</v>
      </c>
      <c r="B18" t="s">
        <v>36</v>
      </c>
      <c r="C18" t="s">
        <v>37</v>
      </c>
      <c r="D18" t="s">
        <v>17</v>
      </c>
      <c r="E18">
        <v>12</v>
      </c>
      <c r="G18">
        <f t="shared" si="0"/>
        <v>0</v>
      </c>
      <c r="AX18">
        <v>2</v>
      </c>
      <c r="AY18">
        <f t="shared" si="1"/>
        <v>0</v>
      </c>
      <c r="AZ18">
        <f t="shared" si="2"/>
        <v>0</v>
      </c>
      <c r="BA18">
        <f t="shared" si="3"/>
        <v>0</v>
      </c>
      <c r="BB18">
        <f t="shared" si="4"/>
        <v>0</v>
      </c>
      <c r="BC18">
        <f t="shared" si="5"/>
        <v>0</v>
      </c>
    </row>
    <row r="19" spans="1:55" x14ac:dyDescent="0.25">
      <c r="A19">
        <v>12</v>
      </c>
      <c r="B19" t="s">
        <v>38</v>
      </c>
      <c r="C19" t="s">
        <v>39</v>
      </c>
      <c r="D19" t="s">
        <v>40</v>
      </c>
      <c r="E19">
        <v>1</v>
      </c>
      <c r="G19">
        <f t="shared" si="0"/>
        <v>0</v>
      </c>
      <c r="AX19">
        <v>2</v>
      </c>
      <c r="AY19">
        <f t="shared" si="1"/>
        <v>0</v>
      </c>
      <c r="AZ19">
        <f t="shared" si="2"/>
        <v>0</v>
      </c>
      <c r="BA19">
        <f t="shared" si="3"/>
        <v>0</v>
      </c>
      <c r="BB19">
        <f t="shared" si="4"/>
        <v>0</v>
      </c>
      <c r="BC19">
        <f t="shared" si="5"/>
        <v>0</v>
      </c>
    </row>
    <row r="20" spans="1:55" ht="15.75" customHeight="1" x14ac:dyDescent="0.25">
      <c r="A20">
        <v>13</v>
      </c>
      <c r="B20" t="s">
        <v>41</v>
      </c>
      <c r="C20" t="s">
        <v>42</v>
      </c>
      <c r="D20" t="s">
        <v>40</v>
      </c>
      <c r="E20">
        <v>3</v>
      </c>
      <c r="G20">
        <f t="shared" si="0"/>
        <v>0</v>
      </c>
      <c r="AX20">
        <v>2</v>
      </c>
      <c r="AY20">
        <f t="shared" si="1"/>
        <v>0</v>
      </c>
      <c r="AZ20">
        <f t="shared" si="2"/>
        <v>0</v>
      </c>
      <c r="BA20">
        <f t="shared" si="3"/>
        <v>0</v>
      </c>
      <c r="BB20">
        <f t="shared" si="4"/>
        <v>0</v>
      </c>
      <c r="BC20">
        <f t="shared" si="5"/>
        <v>0</v>
      </c>
    </row>
    <row r="21" spans="1:55" ht="15.75" customHeight="1" x14ac:dyDescent="0.25">
      <c r="A21">
        <v>14</v>
      </c>
      <c r="B21" t="s">
        <v>43</v>
      </c>
      <c r="C21" t="s">
        <v>44</v>
      </c>
      <c r="D21" t="s">
        <v>40</v>
      </c>
      <c r="E21">
        <v>2</v>
      </c>
      <c r="G21">
        <f t="shared" si="0"/>
        <v>0</v>
      </c>
    </row>
    <row r="22" spans="1:55" x14ac:dyDescent="0.25">
      <c r="A22">
        <v>15</v>
      </c>
      <c r="B22" t="s">
        <v>45</v>
      </c>
      <c r="C22" t="s">
        <v>46</v>
      </c>
      <c r="D22" t="s">
        <v>40</v>
      </c>
      <c r="E22">
        <v>12</v>
      </c>
      <c r="G22">
        <f t="shared" si="0"/>
        <v>0</v>
      </c>
      <c r="AX22">
        <v>2</v>
      </c>
      <c r="AY22">
        <f>IF(AX22=1,G22,0)</f>
        <v>0</v>
      </c>
      <c r="AZ22">
        <f>IF(AX22=2,G22,0)</f>
        <v>0</v>
      </c>
      <c r="BA22">
        <f>IF(AX22=3,G22,0)</f>
        <v>0</v>
      </c>
      <c r="BB22">
        <f>IF(AX22=4,G22,0)</f>
        <v>0</v>
      </c>
      <c r="BC22">
        <f>IF(AX22=5,G22,0)</f>
        <v>0</v>
      </c>
    </row>
    <row r="23" spans="1:55" x14ac:dyDescent="0.25">
      <c r="A23">
        <v>16</v>
      </c>
      <c r="B23" t="s">
        <v>47</v>
      </c>
      <c r="C23" t="s">
        <v>48</v>
      </c>
      <c r="D23" t="s">
        <v>40</v>
      </c>
      <c r="E23">
        <v>8</v>
      </c>
      <c r="G23">
        <f t="shared" si="0"/>
        <v>0</v>
      </c>
      <c r="AX23">
        <v>2</v>
      </c>
      <c r="AY23">
        <f>IF(AX23=1,G23,0)</f>
        <v>0</v>
      </c>
      <c r="AZ23">
        <f>IF(AX23=2,G23,0)</f>
        <v>0</v>
      </c>
      <c r="BA23">
        <f>IF(AX23=3,G23,0)</f>
        <v>0</v>
      </c>
      <c r="BB23">
        <f>IF(AX23=4,G23,0)</f>
        <v>0</v>
      </c>
      <c r="BC23">
        <f>IF(AX23=5,G23,0)</f>
        <v>0</v>
      </c>
    </row>
    <row r="24" spans="1:55" x14ac:dyDescent="0.25">
      <c r="A24">
        <v>17</v>
      </c>
      <c r="B24" t="s">
        <v>49</v>
      </c>
      <c r="C24" t="s">
        <v>50</v>
      </c>
      <c r="D24" t="s">
        <v>40</v>
      </c>
      <c r="E24">
        <v>2</v>
      </c>
      <c r="G24">
        <f t="shared" si="0"/>
        <v>0</v>
      </c>
      <c r="AX24">
        <v>2</v>
      </c>
      <c r="AY24">
        <f>IF(AX24=1,G24,0)</f>
        <v>0</v>
      </c>
      <c r="AZ24">
        <f>IF(AX24=2,G24,0)</f>
        <v>0</v>
      </c>
      <c r="BA24">
        <f>IF(AX24=3,G24,0)</f>
        <v>0</v>
      </c>
      <c r="BB24">
        <f>IF(AX24=4,G24,0)</f>
        <v>0</v>
      </c>
      <c r="BC24">
        <f>IF(AX24=5,G24,0)</f>
        <v>0</v>
      </c>
    </row>
    <row r="25" spans="1:55" x14ac:dyDescent="0.25">
      <c r="A25">
        <v>18</v>
      </c>
      <c r="B25" t="s">
        <v>51</v>
      </c>
      <c r="C25" t="s">
        <v>52</v>
      </c>
      <c r="D25" t="s">
        <v>40</v>
      </c>
      <c r="E25">
        <v>7</v>
      </c>
      <c r="G25">
        <f t="shared" si="0"/>
        <v>0</v>
      </c>
      <c r="AX25">
        <v>2</v>
      </c>
      <c r="AY25">
        <f>IF(AX25=1,G25,0)</f>
        <v>0</v>
      </c>
      <c r="AZ25">
        <f>IF(AX25=2,G25,0)</f>
        <v>0</v>
      </c>
      <c r="BA25">
        <f>IF(AX25=3,G25,0)</f>
        <v>0</v>
      </c>
      <c r="BB25">
        <f>IF(AX25=4,G25,0)</f>
        <v>0</v>
      </c>
      <c r="BC25">
        <f>IF(AX25=5,G25,0)</f>
        <v>0</v>
      </c>
    </row>
    <row r="26" spans="1:55" ht="18.75" customHeight="1" x14ac:dyDescent="0.25">
      <c r="A26">
        <v>19</v>
      </c>
      <c r="B26" t="s">
        <v>53</v>
      </c>
      <c r="C26" t="s">
        <v>54</v>
      </c>
      <c r="D26" t="s">
        <v>40</v>
      </c>
      <c r="E26">
        <v>4</v>
      </c>
      <c r="G26">
        <f t="shared" si="0"/>
        <v>0</v>
      </c>
    </row>
    <row r="27" spans="1:55" x14ac:dyDescent="0.25">
      <c r="A27">
        <v>20</v>
      </c>
      <c r="B27" t="s">
        <v>55</v>
      </c>
      <c r="C27" t="s">
        <v>56</v>
      </c>
      <c r="D27" t="s">
        <v>57</v>
      </c>
      <c r="E27">
        <v>10</v>
      </c>
      <c r="G27">
        <f t="shared" si="0"/>
        <v>0</v>
      </c>
    </row>
    <row r="28" spans="1:55" x14ac:dyDescent="0.25">
      <c r="A28">
        <v>21</v>
      </c>
      <c r="B28" t="s">
        <v>58</v>
      </c>
      <c r="C28" t="s">
        <v>59</v>
      </c>
      <c r="D28" t="s">
        <v>40</v>
      </c>
      <c r="E28">
        <v>2</v>
      </c>
      <c r="G28">
        <f t="shared" si="0"/>
        <v>0</v>
      </c>
    </row>
    <row r="29" spans="1:55" x14ac:dyDescent="0.25">
      <c r="A29">
        <v>22</v>
      </c>
      <c r="B29" t="s">
        <v>60</v>
      </c>
      <c r="C29" t="s">
        <v>61</v>
      </c>
      <c r="D29" t="s">
        <v>62</v>
      </c>
      <c r="E29">
        <v>14</v>
      </c>
      <c r="G29">
        <f t="shared" si="0"/>
        <v>0</v>
      </c>
    </row>
    <row r="30" spans="1:55" x14ac:dyDescent="0.25">
      <c r="A30">
        <v>23</v>
      </c>
      <c r="B30" t="s">
        <v>63</v>
      </c>
      <c r="C30" t="s">
        <v>64</v>
      </c>
      <c r="D30" t="s">
        <v>17</v>
      </c>
      <c r="E30">
        <v>136</v>
      </c>
      <c r="G30">
        <f t="shared" si="0"/>
        <v>0</v>
      </c>
      <c r="AX30">
        <v>2</v>
      </c>
      <c r="AY30">
        <f>IF(AX30=1,G30,0)</f>
        <v>0</v>
      </c>
      <c r="AZ30">
        <f>IF(AX30=2,G30,0)</f>
        <v>0</v>
      </c>
      <c r="BA30">
        <f>IF(AX30=3,G30,0)</f>
        <v>0</v>
      </c>
      <c r="BB30">
        <f>IF(AX30=4,G30,0)</f>
        <v>0</v>
      </c>
      <c r="BC30">
        <f>IF(AX30=5,G30,0)</f>
        <v>0</v>
      </c>
    </row>
    <row r="31" spans="1:55" x14ac:dyDescent="0.25">
      <c r="A31">
        <v>24</v>
      </c>
      <c r="B31" t="s">
        <v>65</v>
      </c>
      <c r="C31" t="s">
        <v>66</v>
      </c>
      <c r="D31" t="s">
        <v>67</v>
      </c>
      <c r="E31">
        <v>1</v>
      </c>
      <c r="G31">
        <f t="shared" si="0"/>
        <v>0</v>
      </c>
      <c r="AX31">
        <v>2</v>
      </c>
      <c r="AY31">
        <f>IF(AX31=1,G31,0)</f>
        <v>0</v>
      </c>
      <c r="AZ31">
        <f>IF(AX31=2,G31,0)</f>
        <v>0</v>
      </c>
      <c r="BA31">
        <f>IF(AX31=3,G31,0)</f>
        <v>0</v>
      </c>
      <c r="BB31">
        <f>IF(AX31=4,G31,0)</f>
        <v>0</v>
      </c>
      <c r="BC31">
        <f>IF(AX31=5,G31,0)</f>
        <v>0</v>
      </c>
    </row>
    <row r="32" spans="1:55" x14ac:dyDescent="0.25">
      <c r="B32" t="s">
        <v>68</v>
      </c>
      <c r="C32" t="str">
        <f>CONCATENATE(B7," ",C7)</f>
        <v>721 Vnitřní kanalizace</v>
      </c>
      <c r="G32">
        <f>SUM(G7:G31)</f>
        <v>0</v>
      </c>
      <c r="AY32">
        <f>SUM(AY7:AY31)</f>
        <v>0</v>
      </c>
      <c r="AZ32">
        <f>SUM(AZ7:AZ31)</f>
        <v>0</v>
      </c>
      <c r="BA32">
        <f>SUM(BA7:BA31)</f>
        <v>0</v>
      </c>
      <c r="BB32">
        <f>SUM(BB7:BB31)</f>
        <v>0</v>
      </c>
      <c r="BC32">
        <f>SUM(BC7:BC31)</f>
        <v>0</v>
      </c>
    </row>
    <row r="33" spans="1:55" x14ac:dyDescent="0.25">
      <c r="A33" t="s">
        <v>12</v>
      </c>
      <c r="B33" t="s">
        <v>69</v>
      </c>
      <c r="C33" t="s">
        <v>70</v>
      </c>
    </row>
    <row r="34" spans="1:55" x14ac:dyDescent="0.25">
      <c r="A34">
        <v>25</v>
      </c>
      <c r="B34" t="s">
        <v>71</v>
      </c>
      <c r="C34" t="s">
        <v>72</v>
      </c>
      <c r="D34" t="s">
        <v>17</v>
      </c>
      <c r="E34">
        <v>54</v>
      </c>
      <c r="G34">
        <f t="shared" ref="G34:G72" si="6">E34*F34</f>
        <v>0</v>
      </c>
      <c r="AX34">
        <v>2</v>
      </c>
      <c r="AY34">
        <f>IF(AX34=1,G34,0)</f>
        <v>0</v>
      </c>
      <c r="AZ34">
        <f>IF(AX34=2,G34,0)</f>
        <v>0</v>
      </c>
      <c r="BA34">
        <f>IF(AX34=3,G34,0)</f>
        <v>0</v>
      </c>
      <c r="BB34">
        <f>IF(AX34=4,G34,0)</f>
        <v>0</v>
      </c>
      <c r="BC34">
        <f>IF(AX34=5,G34,0)</f>
        <v>0</v>
      </c>
    </row>
    <row r="35" spans="1:55" x14ac:dyDescent="0.25">
      <c r="A35">
        <v>26</v>
      </c>
      <c r="B35" t="s">
        <v>73</v>
      </c>
      <c r="C35" t="s">
        <v>74</v>
      </c>
      <c r="D35" t="s">
        <v>17</v>
      </c>
      <c r="E35">
        <v>36</v>
      </c>
      <c r="G35">
        <f t="shared" si="6"/>
        <v>0</v>
      </c>
      <c r="AX35">
        <v>2</v>
      </c>
      <c r="AY35">
        <f>IF(AX35=1,G35,0)</f>
        <v>0</v>
      </c>
      <c r="AZ35">
        <f>IF(AX35=2,G35,0)</f>
        <v>0</v>
      </c>
      <c r="BA35">
        <f>IF(AX35=3,G35,0)</f>
        <v>0</v>
      </c>
      <c r="BB35">
        <f>IF(AX35=4,G35,0)</f>
        <v>0</v>
      </c>
      <c r="BC35">
        <f>IF(AX35=5,G35,0)</f>
        <v>0</v>
      </c>
    </row>
    <row r="36" spans="1:55" x14ac:dyDescent="0.25">
      <c r="A36">
        <v>27</v>
      </c>
      <c r="B36" t="s">
        <v>75</v>
      </c>
      <c r="C36" t="s">
        <v>76</v>
      </c>
      <c r="D36" t="s">
        <v>17</v>
      </c>
      <c r="E36">
        <v>18</v>
      </c>
      <c r="G36">
        <f t="shared" si="6"/>
        <v>0</v>
      </c>
      <c r="AX36">
        <v>2</v>
      </c>
      <c r="AY36">
        <f>IF(AX36=1,G36,0)</f>
        <v>0</v>
      </c>
      <c r="AZ36">
        <f>IF(AX36=2,G36,0)</f>
        <v>0</v>
      </c>
      <c r="BA36">
        <f>IF(AX36=3,G36,0)</f>
        <v>0</v>
      </c>
      <c r="BB36">
        <f>IF(AX36=4,G36,0)</f>
        <v>0</v>
      </c>
      <c r="BC36">
        <f>IF(AX36=5,G36,0)</f>
        <v>0</v>
      </c>
    </row>
    <row r="37" spans="1:55" x14ac:dyDescent="0.25">
      <c r="A37">
        <v>28</v>
      </c>
      <c r="B37" t="s">
        <v>77</v>
      </c>
      <c r="C37" t="s">
        <v>78</v>
      </c>
      <c r="D37" t="s">
        <v>17</v>
      </c>
      <c r="E37">
        <v>24</v>
      </c>
      <c r="G37">
        <f t="shared" si="6"/>
        <v>0</v>
      </c>
      <c r="AX37">
        <v>2</v>
      </c>
      <c r="AY37">
        <f>IF(AX37=1,G37,0)</f>
        <v>0</v>
      </c>
      <c r="AZ37">
        <f>IF(AX37=2,G37,0)</f>
        <v>0</v>
      </c>
      <c r="BA37">
        <f>IF(AX37=3,G37,0)</f>
        <v>0</v>
      </c>
      <c r="BB37">
        <f>IF(AX37=4,G37,0)</f>
        <v>0</v>
      </c>
      <c r="BC37">
        <f>IF(AX37=5,G37,0)</f>
        <v>0</v>
      </c>
    </row>
    <row r="38" spans="1:55" x14ac:dyDescent="0.25">
      <c r="A38">
        <v>29</v>
      </c>
      <c r="B38" t="s">
        <v>79</v>
      </c>
      <c r="C38" t="s">
        <v>80</v>
      </c>
      <c r="D38" t="s">
        <v>17</v>
      </c>
      <c r="E38">
        <v>14</v>
      </c>
      <c r="G38">
        <f t="shared" si="6"/>
        <v>0</v>
      </c>
    </row>
    <row r="39" spans="1:55" x14ac:dyDescent="0.25">
      <c r="A39">
        <v>30</v>
      </c>
      <c r="B39" t="s">
        <v>81</v>
      </c>
      <c r="C39" t="s">
        <v>82</v>
      </c>
      <c r="D39" t="s">
        <v>17</v>
      </c>
      <c r="E39">
        <v>12</v>
      </c>
      <c r="G39">
        <f t="shared" si="6"/>
        <v>0</v>
      </c>
    </row>
    <row r="40" spans="1:55" x14ac:dyDescent="0.25">
      <c r="A40">
        <v>31</v>
      </c>
      <c r="B40" t="s">
        <v>83</v>
      </c>
      <c r="C40" t="s">
        <v>84</v>
      </c>
      <c r="D40" t="s">
        <v>17</v>
      </c>
      <c r="E40">
        <v>10</v>
      </c>
      <c r="G40">
        <f t="shared" si="6"/>
        <v>0</v>
      </c>
      <c r="AX40">
        <v>2</v>
      </c>
      <c r="AY40">
        <f t="shared" ref="AY40:AY48" si="7">IF(AX40=1,G40,0)</f>
        <v>0</v>
      </c>
      <c r="AZ40">
        <f t="shared" ref="AZ40:AZ48" si="8">IF(AX40=2,G40,0)</f>
        <v>0</v>
      </c>
      <c r="BA40">
        <f t="shared" ref="BA40:BA48" si="9">IF(AX40=3,G40,0)</f>
        <v>0</v>
      </c>
      <c r="BB40">
        <f t="shared" ref="BB40:BB48" si="10">IF(AX40=4,G40,0)</f>
        <v>0</v>
      </c>
      <c r="BC40">
        <f t="shared" ref="BC40:BC48" si="11">IF(AX40=5,G40,0)</f>
        <v>0</v>
      </c>
    </row>
    <row r="41" spans="1:55" ht="13.5" customHeight="1" x14ac:dyDescent="0.25">
      <c r="A41">
        <v>32</v>
      </c>
      <c r="B41" t="s">
        <v>85</v>
      </c>
      <c r="C41" t="s">
        <v>86</v>
      </c>
      <c r="D41" t="s">
        <v>17</v>
      </c>
      <c r="E41">
        <v>32</v>
      </c>
      <c r="G41">
        <f t="shared" si="6"/>
        <v>0</v>
      </c>
      <c r="AX41">
        <v>2</v>
      </c>
      <c r="AY41">
        <f t="shared" si="7"/>
        <v>0</v>
      </c>
      <c r="AZ41">
        <f t="shared" si="8"/>
        <v>0</v>
      </c>
      <c r="BA41">
        <f t="shared" si="9"/>
        <v>0</v>
      </c>
      <c r="BB41">
        <f t="shared" si="10"/>
        <v>0</v>
      </c>
      <c r="BC41">
        <f t="shared" si="11"/>
        <v>0</v>
      </c>
    </row>
    <row r="42" spans="1:55" ht="13.5" customHeight="1" x14ac:dyDescent="0.25">
      <c r="A42">
        <v>33</v>
      </c>
      <c r="B42" t="s">
        <v>87</v>
      </c>
      <c r="C42" t="s">
        <v>88</v>
      </c>
      <c r="D42" t="s">
        <v>17</v>
      </c>
      <c r="E42">
        <v>20</v>
      </c>
      <c r="G42">
        <f t="shared" si="6"/>
        <v>0</v>
      </c>
      <c r="AX42">
        <v>2</v>
      </c>
      <c r="AY42">
        <f t="shared" si="7"/>
        <v>0</v>
      </c>
      <c r="AZ42">
        <f t="shared" si="8"/>
        <v>0</v>
      </c>
      <c r="BA42">
        <f t="shared" si="9"/>
        <v>0</v>
      </c>
      <c r="BB42">
        <f t="shared" si="10"/>
        <v>0</v>
      </c>
      <c r="BC42">
        <f t="shared" si="11"/>
        <v>0</v>
      </c>
    </row>
    <row r="43" spans="1:55" ht="13.5" customHeight="1" x14ac:dyDescent="0.25">
      <c r="A43">
        <v>34</v>
      </c>
      <c r="B43" t="s">
        <v>89</v>
      </c>
      <c r="C43" t="s">
        <v>90</v>
      </c>
      <c r="D43" t="s">
        <v>17</v>
      </c>
      <c r="E43">
        <v>10</v>
      </c>
      <c r="G43">
        <f t="shared" si="6"/>
        <v>0</v>
      </c>
      <c r="AX43">
        <v>2</v>
      </c>
      <c r="AY43">
        <f t="shared" si="7"/>
        <v>0</v>
      </c>
      <c r="AZ43">
        <f t="shared" si="8"/>
        <v>0</v>
      </c>
      <c r="BA43">
        <f t="shared" si="9"/>
        <v>0</v>
      </c>
      <c r="BB43">
        <f t="shared" si="10"/>
        <v>0</v>
      </c>
      <c r="BC43">
        <f t="shared" si="11"/>
        <v>0</v>
      </c>
    </row>
    <row r="44" spans="1:55" ht="12.75" customHeight="1" x14ac:dyDescent="0.25">
      <c r="A44">
        <v>35</v>
      </c>
      <c r="B44" t="s">
        <v>91</v>
      </c>
      <c r="C44" t="s">
        <v>92</v>
      </c>
      <c r="D44" t="s">
        <v>17</v>
      </c>
      <c r="E44">
        <v>20</v>
      </c>
      <c r="G44">
        <f t="shared" si="6"/>
        <v>0</v>
      </c>
      <c r="AX44">
        <v>2</v>
      </c>
      <c r="AY44">
        <f t="shared" si="7"/>
        <v>0</v>
      </c>
      <c r="AZ44">
        <f t="shared" si="8"/>
        <v>0</v>
      </c>
      <c r="BA44">
        <f t="shared" si="9"/>
        <v>0</v>
      </c>
      <c r="BB44">
        <f t="shared" si="10"/>
        <v>0</v>
      </c>
      <c r="BC44">
        <f t="shared" si="11"/>
        <v>0</v>
      </c>
    </row>
    <row r="45" spans="1:55" ht="14.25" customHeight="1" x14ac:dyDescent="0.25">
      <c r="A45">
        <v>36</v>
      </c>
      <c r="B45" t="s">
        <v>93</v>
      </c>
      <c r="C45" t="s">
        <v>94</v>
      </c>
      <c r="D45" t="s">
        <v>17</v>
      </c>
      <c r="E45">
        <v>22</v>
      </c>
      <c r="G45">
        <f t="shared" si="6"/>
        <v>0</v>
      </c>
      <c r="AX45">
        <v>2</v>
      </c>
      <c r="AY45">
        <f t="shared" si="7"/>
        <v>0</v>
      </c>
      <c r="AZ45">
        <f t="shared" si="8"/>
        <v>0</v>
      </c>
      <c r="BA45">
        <f t="shared" si="9"/>
        <v>0</v>
      </c>
      <c r="BB45">
        <f t="shared" si="10"/>
        <v>0</v>
      </c>
      <c r="BC45">
        <f t="shared" si="11"/>
        <v>0</v>
      </c>
    </row>
    <row r="46" spans="1:55" ht="14.25" customHeight="1" x14ac:dyDescent="0.25">
      <c r="A46">
        <v>37</v>
      </c>
      <c r="B46" t="s">
        <v>95</v>
      </c>
      <c r="C46" t="s">
        <v>96</v>
      </c>
      <c r="D46" t="s">
        <v>17</v>
      </c>
      <c r="E46">
        <v>16</v>
      </c>
      <c r="G46">
        <f t="shared" si="6"/>
        <v>0</v>
      </c>
      <c r="AX46">
        <v>2</v>
      </c>
      <c r="AY46">
        <f t="shared" si="7"/>
        <v>0</v>
      </c>
      <c r="AZ46">
        <f t="shared" si="8"/>
        <v>0</v>
      </c>
      <c r="BA46">
        <f t="shared" si="9"/>
        <v>0</v>
      </c>
      <c r="BB46">
        <f t="shared" si="10"/>
        <v>0</v>
      </c>
      <c r="BC46">
        <f t="shared" si="11"/>
        <v>0</v>
      </c>
    </row>
    <row r="47" spans="1:55" ht="15" customHeight="1" x14ac:dyDescent="0.25">
      <c r="A47">
        <v>38</v>
      </c>
      <c r="B47" t="s">
        <v>97</v>
      </c>
      <c r="C47" t="s">
        <v>98</v>
      </c>
      <c r="D47" t="s">
        <v>17</v>
      </c>
      <c r="E47">
        <v>8</v>
      </c>
      <c r="G47">
        <f t="shared" si="6"/>
        <v>0</v>
      </c>
      <c r="AX47">
        <v>2</v>
      </c>
      <c r="AY47">
        <f t="shared" si="7"/>
        <v>0</v>
      </c>
      <c r="AZ47">
        <f t="shared" si="8"/>
        <v>0</v>
      </c>
      <c r="BA47">
        <f t="shared" si="9"/>
        <v>0</v>
      </c>
      <c r="BB47">
        <f t="shared" si="10"/>
        <v>0</v>
      </c>
      <c r="BC47">
        <f t="shared" si="11"/>
        <v>0</v>
      </c>
    </row>
    <row r="48" spans="1:55" ht="13.5" customHeight="1" x14ac:dyDescent="0.25">
      <c r="A48">
        <v>39</v>
      </c>
      <c r="B48" t="s">
        <v>99</v>
      </c>
      <c r="C48" t="s">
        <v>100</v>
      </c>
      <c r="D48" t="s">
        <v>17</v>
      </c>
      <c r="E48">
        <v>4</v>
      </c>
      <c r="G48">
        <f t="shared" si="6"/>
        <v>0</v>
      </c>
      <c r="AX48">
        <v>2</v>
      </c>
      <c r="AY48">
        <f t="shared" si="7"/>
        <v>0</v>
      </c>
      <c r="AZ48">
        <f t="shared" si="8"/>
        <v>0</v>
      </c>
      <c r="BA48">
        <f t="shared" si="9"/>
        <v>0</v>
      </c>
      <c r="BB48">
        <f t="shared" si="10"/>
        <v>0</v>
      </c>
      <c r="BC48">
        <f t="shared" si="11"/>
        <v>0</v>
      </c>
    </row>
    <row r="49" spans="1:55" ht="14.25" customHeight="1" x14ac:dyDescent="0.25">
      <c r="A49">
        <v>40</v>
      </c>
      <c r="B49" t="s">
        <v>101</v>
      </c>
      <c r="C49" t="s">
        <v>102</v>
      </c>
      <c r="D49" t="s">
        <v>40</v>
      </c>
      <c r="E49">
        <v>30</v>
      </c>
      <c r="G49">
        <f t="shared" si="6"/>
        <v>0</v>
      </c>
    </row>
    <row r="50" spans="1:55" ht="14.25" customHeight="1" x14ac:dyDescent="0.25">
      <c r="A50">
        <v>41</v>
      </c>
      <c r="B50" t="s">
        <v>103</v>
      </c>
      <c r="C50" t="s">
        <v>104</v>
      </c>
      <c r="D50" t="s">
        <v>40</v>
      </c>
      <c r="E50">
        <v>20</v>
      </c>
      <c r="G50">
        <f t="shared" si="6"/>
        <v>0</v>
      </c>
    </row>
    <row r="51" spans="1:55" ht="14.25" customHeight="1" x14ac:dyDescent="0.25">
      <c r="A51">
        <v>42</v>
      </c>
      <c r="B51" t="s">
        <v>105</v>
      </c>
      <c r="C51" t="s">
        <v>106</v>
      </c>
      <c r="D51" t="s">
        <v>40</v>
      </c>
      <c r="E51">
        <v>12</v>
      </c>
      <c r="G51">
        <f t="shared" si="6"/>
        <v>0</v>
      </c>
    </row>
    <row r="52" spans="1:55" ht="14.25" customHeight="1" x14ac:dyDescent="0.25">
      <c r="A52">
        <v>43</v>
      </c>
      <c r="B52" t="s">
        <v>107</v>
      </c>
      <c r="C52" t="s">
        <v>108</v>
      </c>
      <c r="D52" t="s">
        <v>40</v>
      </c>
      <c r="E52">
        <v>20</v>
      </c>
      <c r="G52">
        <f t="shared" si="6"/>
        <v>0</v>
      </c>
    </row>
    <row r="53" spans="1:55" ht="14.25" customHeight="1" x14ac:dyDescent="0.25">
      <c r="A53">
        <v>44</v>
      </c>
      <c r="B53" t="s">
        <v>109</v>
      </c>
      <c r="C53" t="s">
        <v>110</v>
      </c>
      <c r="D53" t="s">
        <v>40</v>
      </c>
      <c r="E53">
        <v>10</v>
      </c>
      <c r="G53">
        <f t="shared" si="6"/>
        <v>0</v>
      </c>
    </row>
    <row r="54" spans="1:55" x14ac:dyDescent="0.25">
      <c r="A54">
        <v>45</v>
      </c>
      <c r="B54" t="s">
        <v>111</v>
      </c>
      <c r="C54" t="s">
        <v>112</v>
      </c>
      <c r="D54" t="s">
        <v>40</v>
      </c>
      <c r="E54">
        <v>28</v>
      </c>
      <c r="G54">
        <f t="shared" si="6"/>
        <v>0</v>
      </c>
      <c r="AX54">
        <v>2</v>
      </c>
      <c r="AY54">
        <f t="shared" ref="AY54:AY66" si="12">IF(AX54=1,G54,0)</f>
        <v>0</v>
      </c>
      <c r="AZ54">
        <f t="shared" ref="AZ54:AZ66" si="13">IF(AX54=2,G54,0)</f>
        <v>0</v>
      </c>
      <c r="BA54">
        <f t="shared" ref="BA54:BA66" si="14">IF(AX54=3,G54,0)</f>
        <v>0</v>
      </c>
      <c r="BB54">
        <f t="shared" ref="BB54:BB66" si="15">IF(AX54=4,G54,0)</f>
        <v>0</v>
      </c>
      <c r="BC54">
        <f t="shared" ref="BC54:BC66" si="16">IF(AX54=5,G54,0)</f>
        <v>0</v>
      </c>
    </row>
    <row r="55" spans="1:55" x14ac:dyDescent="0.25">
      <c r="A55">
        <v>46</v>
      </c>
      <c r="B55" t="s">
        <v>113</v>
      </c>
      <c r="C55" t="s">
        <v>114</v>
      </c>
      <c r="D55" t="s">
        <v>40</v>
      </c>
      <c r="E55">
        <v>12</v>
      </c>
      <c r="G55">
        <f t="shared" si="6"/>
        <v>0</v>
      </c>
      <c r="AX55">
        <v>2</v>
      </c>
      <c r="AY55">
        <f t="shared" si="12"/>
        <v>0</v>
      </c>
      <c r="AZ55">
        <f t="shared" si="13"/>
        <v>0</v>
      </c>
      <c r="BA55">
        <f t="shared" si="14"/>
        <v>0</v>
      </c>
      <c r="BB55">
        <f t="shared" si="15"/>
        <v>0</v>
      </c>
      <c r="BC55">
        <f t="shared" si="16"/>
        <v>0</v>
      </c>
    </row>
    <row r="56" spans="1:55" x14ac:dyDescent="0.25">
      <c r="A56">
        <v>47</v>
      </c>
      <c r="B56" t="s">
        <v>115</v>
      </c>
      <c r="C56" t="s">
        <v>116</v>
      </c>
      <c r="D56" t="s">
        <v>40</v>
      </c>
      <c r="E56">
        <v>3</v>
      </c>
      <c r="G56">
        <f t="shared" si="6"/>
        <v>0</v>
      </c>
      <c r="AX56">
        <v>2</v>
      </c>
      <c r="AY56">
        <f t="shared" si="12"/>
        <v>0</v>
      </c>
      <c r="AZ56">
        <f t="shared" si="13"/>
        <v>0</v>
      </c>
      <c r="BA56">
        <f t="shared" si="14"/>
        <v>0</v>
      </c>
      <c r="BB56">
        <f t="shared" si="15"/>
        <v>0</v>
      </c>
      <c r="BC56">
        <f t="shared" si="16"/>
        <v>0</v>
      </c>
    </row>
    <row r="57" spans="1:55" x14ac:dyDescent="0.25">
      <c r="A57">
        <v>48</v>
      </c>
      <c r="B57" t="s">
        <v>117</v>
      </c>
      <c r="C57" t="s">
        <v>118</v>
      </c>
      <c r="D57" t="s">
        <v>40</v>
      </c>
      <c r="E57">
        <v>8</v>
      </c>
      <c r="G57">
        <f t="shared" si="6"/>
        <v>0</v>
      </c>
      <c r="AX57">
        <v>2</v>
      </c>
      <c r="AY57">
        <f t="shared" si="12"/>
        <v>0</v>
      </c>
      <c r="AZ57">
        <f t="shared" si="13"/>
        <v>0</v>
      </c>
      <c r="BA57">
        <f t="shared" si="14"/>
        <v>0</v>
      </c>
      <c r="BB57">
        <f t="shared" si="15"/>
        <v>0</v>
      </c>
      <c r="BC57">
        <f t="shared" si="16"/>
        <v>0</v>
      </c>
    </row>
    <row r="58" spans="1:55" x14ac:dyDescent="0.25">
      <c r="A58">
        <v>49</v>
      </c>
      <c r="B58" t="s">
        <v>119</v>
      </c>
      <c r="C58" t="s">
        <v>120</v>
      </c>
      <c r="D58" t="s">
        <v>40</v>
      </c>
      <c r="E58">
        <v>8</v>
      </c>
      <c r="G58">
        <f t="shared" si="6"/>
        <v>0</v>
      </c>
      <c r="AX58">
        <v>2</v>
      </c>
      <c r="AY58">
        <f t="shared" si="12"/>
        <v>0</v>
      </c>
      <c r="AZ58">
        <f t="shared" si="13"/>
        <v>0</v>
      </c>
      <c r="BA58">
        <f t="shared" si="14"/>
        <v>0</v>
      </c>
      <c r="BB58">
        <f t="shared" si="15"/>
        <v>0</v>
      </c>
      <c r="BC58">
        <f t="shared" si="16"/>
        <v>0</v>
      </c>
    </row>
    <row r="59" spans="1:55" x14ac:dyDescent="0.25">
      <c r="A59">
        <v>50</v>
      </c>
      <c r="B59" t="s">
        <v>121</v>
      </c>
      <c r="C59" t="s">
        <v>122</v>
      </c>
      <c r="D59" t="s">
        <v>40</v>
      </c>
      <c r="E59">
        <v>6</v>
      </c>
      <c r="G59">
        <f t="shared" si="6"/>
        <v>0</v>
      </c>
      <c r="AX59">
        <v>2</v>
      </c>
      <c r="AY59">
        <f t="shared" si="12"/>
        <v>0</v>
      </c>
      <c r="AZ59">
        <f t="shared" si="13"/>
        <v>0</v>
      </c>
      <c r="BA59">
        <f t="shared" si="14"/>
        <v>0</v>
      </c>
      <c r="BB59">
        <f t="shared" si="15"/>
        <v>0</v>
      </c>
      <c r="BC59">
        <f t="shared" si="16"/>
        <v>0</v>
      </c>
    </row>
    <row r="60" spans="1:55" x14ac:dyDescent="0.25">
      <c r="A60">
        <v>51</v>
      </c>
      <c r="B60" t="s">
        <v>123</v>
      </c>
      <c r="C60" t="s">
        <v>124</v>
      </c>
      <c r="D60" t="s">
        <v>40</v>
      </c>
      <c r="E60">
        <v>1</v>
      </c>
      <c r="G60">
        <f t="shared" si="6"/>
        <v>0</v>
      </c>
      <c r="AX60">
        <v>2</v>
      </c>
      <c r="AY60">
        <f t="shared" si="12"/>
        <v>0</v>
      </c>
      <c r="AZ60">
        <f t="shared" si="13"/>
        <v>0</v>
      </c>
      <c r="BA60">
        <f t="shared" si="14"/>
        <v>0</v>
      </c>
      <c r="BB60">
        <f t="shared" si="15"/>
        <v>0</v>
      </c>
      <c r="BC60">
        <f t="shared" si="16"/>
        <v>0</v>
      </c>
    </row>
    <row r="61" spans="1:55" x14ac:dyDescent="0.25">
      <c r="A61">
        <v>52</v>
      </c>
      <c r="B61" t="s">
        <v>125</v>
      </c>
      <c r="C61" t="s">
        <v>126</v>
      </c>
      <c r="D61" t="s">
        <v>40</v>
      </c>
      <c r="E61">
        <v>2</v>
      </c>
      <c r="G61">
        <f t="shared" si="6"/>
        <v>0</v>
      </c>
      <c r="AX61">
        <v>2</v>
      </c>
      <c r="AY61">
        <f t="shared" si="12"/>
        <v>0</v>
      </c>
      <c r="AZ61">
        <f t="shared" si="13"/>
        <v>0</v>
      </c>
      <c r="BA61">
        <f t="shared" si="14"/>
        <v>0</v>
      </c>
      <c r="BB61">
        <f t="shared" si="15"/>
        <v>0</v>
      </c>
      <c r="BC61">
        <f t="shared" si="16"/>
        <v>0</v>
      </c>
    </row>
    <row r="62" spans="1:55" x14ac:dyDescent="0.25">
      <c r="A62">
        <v>53</v>
      </c>
      <c r="B62" t="s">
        <v>127</v>
      </c>
      <c r="C62" t="s">
        <v>128</v>
      </c>
      <c r="D62" t="s">
        <v>40</v>
      </c>
      <c r="E62">
        <v>3</v>
      </c>
      <c r="G62">
        <f t="shared" si="6"/>
        <v>0</v>
      </c>
      <c r="AX62">
        <v>2</v>
      </c>
      <c r="AY62">
        <f t="shared" si="12"/>
        <v>0</v>
      </c>
      <c r="AZ62">
        <f t="shared" si="13"/>
        <v>0</v>
      </c>
      <c r="BA62">
        <f t="shared" si="14"/>
        <v>0</v>
      </c>
      <c r="BB62">
        <f t="shared" si="15"/>
        <v>0</v>
      </c>
      <c r="BC62">
        <f t="shared" si="16"/>
        <v>0</v>
      </c>
    </row>
    <row r="63" spans="1:55" x14ac:dyDescent="0.25">
      <c r="A63">
        <v>54</v>
      </c>
      <c r="B63" t="s">
        <v>129</v>
      </c>
      <c r="C63" t="s">
        <v>130</v>
      </c>
      <c r="D63" t="s">
        <v>40</v>
      </c>
      <c r="E63">
        <v>1</v>
      </c>
      <c r="G63">
        <f t="shared" si="6"/>
        <v>0</v>
      </c>
      <c r="AX63">
        <v>2</v>
      </c>
      <c r="AY63">
        <f t="shared" si="12"/>
        <v>0</v>
      </c>
      <c r="AZ63">
        <f t="shared" si="13"/>
        <v>0</v>
      </c>
      <c r="BA63">
        <f t="shared" si="14"/>
        <v>0</v>
      </c>
      <c r="BB63">
        <f t="shared" si="15"/>
        <v>0</v>
      </c>
      <c r="BC63">
        <f t="shared" si="16"/>
        <v>0</v>
      </c>
    </row>
    <row r="64" spans="1:55" x14ac:dyDescent="0.25">
      <c r="A64">
        <v>55</v>
      </c>
      <c r="B64" t="s">
        <v>131</v>
      </c>
      <c r="C64" t="s">
        <v>132</v>
      </c>
      <c r="D64" t="s">
        <v>40</v>
      </c>
      <c r="E64">
        <v>1</v>
      </c>
      <c r="G64">
        <f t="shared" si="6"/>
        <v>0</v>
      </c>
      <c r="AX64">
        <v>2</v>
      </c>
      <c r="AY64">
        <f t="shared" si="12"/>
        <v>0</v>
      </c>
      <c r="AZ64">
        <f t="shared" si="13"/>
        <v>0</v>
      </c>
      <c r="BA64">
        <f t="shared" si="14"/>
        <v>0</v>
      </c>
      <c r="BB64">
        <f t="shared" si="15"/>
        <v>0</v>
      </c>
      <c r="BC64">
        <f t="shared" si="16"/>
        <v>0</v>
      </c>
    </row>
    <row r="65" spans="1:55" x14ac:dyDescent="0.25">
      <c r="A65">
        <v>56</v>
      </c>
      <c r="B65" t="s">
        <v>133</v>
      </c>
      <c r="C65" t="s">
        <v>134</v>
      </c>
      <c r="D65" t="s">
        <v>40</v>
      </c>
      <c r="E65">
        <v>4</v>
      </c>
      <c r="G65">
        <f t="shared" si="6"/>
        <v>0</v>
      </c>
      <c r="AX65">
        <v>2</v>
      </c>
      <c r="AY65">
        <f t="shared" si="12"/>
        <v>0</v>
      </c>
      <c r="AZ65">
        <f t="shared" si="13"/>
        <v>0</v>
      </c>
      <c r="BA65">
        <f t="shared" si="14"/>
        <v>0</v>
      </c>
      <c r="BB65">
        <f t="shared" si="15"/>
        <v>0</v>
      </c>
      <c r="BC65">
        <f t="shared" si="16"/>
        <v>0</v>
      </c>
    </row>
    <row r="66" spans="1:55" x14ac:dyDescent="0.25">
      <c r="A66">
        <v>57</v>
      </c>
      <c r="B66" t="s">
        <v>135</v>
      </c>
      <c r="C66" t="s">
        <v>136</v>
      </c>
      <c r="D66" t="s">
        <v>17</v>
      </c>
      <c r="E66">
        <v>132</v>
      </c>
      <c r="G66">
        <f t="shared" si="6"/>
        <v>0</v>
      </c>
      <c r="AX66">
        <v>2</v>
      </c>
      <c r="AY66">
        <f t="shared" si="12"/>
        <v>0</v>
      </c>
      <c r="AZ66">
        <f t="shared" si="13"/>
        <v>0</v>
      </c>
      <c r="BA66">
        <f t="shared" si="14"/>
        <v>0</v>
      </c>
      <c r="BB66">
        <f t="shared" si="15"/>
        <v>0</v>
      </c>
      <c r="BC66">
        <f t="shared" si="16"/>
        <v>0</v>
      </c>
    </row>
    <row r="67" spans="1:55" x14ac:dyDescent="0.25">
      <c r="A67">
        <v>58</v>
      </c>
      <c r="B67" t="s">
        <v>137</v>
      </c>
      <c r="C67" t="s">
        <v>138</v>
      </c>
      <c r="D67" t="s">
        <v>40</v>
      </c>
      <c r="E67">
        <v>2</v>
      </c>
      <c r="G67">
        <f t="shared" si="6"/>
        <v>0</v>
      </c>
    </row>
    <row r="68" spans="1:55" x14ac:dyDescent="0.25">
      <c r="A68">
        <v>59</v>
      </c>
      <c r="B68" t="s">
        <v>139</v>
      </c>
      <c r="C68" t="s">
        <v>140</v>
      </c>
      <c r="D68" t="s">
        <v>40</v>
      </c>
      <c r="E68">
        <v>1</v>
      </c>
      <c r="G68">
        <f t="shared" si="6"/>
        <v>0</v>
      </c>
      <c r="AX68">
        <v>2</v>
      </c>
      <c r="AY68">
        <f>IF(AX68=1,G68,0)</f>
        <v>0</v>
      </c>
      <c r="AZ68">
        <f>IF(AX68=2,G68,0)</f>
        <v>0</v>
      </c>
      <c r="BA68">
        <f>IF(AX68=3,G68,0)</f>
        <v>0</v>
      </c>
      <c r="BB68">
        <f>IF(AX68=4,G68,0)</f>
        <v>0</v>
      </c>
      <c r="BC68">
        <f>IF(AX68=5,G68,0)</f>
        <v>0</v>
      </c>
    </row>
    <row r="69" spans="1:55" x14ac:dyDescent="0.25">
      <c r="A69">
        <v>60</v>
      </c>
      <c r="B69" t="s">
        <v>141</v>
      </c>
      <c r="C69" t="s">
        <v>142</v>
      </c>
      <c r="D69" t="s">
        <v>40</v>
      </c>
      <c r="E69">
        <v>1</v>
      </c>
      <c r="G69">
        <f t="shared" si="6"/>
        <v>0</v>
      </c>
      <c r="AX69">
        <v>2</v>
      </c>
      <c r="AY69">
        <f>IF(AX69=1,G69,0)</f>
        <v>0</v>
      </c>
      <c r="AZ69">
        <f>IF(AX69=2,G69,0)</f>
        <v>0</v>
      </c>
      <c r="BA69">
        <f>IF(AX69=3,G69,0)</f>
        <v>0</v>
      </c>
      <c r="BB69">
        <f>IF(AX69=4,G69,0)</f>
        <v>0</v>
      </c>
      <c r="BC69">
        <f>IF(AX69=5,G69,0)</f>
        <v>0</v>
      </c>
    </row>
    <row r="70" spans="1:55" x14ac:dyDescent="0.25">
      <c r="A70">
        <v>61</v>
      </c>
      <c r="B70" t="s">
        <v>143</v>
      </c>
      <c r="C70" t="s">
        <v>144</v>
      </c>
      <c r="D70" t="s">
        <v>40</v>
      </c>
      <c r="E70">
        <v>1</v>
      </c>
      <c r="G70">
        <f t="shared" si="6"/>
        <v>0</v>
      </c>
    </row>
    <row r="71" spans="1:55" x14ac:dyDescent="0.25">
      <c r="A71">
        <v>62</v>
      </c>
      <c r="B71" t="s">
        <v>145</v>
      </c>
      <c r="C71" t="s">
        <v>146</v>
      </c>
      <c r="D71" t="s">
        <v>17</v>
      </c>
      <c r="E71">
        <v>132</v>
      </c>
      <c r="G71">
        <f t="shared" si="6"/>
        <v>0</v>
      </c>
      <c r="AX71">
        <v>2</v>
      </c>
      <c r="AY71">
        <f>IF(AX71=1,G71,0)</f>
        <v>0</v>
      </c>
      <c r="AZ71">
        <f>IF(AX71=2,G71,0)</f>
        <v>0</v>
      </c>
      <c r="BA71">
        <f>IF(AX71=3,G71,0)</f>
        <v>0</v>
      </c>
      <c r="BB71">
        <f>IF(AX71=4,G71,0)</f>
        <v>0</v>
      </c>
      <c r="BC71">
        <f>IF(AX71=5,G71,0)</f>
        <v>0</v>
      </c>
    </row>
    <row r="72" spans="1:55" x14ac:dyDescent="0.25">
      <c r="A72">
        <v>63</v>
      </c>
      <c r="B72" t="s">
        <v>147</v>
      </c>
      <c r="C72" t="s">
        <v>148</v>
      </c>
      <c r="D72" t="s">
        <v>67</v>
      </c>
      <c r="E72">
        <v>2</v>
      </c>
      <c r="G72">
        <f t="shared" si="6"/>
        <v>0</v>
      </c>
      <c r="AX72">
        <v>2</v>
      </c>
      <c r="AY72">
        <f>IF(AX72=1,#REF!,0)</f>
        <v>0</v>
      </c>
      <c r="AZ72" t="e">
        <f>IF(AX72=2,#REF!,0)</f>
        <v>#REF!</v>
      </c>
      <c r="BA72">
        <f>IF(AX72=3,#REF!,0)</f>
        <v>0</v>
      </c>
      <c r="BB72">
        <f>IF(AX72=4,#REF!,0)</f>
        <v>0</v>
      </c>
      <c r="BC72">
        <f>IF(AX72=5,#REF!,0)</f>
        <v>0</v>
      </c>
    </row>
    <row r="73" spans="1:55" x14ac:dyDescent="0.25">
      <c r="B73" t="s">
        <v>68</v>
      </c>
      <c r="C73" t="str">
        <f>CONCATENATE(B33," ",C33)</f>
        <v>722 Vnitřní vodovod</v>
      </c>
      <c r="G73">
        <f>SUM(G34:G72)</f>
        <v>0</v>
      </c>
      <c r="AY73">
        <f>SUM(AY33:AY72)</f>
        <v>0</v>
      </c>
      <c r="AZ73" t="e">
        <f>SUM(AZ33:AZ72)</f>
        <v>#REF!</v>
      </c>
      <c r="BA73">
        <f>SUM(BA33:BA72)</f>
        <v>0</v>
      </c>
      <c r="BB73">
        <f>SUM(BB33:BB72)</f>
        <v>0</v>
      </c>
      <c r="BC73">
        <f>SUM(BC33:BC72)</f>
        <v>0</v>
      </c>
    </row>
    <row r="74" spans="1:55" x14ac:dyDescent="0.25">
      <c r="A74" t="s">
        <v>12</v>
      </c>
      <c r="B74" t="s">
        <v>149</v>
      </c>
      <c r="C74" t="s">
        <v>150</v>
      </c>
    </row>
    <row r="75" spans="1:55" x14ac:dyDescent="0.25">
      <c r="A75">
        <v>64</v>
      </c>
      <c r="B75" t="s">
        <v>151</v>
      </c>
      <c r="C75" t="s">
        <v>152</v>
      </c>
      <c r="D75" t="s">
        <v>40</v>
      </c>
      <c r="E75">
        <v>5</v>
      </c>
      <c r="G75">
        <f t="shared" ref="G75:G100" si="17">E75*F75</f>
        <v>0</v>
      </c>
      <c r="AX75">
        <v>2</v>
      </c>
      <c r="AY75">
        <f>IF(AX75=1,G75,0)</f>
        <v>0</v>
      </c>
      <c r="AZ75">
        <f>IF(AX75=2,G75,0)</f>
        <v>0</v>
      </c>
      <c r="BA75">
        <f>IF(AX75=3,G75,0)</f>
        <v>0</v>
      </c>
      <c r="BB75">
        <f>IF(AX75=4,G75,0)</f>
        <v>0</v>
      </c>
      <c r="BC75">
        <f>IF(AX75=5,G75,0)</f>
        <v>0</v>
      </c>
    </row>
    <row r="76" spans="1:55" x14ac:dyDescent="0.25">
      <c r="A76">
        <v>65</v>
      </c>
      <c r="B76" t="s">
        <v>153</v>
      </c>
      <c r="C76" t="s">
        <v>154</v>
      </c>
      <c r="D76" t="s">
        <v>40</v>
      </c>
      <c r="E76">
        <v>1</v>
      </c>
      <c r="G76">
        <f t="shared" si="17"/>
        <v>0</v>
      </c>
    </row>
    <row r="77" spans="1:55" x14ac:dyDescent="0.25">
      <c r="A77">
        <v>66</v>
      </c>
      <c r="B77" t="s">
        <v>155</v>
      </c>
      <c r="C77" t="s">
        <v>156</v>
      </c>
      <c r="D77" t="s">
        <v>40</v>
      </c>
      <c r="E77">
        <v>1</v>
      </c>
      <c r="G77">
        <f t="shared" si="17"/>
        <v>0</v>
      </c>
    </row>
    <row r="78" spans="1:55" x14ac:dyDescent="0.25">
      <c r="A78">
        <v>67</v>
      </c>
      <c r="B78" t="s">
        <v>157</v>
      </c>
      <c r="C78" t="s">
        <v>158</v>
      </c>
      <c r="D78" t="s">
        <v>40</v>
      </c>
      <c r="E78">
        <v>5</v>
      </c>
      <c r="G78">
        <f t="shared" si="17"/>
        <v>0</v>
      </c>
    </row>
    <row r="79" spans="1:55" x14ac:dyDescent="0.25">
      <c r="A79">
        <v>68</v>
      </c>
      <c r="B79" t="s">
        <v>159</v>
      </c>
      <c r="C79" t="s">
        <v>160</v>
      </c>
      <c r="D79" t="s">
        <v>40</v>
      </c>
      <c r="E79">
        <v>1</v>
      </c>
      <c r="G79">
        <f t="shared" si="17"/>
        <v>0</v>
      </c>
    </row>
    <row r="80" spans="1:55" x14ac:dyDescent="0.25">
      <c r="A80">
        <v>69</v>
      </c>
      <c r="B80" t="s">
        <v>161</v>
      </c>
      <c r="C80" t="s">
        <v>162</v>
      </c>
      <c r="D80" t="s">
        <v>40</v>
      </c>
      <c r="E80">
        <v>3</v>
      </c>
      <c r="G80">
        <f t="shared" si="17"/>
        <v>0</v>
      </c>
    </row>
    <row r="81" spans="1:55" x14ac:dyDescent="0.25">
      <c r="A81">
        <v>70</v>
      </c>
      <c r="B81" t="s">
        <v>163</v>
      </c>
      <c r="C81" t="s">
        <v>164</v>
      </c>
      <c r="D81" t="s">
        <v>40</v>
      </c>
      <c r="E81">
        <v>1</v>
      </c>
      <c r="G81">
        <f t="shared" si="17"/>
        <v>0</v>
      </c>
    </row>
    <row r="82" spans="1:55" x14ac:dyDescent="0.25">
      <c r="A82">
        <v>71</v>
      </c>
      <c r="B82" t="s">
        <v>165</v>
      </c>
      <c r="C82" t="s">
        <v>166</v>
      </c>
      <c r="D82" t="s">
        <v>40</v>
      </c>
      <c r="E82">
        <v>1</v>
      </c>
      <c r="G82">
        <f t="shared" si="17"/>
        <v>0</v>
      </c>
    </row>
    <row r="83" spans="1:55" x14ac:dyDescent="0.25">
      <c r="A83">
        <v>72</v>
      </c>
      <c r="B83" t="s">
        <v>167</v>
      </c>
      <c r="C83" t="s">
        <v>168</v>
      </c>
      <c r="D83" t="s">
        <v>40</v>
      </c>
      <c r="E83">
        <v>2</v>
      </c>
      <c r="G83">
        <f t="shared" si="17"/>
        <v>0</v>
      </c>
    </row>
    <row r="84" spans="1:55" x14ac:dyDescent="0.25">
      <c r="A84">
        <v>73</v>
      </c>
      <c r="B84" t="s">
        <v>169</v>
      </c>
      <c r="C84" t="s">
        <v>170</v>
      </c>
      <c r="D84" t="s">
        <v>40</v>
      </c>
      <c r="E84">
        <v>3</v>
      </c>
      <c r="G84">
        <f t="shared" si="17"/>
        <v>0</v>
      </c>
    </row>
    <row r="85" spans="1:55" x14ac:dyDescent="0.25">
      <c r="A85">
        <v>74</v>
      </c>
      <c r="B85" t="s">
        <v>171</v>
      </c>
      <c r="C85" t="s">
        <v>172</v>
      </c>
      <c r="D85" t="s">
        <v>40</v>
      </c>
      <c r="E85">
        <v>5</v>
      </c>
      <c r="G85">
        <f t="shared" si="17"/>
        <v>0</v>
      </c>
    </row>
    <row r="86" spans="1:55" x14ac:dyDescent="0.25">
      <c r="A86">
        <v>75</v>
      </c>
      <c r="B86" t="s">
        <v>173</v>
      </c>
      <c r="C86" t="s">
        <v>174</v>
      </c>
      <c r="D86" t="s">
        <v>40</v>
      </c>
      <c r="E86">
        <v>2</v>
      </c>
      <c r="G86">
        <f t="shared" si="17"/>
        <v>0</v>
      </c>
    </row>
    <row r="87" spans="1:55" x14ac:dyDescent="0.25">
      <c r="A87">
        <v>76</v>
      </c>
      <c r="B87" t="s">
        <v>175</v>
      </c>
      <c r="C87" t="s">
        <v>176</v>
      </c>
      <c r="D87" t="s">
        <v>40</v>
      </c>
      <c r="E87">
        <v>1</v>
      </c>
      <c r="G87">
        <f t="shared" si="17"/>
        <v>0</v>
      </c>
    </row>
    <row r="88" spans="1:55" x14ac:dyDescent="0.25">
      <c r="A88">
        <v>77</v>
      </c>
      <c r="B88" t="s">
        <v>177</v>
      </c>
      <c r="C88" t="s">
        <v>178</v>
      </c>
      <c r="D88" t="s">
        <v>40</v>
      </c>
      <c r="E88">
        <v>5</v>
      </c>
      <c r="G88">
        <f t="shared" si="17"/>
        <v>0</v>
      </c>
      <c r="AX88">
        <v>2</v>
      </c>
      <c r="AY88">
        <f>IF(AX88=1,G88,0)</f>
        <v>0</v>
      </c>
      <c r="AZ88">
        <f>IF(AX88=2,G88,0)</f>
        <v>0</v>
      </c>
      <c r="BA88">
        <f>IF(AX88=3,G88,0)</f>
        <v>0</v>
      </c>
      <c r="BB88">
        <f>IF(AX88=4,G88,0)</f>
        <v>0</v>
      </c>
      <c r="BC88">
        <f>IF(AX88=5,G88,0)</f>
        <v>0</v>
      </c>
    </row>
    <row r="89" spans="1:55" x14ac:dyDescent="0.25">
      <c r="A89">
        <v>78</v>
      </c>
      <c r="B89" t="s">
        <v>179</v>
      </c>
      <c r="C89" t="s">
        <v>180</v>
      </c>
      <c r="D89" t="s">
        <v>40</v>
      </c>
      <c r="E89">
        <v>5</v>
      </c>
      <c r="G89">
        <f t="shared" si="17"/>
        <v>0</v>
      </c>
    </row>
    <row r="90" spans="1:55" x14ac:dyDescent="0.25">
      <c r="A90">
        <v>79</v>
      </c>
      <c r="B90" t="s">
        <v>181</v>
      </c>
      <c r="C90" t="s">
        <v>182</v>
      </c>
      <c r="D90" t="s">
        <v>40</v>
      </c>
      <c r="E90">
        <v>1</v>
      </c>
      <c r="G90">
        <f t="shared" si="17"/>
        <v>0</v>
      </c>
    </row>
    <row r="91" spans="1:55" x14ac:dyDescent="0.25">
      <c r="A91">
        <v>80</v>
      </c>
      <c r="B91" t="s">
        <v>183</v>
      </c>
      <c r="C91" t="s">
        <v>184</v>
      </c>
      <c r="D91" t="s">
        <v>40</v>
      </c>
      <c r="E91">
        <v>1</v>
      </c>
      <c r="G91">
        <f t="shared" si="17"/>
        <v>0</v>
      </c>
      <c r="AX91">
        <v>2</v>
      </c>
      <c r="AY91">
        <f>IF(AX91=1,G91,0)</f>
        <v>0</v>
      </c>
      <c r="AZ91">
        <f>IF(AX91=2,G91,0)</f>
        <v>0</v>
      </c>
      <c r="BA91">
        <f>IF(AX91=3,G91,0)</f>
        <v>0</v>
      </c>
      <c r="BB91">
        <f>IF(AX91=4,G91,0)</f>
        <v>0</v>
      </c>
      <c r="BC91">
        <f>IF(AX91=5,G91,0)</f>
        <v>0</v>
      </c>
    </row>
    <row r="92" spans="1:55" x14ac:dyDescent="0.25">
      <c r="A92">
        <v>81</v>
      </c>
      <c r="B92" t="s">
        <v>185</v>
      </c>
      <c r="C92" t="s">
        <v>186</v>
      </c>
      <c r="D92" t="s">
        <v>40</v>
      </c>
      <c r="E92">
        <v>6</v>
      </c>
      <c r="G92">
        <f t="shared" si="17"/>
        <v>0</v>
      </c>
      <c r="AX92">
        <v>2</v>
      </c>
      <c r="AY92">
        <f>IF(AX92=1,G92,0)</f>
        <v>0</v>
      </c>
      <c r="AZ92">
        <f>IF(AX92=2,G92,0)</f>
        <v>0</v>
      </c>
      <c r="BA92">
        <f>IF(AX92=3,G92,0)</f>
        <v>0</v>
      </c>
      <c r="BB92">
        <f>IF(AX92=4,G92,0)</f>
        <v>0</v>
      </c>
      <c r="BC92">
        <f>IF(AX92=5,G92,0)</f>
        <v>0</v>
      </c>
    </row>
    <row r="93" spans="1:55" x14ac:dyDescent="0.25">
      <c r="A93">
        <v>82</v>
      </c>
      <c r="B93" t="s">
        <v>187</v>
      </c>
      <c r="C93" t="s">
        <v>188</v>
      </c>
      <c r="D93" t="s">
        <v>40</v>
      </c>
      <c r="E93">
        <v>6</v>
      </c>
      <c r="G93">
        <f t="shared" si="17"/>
        <v>0</v>
      </c>
    </row>
    <row r="94" spans="1:55" x14ac:dyDescent="0.25">
      <c r="A94">
        <v>83</v>
      </c>
      <c r="B94" t="s">
        <v>189</v>
      </c>
      <c r="C94" t="s">
        <v>190</v>
      </c>
      <c r="D94" t="s">
        <v>40</v>
      </c>
      <c r="E94">
        <v>5</v>
      </c>
      <c r="G94">
        <f t="shared" si="17"/>
        <v>0</v>
      </c>
      <c r="AX94">
        <v>2</v>
      </c>
      <c r="AY94">
        <f>IF(AX94=1,G94,0)</f>
        <v>0</v>
      </c>
      <c r="AZ94">
        <f>IF(AX94=2,G94,0)</f>
        <v>0</v>
      </c>
      <c r="BA94">
        <f>IF(AX94=3,G94,0)</f>
        <v>0</v>
      </c>
      <c r="BB94">
        <f>IF(AX94=4,G94,0)</f>
        <v>0</v>
      </c>
      <c r="BC94">
        <f>IF(AX94=5,G94,0)</f>
        <v>0</v>
      </c>
    </row>
    <row r="95" spans="1:55" x14ac:dyDescent="0.25">
      <c r="A95">
        <v>84</v>
      </c>
      <c r="B95" t="s">
        <v>191</v>
      </c>
      <c r="C95" t="s">
        <v>192</v>
      </c>
      <c r="D95" t="s">
        <v>40</v>
      </c>
      <c r="E95">
        <v>1</v>
      </c>
      <c r="G95">
        <f t="shared" si="17"/>
        <v>0</v>
      </c>
      <c r="AX95">
        <v>2</v>
      </c>
      <c r="AY95">
        <f>IF(AX95=1,G95,0)</f>
        <v>0</v>
      </c>
      <c r="AZ95">
        <f>IF(AX95=2,G95,0)</f>
        <v>0</v>
      </c>
      <c r="BA95">
        <f>IF(AX95=3,G95,0)</f>
        <v>0</v>
      </c>
      <c r="BB95">
        <f>IF(AX95=4,G95,0)</f>
        <v>0</v>
      </c>
      <c r="BC95">
        <f>IF(AX95=5,G95,0)</f>
        <v>0</v>
      </c>
    </row>
    <row r="96" spans="1:55" x14ac:dyDescent="0.25">
      <c r="A96">
        <v>85</v>
      </c>
      <c r="B96" t="s">
        <v>193</v>
      </c>
      <c r="C96" t="s">
        <v>194</v>
      </c>
      <c r="D96" t="s">
        <v>40</v>
      </c>
      <c r="E96">
        <v>11</v>
      </c>
      <c r="G96">
        <f t="shared" si="17"/>
        <v>0</v>
      </c>
    </row>
    <row r="97" spans="1:55" x14ac:dyDescent="0.25">
      <c r="A97">
        <v>86</v>
      </c>
      <c r="B97" t="s">
        <v>195</v>
      </c>
      <c r="C97" t="s">
        <v>196</v>
      </c>
      <c r="D97" t="s">
        <v>40</v>
      </c>
      <c r="E97">
        <v>30</v>
      </c>
      <c r="G97">
        <f t="shared" si="17"/>
        <v>0</v>
      </c>
    </row>
    <row r="98" spans="1:55" x14ac:dyDescent="0.25">
      <c r="A98">
        <v>87</v>
      </c>
      <c r="B98" t="s">
        <v>197</v>
      </c>
      <c r="C98" t="s">
        <v>198</v>
      </c>
      <c r="D98" t="s">
        <v>40</v>
      </c>
      <c r="E98">
        <v>2</v>
      </c>
      <c r="G98">
        <f t="shared" si="17"/>
        <v>0</v>
      </c>
    </row>
    <row r="99" spans="1:55" x14ac:dyDescent="0.25">
      <c r="A99">
        <v>88</v>
      </c>
      <c r="B99" t="s">
        <v>199</v>
      </c>
      <c r="C99" t="s">
        <v>200</v>
      </c>
      <c r="D99" t="s">
        <v>40</v>
      </c>
      <c r="E99">
        <v>2</v>
      </c>
      <c r="G99">
        <f t="shared" si="17"/>
        <v>0</v>
      </c>
    </row>
    <row r="100" spans="1:55" x14ac:dyDescent="0.25">
      <c r="A100">
        <v>89</v>
      </c>
      <c r="B100" t="s">
        <v>201</v>
      </c>
      <c r="C100" t="s">
        <v>202</v>
      </c>
      <c r="D100" t="s">
        <v>67</v>
      </c>
      <c r="E100">
        <v>1.2</v>
      </c>
      <c r="G100">
        <f t="shared" si="17"/>
        <v>0</v>
      </c>
    </row>
    <row r="101" spans="1:55" x14ac:dyDescent="0.25">
      <c r="B101" t="s">
        <v>68</v>
      </c>
      <c r="C101" t="str">
        <f>CONCATENATE(B74," ",C74)</f>
        <v>725 Zařizovací předměty</v>
      </c>
      <c r="G101">
        <f>SUM(G74:G100)</f>
        <v>0</v>
      </c>
      <c r="AY101">
        <f>SUM(AY74:AY95)</f>
        <v>0</v>
      </c>
      <c r="AZ101">
        <f>SUM(AZ74:AZ95)</f>
        <v>0</v>
      </c>
      <c r="BA101">
        <f>SUM(BA74:BA95)</f>
        <v>0</v>
      </c>
      <c r="BB101">
        <f>SUM(BB74:BB95)</f>
        <v>0</v>
      </c>
      <c r="BC101">
        <f>SUM(BC74:BC95)</f>
        <v>0</v>
      </c>
    </row>
    <row r="102" spans="1:55" x14ac:dyDescent="0.25">
      <c r="A102" t="s">
        <v>12</v>
      </c>
      <c r="B102" t="s">
        <v>203</v>
      </c>
      <c r="C102" t="s">
        <v>204</v>
      </c>
    </row>
    <row r="103" spans="1:55" x14ac:dyDescent="0.25">
      <c r="A103">
        <v>90</v>
      </c>
      <c r="B103" t="s">
        <v>205</v>
      </c>
      <c r="C103" t="s">
        <v>206</v>
      </c>
      <c r="D103" t="s">
        <v>207</v>
      </c>
      <c r="E103">
        <v>161</v>
      </c>
      <c r="G103">
        <f t="shared" ref="G103:G119" si="18">E103*F103</f>
        <v>0</v>
      </c>
    </row>
    <row r="104" spans="1:55" x14ac:dyDescent="0.25">
      <c r="A104">
        <v>91</v>
      </c>
      <c r="B104" t="s">
        <v>208</v>
      </c>
      <c r="C104" t="s">
        <v>209</v>
      </c>
      <c r="D104" t="s">
        <v>207</v>
      </c>
      <c r="E104">
        <v>45</v>
      </c>
      <c r="G104">
        <f t="shared" si="18"/>
        <v>0</v>
      </c>
    </row>
    <row r="105" spans="1:55" x14ac:dyDescent="0.25">
      <c r="A105">
        <v>92</v>
      </c>
      <c r="B105" t="s">
        <v>210</v>
      </c>
      <c r="C105" t="s">
        <v>211</v>
      </c>
      <c r="D105" t="s">
        <v>62</v>
      </c>
      <c r="E105">
        <v>105</v>
      </c>
      <c r="G105">
        <f t="shared" si="18"/>
        <v>0</v>
      </c>
    </row>
    <row r="106" spans="1:55" x14ac:dyDescent="0.25">
      <c r="A106">
        <v>92</v>
      </c>
      <c r="B106" t="s">
        <v>212</v>
      </c>
      <c r="C106" t="s">
        <v>213</v>
      </c>
      <c r="D106" t="s">
        <v>62</v>
      </c>
      <c r="E106">
        <v>105</v>
      </c>
      <c r="G106">
        <f t="shared" si="18"/>
        <v>0</v>
      </c>
    </row>
    <row r="107" spans="1:55" x14ac:dyDescent="0.25">
      <c r="A107">
        <v>93</v>
      </c>
      <c r="B107" t="s">
        <v>214</v>
      </c>
      <c r="C107" t="s">
        <v>215</v>
      </c>
      <c r="D107" t="s">
        <v>207</v>
      </c>
      <c r="E107">
        <v>116</v>
      </c>
      <c r="G107">
        <f t="shared" si="18"/>
        <v>0</v>
      </c>
    </row>
    <row r="108" spans="1:55" x14ac:dyDescent="0.25">
      <c r="A108">
        <v>94</v>
      </c>
      <c r="B108" t="s">
        <v>216</v>
      </c>
      <c r="C108" t="s">
        <v>217</v>
      </c>
      <c r="D108" t="s">
        <v>207</v>
      </c>
      <c r="E108">
        <v>45</v>
      </c>
      <c r="G108">
        <f t="shared" si="18"/>
        <v>0</v>
      </c>
    </row>
    <row r="109" spans="1:55" x14ac:dyDescent="0.25">
      <c r="A109">
        <v>95</v>
      </c>
      <c r="B109" t="s">
        <v>218</v>
      </c>
      <c r="C109" t="s">
        <v>219</v>
      </c>
      <c r="D109" t="s">
        <v>207</v>
      </c>
      <c r="E109">
        <v>45</v>
      </c>
      <c r="G109">
        <f t="shared" si="18"/>
        <v>0</v>
      </c>
    </row>
    <row r="110" spans="1:55" x14ac:dyDescent="0.25">
      <c r="A110">
        <v>96</v>
      </c>
      <c r="B110" t="s">
        <v>220</v>
      </c>
      <c r="C110" t="s">
        <v>221</v>
      </c>
      <c r="D110" t="s">
        <v>207</v>
      </c>
      <c r="E110">
        <v>45</v>
      </c>
      <c r="G110">
        <f t="shared" si="18"/>
        <v>0</v>
      </c>
    </row>
    <row r="111" spans="1:55" x14ac:dyDescent="0.25">
      <c r="A111">
        <v>97</v>
      </c>
      <c r="B111" t="s">
        <v>222</v>
      </c>
      <c r="C111" t="s">
        <v>223</v>
      </c>
      <c r="D111" t="s">
        <v>224</v>
      </c>
      <c r="E111">
        <v>28</v>
      </c>
      <c r="G111">
        <f t="shared" si="18"/>
        <v>0</v>
      </c>
    </row>
    <row r="112" spans="1:55" x14ac:dyDescent="0.25">
      <c r="A112">
        <v>98</v>
      </c>
      <c r="B112" t="s">
        <v>225</v>
      </c>
      <c r="C112" t="s">
        <v>226</v>
      </c>
      <c r="D112" t="s">
        <v>227</v>
      </c>
      <c r="E112">
        <v>2</v>
      </c>
      <c r="G112">
        <f t="shared" si="18"/>
        <v>0</v>
      </c>
    </row>
    <row r="113" spans="1:7" x14ac:dyDescent="0.25">
      <c r="A113">
        <v>99</v>
      </c>
      <c r="B113" t="s">
        <v>228</v>
      </c>
      <c r="C113" t="s">
        <v>229</v>
      </c>
      <c r="D113" t="s">
        <v>227</v>
      </c>
      <c r="E113">
        <v>1</v>
      </c>
      <c r="G113">
        <f t="shared" si="18"/>
        <v>0</v>
      </c>
    </row>
    <row r="114" spans="1:7" x14ac:dyDescent="0.25">
      <c r="A114">
        <v>100</v>
      </c>
      <c r="B114" t="s">
        <v>230</v>
      </c>
      <c r="C114" t="s">
        <v>231</v>
      </c>
      <c r="D114" t="s">
        <v>227</v>
      </c>
      <c r="E114">
        <v>1</v>
      </c>
      <c r="G114">
        <f t="shared" si="18"/>
        <v>0</v>
      </c>
    </row>
    <row r="115" spans="1:7" x14ac:dyDescent="0.25">
      <c r="A115">
        <v>101</v>
      </c>
      <c r="B115" t="s">
        <v>232</v>
      </c>
      <c r="C115" t="s">
        <v>233</v>
      </c>
      <c r="D115" t="s">
        <v>40</v>
      </c>
      <c r="E115">
        <v>14</v>
      </c>
      <c r="G115">
        <f t="shared" si="18"/>
        <v>0</v>
      </c>
    </row>
    <row r="116" spans="1:7" x14ac:dyDescent="0.25">
      <c r="A116">
        <v>102</v>
      </c>
      <c r="B116" t="s">
        <v>234</v>
      </c>
      <c r="C116" t="s">
        <v>235</v>
      </c>
      <c r="D116" t="s">
        <v>40</v>
      </c>
      <c r="E116">
        <v>1</v>
      </c>
      <c r="G116">
        <f t="shared" si="18"/>
        <v>0</v>
      </c>
    </row>
    <row r="117" spans="1:7" x14ac:dyDescent="0.25">
      <c r="A117">
        <v>103</v>
      </c>
      <c r="B117" t="s">
        <v>236</v>
      </c>
      <c r="C117" t="s">
        <v>237</v>
      </c>
      <c r="D117" t="s">
        <v>17</v>
      </c>
      <c r="E117">
        <v>22</v>
      </c>
      <c r="G117">
        <f t="shared" si="18"/>
        <v>0</v>
      </c>
    </row>
    <row r="118" spans="1:7" x14ac:dyDescent="0.25">
      <c r="A118">
        <v>104</v>
      </c>
      <c r="B118" t="s">
        <v>238</v>
      </c>
      <c r="C118" t="s">
        <v>239</v>
      </c>
      <c r="D118" t="s">
        <v>17</v>
      </c>
      <c r="E118">
        <v>16</v>
      </c>
      <c r="G118">
        <f t="shared" si="18"/>
        <v>0</v>
      </c>
    </row>
    <row r="119" spans="1:7" x14ac:dyDescent="0.25">
      <c r="A119">
        <v>105</v>
      </c>
      <c r="B119" t="s">
        <v>240</v>
      </c>
      <c r="C119" t="s">
        <v>241</v>
      </c>
      <c r="D119" t="s">
        <v>17</v>
      </c>
      <c r="E119">
        <v>16</v>
      </c>
      <c r="G119">
        <f t="shared" si="18"/>
        <v>0</v>
      </c>
    </row>
    <row r="120" spans="1:7" x14ac:dyDescent="0.25">
      <c r="B120" t="s">
        <v>68</v>
      </c>
      <c r="C120" t="s">
        <v>242</v>
      </c>
      <c r="G120">
        <f>SUM(G103:G115)</f>
        <v>0</v>
      </c>
    </row>
    <row r="121" spans="1:7" x14ac:dyDescent="0.25">
      <c r="C121" t="s">
        <v>243</v>
      </c>
      <c r="G121">
        <f>SUM(G101,G73,G32,G120)</f>
        <v>0</v>
      </c>
    </row>
  </sheetData>
  <mergeCells count="3">
    <mergeCell ref="A1:G1"/>
    <mergeCell ref="A3:B3"/>
    <mergeCell ref="A4:B4"/>
  </mergeCells>
  <pageMargins left="0.59027777777777801" right="0.39374999999999999" top="0.78749999999999998" bottom="0.78749999999999998" header="0.51180555555555496" footer="0.31527777777777799"/>
  <pageSetup paperSize="9" scale="86" firstPageNumber="0" fitToHeight="0" orientation="portrait" horizontalDpi="300" verticalDpi="300" r:id="rId1"/>
  <headerFooter>
    <oddFooter>&amp;CStránka &amp;P z &amp;N</oddFooter>
  </headerFooter>
  <rowBreaks count="2" manualBreakCount="2">
    <brk id="63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Černý</dc:creator>
  <cp:lastModifiedBy>Romana</cp:lastModifiedBy>
  <cp:revision>1</cp:revision>
  <cp:lastPrinted>2018-04-29T20:30:05Z</cp:lastPrinted>
  <dcterms:created xsi:type="dcterms:W3CDTF">2016-03-22T08:04:57Z</dcterms:created>
  <dcterms:modified xsi:type="dcterms:W3CDTF">2018-04-29T20:30:41Z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ATC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