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filterPrivacy="1" defaultThemeVersion="166925"/>
  <xr:revisionPtr revIDLastSave="0" documentId="8_{BD82C3F4-1BC7-4EB0-89D9-FFCE8C90CBC1}" xr6:coauthVersionLast="47" xr6:coauthVersionMax="47" xr10:uidLastSave="{00000000-0000-0000-0000-000000000000}"/>
  <bookViews>
    <workbookView xWindow="28680" yWindow="-1125" windowWidth="29040" windowHeight="17640" xr2:uid="{00000000-000D-0000-FFFF-FFFF00000000}"/>
  </bookViews>
  <sheets>
    <sheet name="Stočné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2" l="1"/>
  <c r="D33" i="2"/>
  <c r="D30" i="2"/>
  <c r="D27" i="2"/>
  <c r="E74" i="2" l="1"/>
  <c r="E72" i="2"/>
  <c r="D22" i="2" l="1"/>
  <c r="D47" i="2" s="1"/>
  <c r="E65" i="2"/>
  <c r="E68" i="2" l="1"/>
  <c r="E73" i="2" l="1"/>
  <c r="E70" i="2"/>
  <c r="E64" i="2"/>
  <c r="E75" i="2" l="1"/>
  <c r="E76" i="2" s="1"/>
</calcChain>
</file>

<file path=xl/sharedStrings.xml><?xml version="1.0" encoding="utf-8"?>
<sst xmlns="http://schemas.openxmlformats.org/spreadsheetml/2006/main" count="205" uniqueCount="151">
  <si>
    <t>Poznámky Zadavatele:</t>
  </si>
  <si>
    <t>19.</t>
  </si>
  <si>
    <t>18.</t>
  </si>
  <si>
    <t>x</t>
  </si>
  <si>
    <t>Voda fakturovaná pitná, odpadní + srážková</t>
  </si>
  <si>
    <t>17.</t>
  </si>
  <si>
    <t>16.</t>
  </si>
  <si>
    <t>15.</t>
  </si>
  <si>
    <t>%</t>
  </si>
  <si>
    <t>14.</t>
  </si>
  <si>
    <t>13.</t>
  </si>
  <si>
    <t>12.</t>
  </si>
  <si>
    <t>JEDNOTKOVÉ NÁKLADY vč. prostředků na obnovu</t>
  </si>
  <si>
    <t>11.</t>
  </si>
  <si>
    <t>4a</t>
  </si>
  <si>
    <t>2b</t>
  </si>
  <si>
    <t>2a</t>
  </si>
  <si>
    <t>Kalkulace</t>
  </si>
  <si>
    <t>Poznámka</t>
  </si>
  <si>
    <t>Měrná jednotka</t>
  </si>
  <si>
    <t>Text</t>
  </si>
  <si>
    <t>Řádek</t>
  </si>
  <si>
    <t>Pitná nebo odpadní voda předaná</t>
  </si>
  <si>
    <t>Pitná nebo odpadní voda převzatá</t>
  </si>
  <si>
    <t>Voda odpadní čištěná</t>
  </si>
  <si>
    <t>I</t>
  </si>
  <si>
    <t>Voda srážková fakturovaná</t>
  </si>
  <si>
    <t>H</t>
  </si>
  <si>
    <t>- z toho domácnosti</t>
  </si>
  <si>
    <t>G</t>
  </si>
  <si>
    <t>Voda odpadní odváděná fakturovaná</t>
  </si>
  <si>
    <t>F</t>
  </si>
  <si>
    <t>E</t>
  </si>
  <si>
    <t>Voda pitná fakturovaná</t>
  </si>
  <si>
    <t>D</t>
  </si>
  <si>
    <t>osob</t>
  </si>
  <si>
    <t>Počet pracovníků</t>
  </si>
  <si>
    <t>C</t>
  </si>
  <si>
    <t>mil. Kč</t>
  </si>
  <si>
    <t>B</t>
  </si>
  <si>
    <t>A</t>
  </si>
  <si>
    <t>10.</t>
  </si>
  <si>
    <t>Správní režie</t>
  </si>
  <si>
    <t>9.</t>
  </si>
  <si>
    <t>Výrobní režie</t>
  </si>
  <si>
    <t>8.</t>
  </si>
  <si>
    <t>Ostatní výnosy</t>
  </si>
  <si>
    <t>7.</t>
  </si>
  <si>
    <t>Finanční náklady</t>
  </si>
  <si>
    <t>6.</t>
  </si>
  <si>
    <t>- ostatní provozní náklady ve vlastní režii</t>
  </si>
  <si>
    <t>5.3</t>
  </si>
  <si>
    <t>- ostatní provozní náklady externí</t>
  </si>
  <si>
    <t>5.2</t>
  </si>
  <si>
    <t>- poplatky za vypouštení odpadních vod</t>
  </si>
  <si>
    <t>5.1</t>
  </si>
  <si>
    <t>Provozní náklady</t>
  </si>
  <si>
    <t>5.</t>
  </si>
  <si>
    <t>4.4</t>
  </si>
  <si>
    <t>4.3</t>
  </si>
  <si>
    <t>4.2</t>
  </si>
  <si>
    <t>4.1</t>
  </si>
  <si>
    <t>Ostatní přímé náklady</t>
  </si>
  <si>
    <t>4.</t>
  </si>
  <si>
    <t>3.2</t>
  </si>
  <si>
    <t>3.1</t>
  </si>
  <si>
    <t>Mzdy</t>
  </si>
  <si>
    <t>3.</t>
  </si>
  <si>
    <t>2.2</t>
  </si>
  <si>
    <t>- elektrická energie</t>
  </si>
  <si>
    <t>2.1</t>
  </si>
  <si>
    <t>Energie</t>
  </si>
  <si>
    <t>2.</t>
  </si>
  <si>
    <t>- ostatní materiál</t>
  </si>
  <si>
    <t>1.4</t>
  </si>
  <si>
    <t>- chemikálie</t>
  </si>
  <si>
    <t>1.3</t>
  </si>
  <si>
    <t>1.2</t>
  </si>
  <si>
    <t>- surová voda podzemní + povrchová</t>
  </si>
  <si>
    <t>1.1</t>
  </si>
  <si>
    <t>Materiál</t>
  </si>
  <si>
    <t>1.</t>
  </si>
  <si>
    <r>
      <t>mil. m</t>
    </r>
    <r>
      <rPr>
        <vertAlign val="superscript"/>
        <sz val="9"/>
        <color theme="1"/>
        <rFont val="Arial"/>
        <family val="2"/>
        <charset val="238"/>
      </rPr>
      <t>3</t>
    </r>
  </si>
  <si>
    <r>
      <t>Kč / m</t>
    </r>
    <r>
      <rPr>
        <vertAlign val="superscript"/>
        <sz val="9"/>
        <color theme="1"/>
        <rFont val="Arial"/>
        <family val="2"/>
        <charset val="238"/>
      </rPr>
      <t>3</t>
    </r>
  </si>
  <si>
    <t>Voda odpadní</t>
  </si>
  <si>
    <t>Kalkulovaná cena pro vodné a stočné</t>
  </si>
  <si>
    <t>- pitná voda předaná + odpadní voda převzatá k čištění</t>
  </si>
  <si>
    <t>- ostatní energie</t>
  </si>
  <si>
    <t>- mzdové náklady</t>
  </si>
  <si>
    <t>- ostatní náklady další</t>
  </si>
  <si>
    <t>- odpisy infrastrukturního majetku</t>
  </si>
  <si>
    <t>- obnovující opravy infrastrukturního majetku</t>
  </si>
  <si>
    <t>- opravy infrastrukturního majetku ostatní</t>
  </si>
  <si>
    <t>Pachtovné / nájemné infrastrukturního majetku</t>
  </si>
  <si>
    <t>- z ř. 9 osobní náklady režijní správní</t>
  </si>
  <si>
    <t>12.1</t>
  </si>
  <si>
    <t>Vyrovnávací položka z roku 2022 dle platných pravidel cenové regulace</t>
  </si>
  <si>
    <t>12.2</t>
  </si>
  <si>
    <t>ÚVN + vyrovnávací položky</t>
  </si>
  <si>
    <t>Vyrovnávací položky</t>
  </si>
  <si>
    <t>Kalkulační zisk / ztráta</t>
  </si>
  <si>
    <t xml:space="preserve">UPLATŇOVANÁ CENA pro vodné, stočné </t>
  </si>
  <si>
    <t>UPLATŇOVANÁ CENA pro vodné, stočné + DPH</t>
  </si>
  <si>
    <t>20.</t>
  </si>
  <si>
    <r>
      <t>Kč / m</t>
    </r>
    <r>
      <rPr>
        <b/>
        <vertAlign val="superscript"/>
        <sz val="9"/>
        <color rgb="FF0070C0"/>
        <rFont val="Arial"/>
        <family val="2"/>
        <charset val="238"/>
      </rPr>
      <t>3</t>
    </r>
  </si>
  <si>
    <t>Kalkulační položky</t>
  </si>
  <si>
    <t>Kalkulační položky pro výpočet ceny pro vodné a stočné</t>
  </si>
  <si>
    <t>II</t>
  </si>
  <si>
    <t>III</t>
  </si>
  <si>
    <t>IV</t>
  </si>
  <si>
    <t>V</t>
  </si>
  <si>
    <t>VI</t>
  </si>
  <si>
    <t>VII</t>
  </si>
  <si>
    <t>VII.1</t>
  </si>
  <si>
    <t>VIII.</t>
  </si>
  <si>
    <t>Provozovatel - název a IČO</t>
  </si>
  <si>
    <t>Vlastník - název a IČO</t>
  </si>
  <si>
    <t>Formulář A až F</t>
  </si>
  <si>
    <t>Index 1 až x</t>
  </si>
  <si>
    <t>IČPE související s cenou</t>
  </si>
  <si>
    <t>ř.12.1 + ř. 12.2</t>
  </si>
  <si>
    <t>ř. 10 + ř. 12</t>
  </si>
  <si>
    <t>ř.14 / ř.13 * 100</t>
  </si>
  <si>
    <t>- podíl kalkulačního zisku / ztráty z ÚVN včetně vyrovnávacích položek</t>
  </si>
  <si>
    <t>- z řádku 14 prostředky na obnovu infrastrukturního majetku</t>
  </si>
  <si>
    <t>- zisk k použití / ztráta</t>
  </si>
  <si>
    <t>21.</t>
  </si>
  <si>
    <t>Tabulka č. 2</t>
  </si>
  <si>
    <t>Finanční vypořádání rozdílu kalkulací prováděných podle metodiky OPŽP - finanční nástroje</t>
  </si>
  <si>
    <t>ř. 14 - ř. 16</t>
  </si>
  <si>
    <t>ř. 13 + ř. 14</t>
  </si>
  <si>
    <t>ř.18 / ř.19</t>
  </si>
  <si>
    <t>ř.20 + DPH</t>
  </si>
  <si>
    <t>Tabulka č. 1</t>
  </si>
  <si>
    <t>Úplné vlastní náklady</t>
  </si>
  <si>
    <t>Celkem ÚVN + vyrovnávací položky + kalkulační zisk/ztráta</t>
  </si>
  <si>
    <t>Hodnota souvisejícícho majetku podle VÚME (mil. Kč)</t>
  </si>
  <si>
    <t>KALKULACE CENY PRO STOČNÉ PRO KALENDÁŘNÍ ROK 2026</t>
  </si>
  <si>
    <t>Příloha č. 5 Koncesní smlouvy</t>
  </si>
  <si>
    <t>Prostředky obnovy na rok 2026 podle PFO (mil. Kč)</t>
  </si>
  <si>
    <t>Z toho: Prostředky na obnovu ze stočného na rok 2026</t>
  </si>
  <si>
    <t>2) Do položky 4.4 je Zadavatelem vyplněno přepokládané nájemné. Toto nájemné může být dle pravidel Koncesní smlouvy změněno na základě rozhodnutí Zadavatele.</t>
  </si>
  <si>
    <t>3) Ostatní hodnoty a údaje doplní dodavatel (zelená pole).</t>
  </si>
  <si>
    <t>4)  Vybraný dodavatel před podpisem Koncesní smlouvy převede takto upravenou přílohu do formátu dle přílohy č. 19 vyhlášky č. 428/2001, ve znění pozdějších předpisů.</t>
  </si>
  <si>
    <t>Příjemce stočného</t>
  </si>
  <si>
    <t>Město Moravská Třebová, 00277037</t>
  </si>
  <si>
    <t>5308-698806-00277037-3/1-48172901, 5308-698806-00277037-4/1-48172901</t>
  </si>
  <si>
    <t>ř.10 / (D+F)</t>
  </si>
  <si>
    <t>ř. D + F</t>
  </si>
  <si>
    <t xml:space="preserve">1) Zadavatel stanovuje pro soutěžní kalkulaci objemy uvedené v položkách D, F a G. Pro smluvní období provozování dle Koncesní smlouvy budou tyto hodnoty aktualizovány na základě očekávané skutečnosti. </t>
  </si>
  <si>
    <r>
      <t>(</t>
    </r>
    <r>
      <rPr>
        <b/>
        <i/>
        <sz val="10"/>
        <color theme="1" tint="0.249977111117893"/>
        <rFont val="Arial"/>
        <family val="2"/>
        <charset val="238"/>
      </rPr>
      <t>v cenách roku 2025</t>
    </r>
    <r>
      <rPr>
        <i/>
        <sz val="10"/>
        <color theme="1" tint="0.249977111117893"/>
        <rFont val="Arial"/>
        <family val="2"/>
        <charset val="238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</si>
</sst>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0000_ ;[Red]\-#,##0.000000\ "/>
    <numFmt numFmtId="165" formatCode="#,##0.00_ ;[Red]\-#,##0.00\ "/>
    <numFmt numFmtId="166" formatCode="#,##0.000_ ;[Red]\-#,##0.000\ "/>
    <numFmt numFmtId="167" formatCode="0.000"/>
    <numFmt numFmtId="168" formatCode="0.00_ ;[Red]\-0.00\ "/>
    <numFmt numFmtId="169" formatCode="#,##0_ ;[Red]\-#,##0\ "/>
  </numFmts>
  <fonts count="20" x14ac:knownFonts="1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9"/>
      <color rgb="FF0070C0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i/>
      <sz val="9"/>
      <color theme="1" tint="0.249977111117893"/>
      <name val="Arial"/>
      <family val="2"/>
      <charset val="238"/>
    </font>
    <font>
      <sz val="12"/>
      <color theme="1"/>
      <name val="Arial"/>
      <family val="2"/>
      <charset val="238"/>
    </font>
    <font>
      <sz val="8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9"/>
      <color rgb="FF0070C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vertAlign val="superscript"/>
      <sz val="9"/>
      <color rgb="FF0070C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i/>
      <sz val="10"/>
      <color theme="1" tint="0.249977111117893"/>
      <name val="Arial"/>
      <family val="2"/>
      <charset val="238"/>
    </font>
    <font>
      <b/>
      <i/>
      <sz val="10"/>
      <color theme="1" tint="0.249977111117893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0" borderId="0" xfId="0" applyFont="1" applyAlignment="1">
      <alignment vertical="center"/>
    </xf>
    <xf numFmtId="166" fontId="3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 wrapText="1" indent="1"/>
    </xf>
    <xf numFmtId="49" fontId="2" fillId="0" borderId="0" xfId="0" applyNumberFormat="1" applyFont="1" applyAlignment="1">
      <alignment horizontal="left" vertical="center" indent="1"/>
    </xf>
    <xf numFmtId="164" fontId="2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right" vertical="center"/>
    </xf>
    <xf numFmtId="49" fontId="2" fillId="0" borderId="1" xfId="0" applyNumberFormat="1" applyFont="1" applyBorder="1" applyAlignment="1">
      <alignment horizontal="left" vertical="center" indent="1"/>
    </xf>
    <xf numFmtId="49" fontId="2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/>
    </xf>
    <xf numFmtId="49" fontId="2" fillId="0" borderId="1" xfId="0" applyNumberFormat="1" applyFont="1" applyBorder="1" applyAlignment="1">
      <alignment horizontal="left" vertical="center" wrapText="1" indent="1"/>
    </xf>
    <xf numFmtId="49" fontId="4" fillId="0" borderId="1" xfId="0" applyNumberFormat="1" applyFont="1" applyBorder="1" applyAlignment="1">
      <alignment horizontal="left" vertical="center" indent="1"/>
    </xf>
    <xf numFmtId="49" fontId="4" fillId="0" borderId="1" xfId="0" applyNumberFormat="1" applyFont="1" applyBorder="1" applyAlignment="1">
      <alignment horizontal="left" vertical="center" wrapText="1" indent="1"/>
    </xf>
    <xf numFmtId="49" fontId="3" fillId="0" borderId="1" xfId="0" applyNumberFormat="1" applyFont="1" applyBorder="1" applyAlignment="1">
      <alignment horizontal="left" vertical="center" indent="1"/>
    </xf>
    <xf numFmtId="0" fontId="16" fillId="0" borderId="1" xfId="0" applyFont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64" fontId="1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16" fillId="0" borderId="0" xfId="0" applyFont="1" applyAlignment="1">
      <alignment horizontal="right" vertical="center"/>
    </xf>
    <xf numFmtId="49" fontId="4" fillId="0" borderId="1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 wrapText="1" indent="1"/>
    </xf>
    <xf numFmtId="49" fontId="3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left" vertical="center" indent="1"/>
    </xf>
    <xf numFmtId="49" fontId="12" fillId="0" borderId="1" xfId="0" applyNumberFormat="1" applyFont="1" applyBorder="1" applyAlignment="1">
      <alignment horizontal="left" vertical="center" wrapText="1" indent="1"/>
    </xf>
    <xf numFmtId="49" fontId="12" fillId="0" borderId="1" xfId="0" applyNumberFormat="1" applyFont="1" applyBorder="1" applyAlignment="1">
      <alignment horizontal="center" vertical="center"/>
    </xf>
    <xf numFmtId="164" fontId="4" fillId="7" borderId="1" xfId="0" applyNumberFormat="1" applyFont="1" applyFill="1" applyBorder="1" applyAlignment="1" applyProtection="1">
      <alignment horizontal="right" vertical="center"/>
      <protection locked="0"/>
    </xf>
    <xf numFmtId="164" fontId="4" fillId="3" borderId="1" xfId="0" applyNumberFormat="1" applyFont="1" applyFill="1" applyBorder="1" applyAlignment="1" applyProtection="1">
      <alignment vertical="center"/>
      <protection locked="0"/>
    </xf>
    <xf numFmtId="167" fontId="2" fillId="0" borderId="1" xfId="0" applyNumberFormat="1" applyFont="1" applyBorder="1" applyAlignment="1">
      <alignment vertical="center"/>
    </xf>
    <xf numFmtId="165" fontId="12" fillId="0" borderId="1" xfId="0" applyNumberFormat="1" applyFont="1" applyBorder="1" applyAlignment="1">
      <alignment horizontal="right" vertical="center"/>
    </xf>
    <xf numFmtId="0" fontId="11" fillId="0" borderId="0" xfId="0" applyFont="1" applyAlignment="1">
      <alignment horizontal="right"/>
    </xf>
    <xf numFmtId="164" fontId="0" fillId="0" borderId="0" xfId="0" applyNumberFormat="1"/>
    <xf numFmtId="166" fontId="3" fillId="0" borderId="1" xfId="0" applyNumberFormat="1" applyFont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right" vertical="center"/>
    </xf>
    <xf numFmtId="166" fontId="4" fillId="0" borderId="1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166" fontId="12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right"/>
    </xf>
    <xf numFmtId="164" fontId="3" fillId="0" borderId="4" xfId="0" applyNumberFormat="1" applyFont="1" applyBorder="1" applyAlignment="1">
      <alignment horizontal="right"/>
    </xf>
    <xf numFmtId="164" fontId="3" fillId="0" borderId="3" xfId="0" applyNumberFormat="1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16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0" fillId="0" borderId="0" xfId="0" applyFont="1" applyAlignment="1">
      <alignment horizontal="justify" vertical="center" wrapText="1"/>
    </xf>
    <xf numFmtId="0" fontId="11" fillId="2" borderId="1" xfId="0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164" fontId="3" fillId="3" borderId="1" xfId="0" applyNumberFormat="1" applyFont="1" applyFill="1" applyBorder="1" applyAlignment="1">
      <alignment horizontal="right" vertical="center"/>
    </xf>
    <xf numFmtId="0" fontId="0" fillId="3" borderId="1" xfId="0" applyFill="1" applyBorder="1" applyAlignment="1">
      <alignment horizontal="right" vertical="center"/>
    </xf>
    <xf numFmtId="164" fontId="3" fillId="3" borderId="2" xfId="0" applyNumberFormat="1" applyFont="1" applyFill="1" applyBorder="1" applyAlignment="1">
      <alignment horizontal="right" vertical="center"/>
    </xf>
    <xf numFmtId="0" fontId="0" fillId="3" borderId="3" xfId="0" applyFill="1" applyBorder="1" applyAlignment="1">
      <alignment horizontal="right" vertical="center"/>
    </xf>
    <xf numFmtId="164" fontId="4" fillId="0" borderId="2" xfId="0" applyNumberFormat="1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164" fontId="4" fillId="0" borderId="2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164" fontId="3" fillId="3" borderId="3" xfId="0" applyNumberFormat="1" applyFont="1" applyFill="1" applyBorder="1" applyAlignment="1">
      <alignment horizontal="right" vertical="center"/>
    </xf>
    <xf numFmtId="164" fontId="3" fillId="3" borderId="2" xfId="0" applyNumberFormat="1" applyFont="1" applyFill="1" applyBorder="1" applyAlignment="1">
      <alignment vertical="center"/>
    </xf>
    <xf numFmtId="0" fontId="0" fillId="3" borderId="3" xfId="0" applyFill="1" applyBorder="1" applyAlignment="1">
      <alignment vertical="center"/>
    </xf>
    <xf numFmtId="164" fontId="3" fillId="0" borderId="2" xfId="0" applyNumberFormat="1" applyFont="1" applyBorder="1" applyAlignment="1">
      <alignment vertical="center"/>
    </xf>
    <xf numFmtId="0" fontId="16" fillId="3" borderId="1" xfId="0" applyFont="1" applyFill="1" applyBorder="1"/>
    <xf numFmtId="0" fontId="0" fillId="0" borderId="1" xfId="0" applyBorder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164" fontId="11" fillId="6" borderId="2" xfId="0" applyNumberFormat="1" applyFont="1" applyFill="1" applyBorder="1" applyAlignment="1">
      <alignment horizontal="right" vertical="center"/>
    </xf>
    <xf numFmtId="0" fontId="14" fillId="6" borderId="3" xfId="0" applyFont="1" applyFill="1" applyBorder="1" applyAlignment="1">
      <alignment horizontal="right" vertical="center"/>
    </xf>
    <xf numFmtId="164" fontId="3" fillId="0" borderId="2" xfId="0" applyNumberFormat="1" applyFont="1" applyBorder="1" applyAlignment="1">
      <alignment horizontal="right" vertical="center"/>
    </xf>
    <xf numFmtId="164" fontId="3" fillId="3" borderId="2" xfId="0" applyNumberFormat="1" applyFont="1" applyFill="1" applyBorder="1" applyAlignment="1">
      <alignment horizontal="center" vertical="center"/>
    </xf>
    <xf numFmtId="164" fontId="3" fillId="0" borderId="3" xfId="0" applyNumberFormat="1" applyFont="1" applyBorder="1" applyAlignment="1">
      <alignment horizontal="right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9" fontId="3" fillId="8" borderId="2" xfId="0" applyNumberFormat="1" applyFont="1" applyFill="1" applyBorder="1" applyAlignment="1">
      <alignment horizontal="right" vertical="center"/>
    </xf>
    <xf numFmtId="169" fontId="3" fillId="8" borderId="3" xfId="0" applyNumberFormat="1" applyFont="1" applyFill="1" applyBorder="1" applyAlignment="1">
      <alignment horizontal="right" vertical="center"/>
    </xf>
    <xf numFmtId="164" fontId="3" fillId="3" borderId="3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</sheetPr>
  <dimension ref="A1:J88"/>
  <sheetViews>
    <sheetView showGridLines="0" tabSelected="1" topLeftCell="A22" workbookViewId="0">
      <selection activeCell="J40" sqref="J40:J41"/>
    </sheetView>
  </sheetViews>
  <sheetFormatPr defaultColWidth="9.109375" defaultRowHeight="14.4" x14ac:dyDescent="0.3"/>
  <cols>
    <col min="1" max="1" width="7.33203125" customWidth="1"/>
    <col min="2" max="2" width="50.109375" customWidth="1"/>
    <col min="3" max="3" width="8" customWidth="1"/>
    <col min="4" max="4" width="15" customWidth="1"/>
    <col min="5" max="5" width="19.33203125" customWidth="1"/>
    <col min="6" max="6" width="1.6640625" customWidth="1"/>
  </cols>
  <sheetData>
    <row r="1" spans="1:5" ht="15.6" x14ac:dyDescent="0.3">
      <c r="E1" s="12" t="s">
        <v>138</v>
      </c>
    </row>
    <row r="3" spans="1:5" ht="17.399999999999999" x14ac:dyDescent="0.3">
      <c r="A3" s="51" t="s">
        <v>137</v>
      </c>
      <c r="B3" s="51"/>
      <c r="C3" s="51"/>
      <c r="D3" s="51"/>
      <c r="E3" s="51"/>
    </row>
    <row r="4" spans="1:5" x14ac:dyDescent="0.3">
      <c r="A4" s="52" t="s">
        <v>150</v>
      </c>
      <c r="B4" s="52"/>
      <c r="C4" s="52"/>
      <c r="D4" s="52"/>
      <c r="E4" s="52"/>
    </row>
    <row r="5" spans="1:5" x14ac:dyDescent="0.3">
      <c r="A5" s="11"/>
      <c r="B5" s="11"/>
      <c r="C5" s="11"/>
      <c r="D5" s="11"/>
      <c r="E5" s="44" t="s">
        <v>133</v>
      </c>
    </row>
    <row r="6" spans="1:5" x14ac:dyDescent="0.3">
      <c r="A6" s="14" t="s">
        <v>25</v>
      </c>
      <c r="B6" s="13" t="s">
        <v>144</v>
      </c>
      <c r="C6" s="93"/>
      <c r="D6" s="94"/>
      <c r="E6" s="94"/>
    </row>
    <row r="7" spans="1:5" x14ac:dyDescent="0.3">
      <c r="A7" s="14" t="s">
        <v>107</v>
      </c>
      <c r="B7" s="13" t="s">
        <v>115</v>
      </c>
      <c r="C7" s="93"/>
      <c r="D7" s="94"/>
      <c r="E7" s="94"/>
    </row>
    <row r="8" spans="1:5" x14ac:dyDescent="0.3">
      <c r="A8" s="14" t="s">
        <v>108</v>
      </c>
      <c r="B8" s="13" t="s">
        <v>116</v>
      </c>
      <c r="C8" s="95" t="s">
        <v>145</v>
      </c>
      <c r="D8" s="94"/>
      <c r="E8" s="94"/>
    </row>
    <row r="9" spans="1:5" x14ac:dyDescent="0.3">
      <c r="A9" s="14" t="s">
        <v>109</v>
      </c>
      <c r="B9" s="13" t="s">
        <v>117</v>
      </c>
      <c r="C9" s="95" t="s">
        <v>40</v>
      </c>
      <c r="D9" s="94"/>
      <c r="E9" s="94"/>
    </row>
    <row r="10" spans="1:5" x14ac:dyDescent="0.3">
      <c r="A10" s="14" t="s">
        <v>110</v>
      </c>
      <c r="B10" s="13" t="s">
        <v>118</v>
      </c>
      <c r="C10" s="96">
        <v>1</v>
      </c>
      <c r="D10" s="97"/>
      <c r="E10" s="97"/>
    </row>
    <row r="11" spans="1:5" x14ac:dyDescent="0.3">
      <c r="A11" s="14"/>
      <c r="B11" s="13"/>
      <c r="C11" s="59" t="s">
        <v>84</v>
      </c>
      <c r="D11" s="60"/>
      <c r="E11" s="61"/>
    </row>
    <row r="12" spans="1:5" ht="41.25" customHeight="1" x14ac:dyDescent="0.3">
      <c r="A12" s="14" t="s">
        <v>111</v>
      </c>
      <c r="B12" s="13" t="s">
        <v>119</v>
      </c>
      <c r="C12" s="62" t="s">
        <v>146</v>
      </c>
      <c r="D12" s="63"/>
      <c r="E12" s="64"/>
    </row>
    <row r="13" spans="1:5" x14ac:dyDescent="0.3">
      <c r="A13" s="14" t="s">
        <v>112</v>
      </c>
      <c r="B13" s="13" t="s">
        <v>139</v>
      </c>
      <c r="C13" s="65">
        <v>17.34</v>
      </c>
      <c r="D13" s="66"/>
      <c r="E13" s="67"/>
    </row>
    <row r="14" spans="1:5" x14ac:dyDescent="0.3">
      <c r="A14" s="14" t="s">
        <v>113</v>
      </c>
      <c r="B14" s="13" t="s">
        <v>140</v>
      </c>
      <c r="C14" s="65">
        <v>17.34</v>
      </c>
      <c r="D14" s="66"/>
      <c r="E14" s="67"/>
    </row>
    <row r="15" spans="1:5" x14ac:dyDescent="0.3">
      <c r="A15" s="14" t="s">
        <v>114</v>
      </c>
      <c r="B15" s="30" t="s">
        <v>136</v>
      </c>
      <c r="C15" s="68">
        <v>671.41082300000005</v>
      </c>
      <c r="D15" s="69"/>
      <c r="E15" s="70"/>
    </row>
    <row r="16" spans="1:5" x14ac:dyDescent="0.3">
      <c r="A16" s="11"/>
      <c r="B16" s="11"/>
      <c r="C16" s="11"/>
      <c r="D16" s="11"/>
      <c r="E16" s="11"/>
    </row>
    <row r="17" spans="1:10" x14ac:dyDescent="0.3">
      <c r="A17" s="53" t="s">
        <v>21</v>
      </c>
      <c r="B17" s="55" t="s">
        <v>106</v>
      </c>
      <c r="C17" s="55"/>
      <c r="D17" s="55"/>
      <c r="E17" s="55"/>
      <c r="F17" s="1"/>
    </row>
    <row r="18" spans="1:10" x14ac:dyDescent="0.3">
      <c r="A18" s="54"/>
      <c r="B18" s="53" t="s">
        <v>105</v>
      </c>
      <c r="C18" s="53" t="s">
        <v>19</v>
      </c>
      <c r="D18" s="56" t="s">
        <v>84</v>
      </c>
      <c r="E18" s="56"/>
      <c r="F18" s="1"/>
    </row>
    <row r="19" spans="1:10" x14ac:dyDescent="0.3">
      <c r="A19" s="54"/>
      <c r="B19" s="53"/>
      <c r="C19" s="53"/>
      <c r="D19" s="57">
        <v>2026</v>
      </c>
      <c r="E19" s="58"/>
      <c r="F19" s="9"/>
    </row>
    <row r="20" spans="1:10" x14ac:dyDescent="0.3">
      <c r="A20" s="54"/>
      <c r="B20" s="53"/>
      <c r="C20" s="53"/>
      <c r="D20" s="71" t="s">
        <v>17</v>
      </c>
      <c r="E20" s="58"/>
      <c r="F20" s="9"/>
    </row>
    <row r="21" spans="1:10" x14ac:dyDescent="0.3">
      <c r="A21" s="28">
        <v>1</v>
      </c>
      <c r="B21" s="28">
        <v>2</v>
      </c>
      <c r="C21" s="28" t="s">
        <v>16</v>
      </c>
      <c r="D21" s="77">
        <v>4</v>
      </c>
      <c r="E21" s="58"/>
      <c r="F21" s="8"/>
    </row>
    <row r="22" spans="1:10" x14ac:dyDescent="0.3">
      <c r="A22" s="15" t="s">
        <v>81</v>
      </c>
      <c r="B22" s="15" t="s">
        <v>80</v>
      </c>
      <c r="C22" s="16" t="s">
        <v>38</v>
      </c>
      <c r="D22" s="78">
        <f>SUM(D23:E26)</f>
        <v>0</v>
      </c>
      <c r="E22" s="79"/>
      <c r="F22" s="7"/>
    </row>
    <row r="23" spans="1:10" x14ac:dyDescent="0.3">
      <c r="A23" s="18" t="s">
        <v>79</v>
      </c>
      <c r="B23" s="18" t="s">
        <v>78</v>
      </c>
      <c r="C23" s="19" t="s">
        <v>38</v>
      </c>
      <c r="D23" s="80">
        <v>0</v>
      </c>
      <c r="E23" s="79"/>
      <c r="F23" s="1"/>
      <c r="J23" s="45"/>
    </row>
    <row r="24" spans="1:10" x14ac:dyDescent="0.3">
      <c r="A24" s="18" t="s">
        <v>77</v>
      </c>
      <c r="B24" s="21" t="s">
        <v>86</v>
      </c>
      <c r="C24" s="19" t="s">
        <v>38</v>
      </c>
      <c r="D24" s="80">
        <v>0</v>
      </c>
      <c r="E24" s="79"/>
      <c r="F24" s="1"/>
    </row>
    <row r="25" spans="1:10" x14ac:dyDescent="0.3">
      <c r="A25" s="18" t="s">
        <v>76</v>
      </c>
      <c r="B25" s="21" t="s">
        <v>75</v>
      </c>
      <c r="C25" s="19" t="s">
        <v>38</v>
      </c>
      <c r="D25" s="81"/>
      <c r="E25" s="82"/>
      <c r="F25" s="1"/>
    </row>
    <row r="26" spans="1:10" x14ac:dyDescent="0.3">
      <c r="A26" s="18" t="s">
        <v>74</v>
      </c>
      <c r="B26" s="21" t="s">
        <v>73</v>
      </c>
      <c r="C26" s="19" t="s">
        <v>38</v>
      </c>
      <c r="D26" s="83"/>
      <c r="E26" s="84"/>
      <c r="F26" s="1"/>
    </row>
    <row r="27" spans="1:10" x14ac:dyDescent="0.3">
      <c r="A27" s="15" t="s">
        <v>72</v>
      </c>
      <c r="B27" s="15" t="s">
        <v>71</v>
      </c>
      <c r="C27" s="16" t="s">
        <v>38</v>
      </c>
      <c r="D27" s="85">
        <f>SUM(D28:D29)</f>
        <v>0</v>
      </c>
      <c r="E27" s="86"/>
      <c r="F27" s="7"/>
    </row>
    <row r="28" spans="1:10" x14ac:dyDescent="0.3">
      <c r="A28" s="18" t="s">
        <v>70</v>
      </c>
      <c r="B28" s="18" t="s">
        <v>69</v>
      </c>
      <c r="C28" s="19" t="s">
        <v>38</v>
      </c>
      <c r="D28" s="83"/>
      <c r="E28" s="84"/>
      <c r="F28" s="1"/>
    </row>
    <row r="29" spans="1:10" x14ac:dyDescent="0.3">
      <c r="A29" s="18" t="s">
        <v>68</v>
      </c>
      <c r="B29" s="21" t="s">
        <v>87</v>
      </c>
      <c r="C29" s="19" t="s">
        <v>38</v>
      </c>
      <c r="D29" s="83"/>
      <c r="E29" s="89"/>
      <c r="F29" s="1"/>
    </row>
    <row r="30" spans="1:10" x14ac:dyDescent="0.3">
      <c r="A30" s="15" t="s">
        <v>67</v>
      </c>
      <c r="B30" s="15" t="s">
        <v>66</v>
      </c>
      <c r="C30" s="16" t="s">
        <v>38</v>
      </c>
      <c r="D30" s="87">
        <f>SUM(D31:D32)</f>
        <v>0</v>
      </c>
      <c r="E30" s="88"/>
      <c r="F30" s="1"/>
    </row>
    <row r="31" spans="1:10" x14ac:dyDescent="0.3">
      <c r="A31" s="18" t="s">
        <v>65</v>
      </c>
      <c r="B31" s="18" t="s">
        <v>88</v>
      </c>
      <c r="C31" s="19" t="s">
        <v>38</v>
      </c>
      <c r="D31" s="90"/>
      <c r="E31" s="91"/>
      <c r="F31" s="1"/>
    </row>
    <row r="32" spans="1:10" x14ac:dyDescent="0.3">
      <c r="A32" s="18" t="s">
        <v>64</v>
      </c>
      <c r="B32" s="21" t="s">
        <v>89</v>
      </c>
      <c r="C32" s="19" t="s">
        <v>38</v>
      </c>
      <c r="D32" s="90"/>
      <c r="E32" s="91"/>
      <c r="F32" s="1"/>
    </row>
    <row r="33" spans="1:10" x14ac:dyDescent="0.3">
      <c r="A33" s="15" t="s">
        <v>63</v>
      </c>
      <c r="B33" s="15" t="s">
        <v>62</v>
      </c>
      <c r="C33" s="16" t="s">
        <v>38</v>
      </c>
      <c r="D33" s="87">
        <f>SUM(D34:D37)</f>
        <v>22</v>
      </c>
      <c r="E33" s="88"/>
      <c r="F33" s="1"/>
    </row>
    <row r="34" spans="1:10" x14ac:dyDescent="0.3">
      <c r="A34" s="18" t="s">
        <v>61</v>
      </c>
      <c r="B34" s="21" t="s">
        <v>90</v>
      </c>
      <c r="C34" s="19" t="s">
        <v>38</v>
      </c>
      <c r="D34" s="92">
        <v>0</v>
      </c>
      <c r="E34" s="88"/>
      <c r="F34" s="1"/>
    </row>
    <row r="35" spans="1:10" x14ac:dyDescent="0.3">
      <c r="A35" s="18" t="s">
        <v>60</v>
      </c>
      <c r="B35" s="21" t="s">
        <v>91</v>
      </c>
      <c r="C35" s="19" t="s">
        <v>38</v>
      </c>
      <c r="D35" s="90"/>
      <c r="E35" s="91"/>
      <c r="F35" s="1"/>
    </row>
    <row r="36" spans="1:10" x14ac:dyDescent="0.3">
      <c r="A36" s="18" t="s">
        <v>59</v>
      </c>
      <c r="B36" s="21" t="s">
        <v>92</v>
      </c>
      <c r="C36" s="19" t="s">
        <v>38</v>
      </c>
      <c r="D36" s="90"/>
      <c r="E36" s="91"/>
      <c r="F36" s="1"/>
      <c r="J36" s="45"/>
    </row>
    <row r="37" spans="1:10" x14ac:dyDescent="0.3">
      <c r="A37" s="18" t="s">
        <v>58</v>
      </c>
      <c r="B37" s="21" t="s">
        <v>93</v>
      </c>
      <c r="C37" s="19" t="s">
        <v>38</v>
      </c>
      <c r="D37" s="98">
        <v>22</v>
      </c>
      <c r="E37" s="99"/>
      <c r="F37" s="1"/>
    </row>
    <row r="38" spans="1:10" x14ac:dyDescent="0.3">
      <c r="A38" s="15" t="s">
        <v>57</v>
      </c>
      <c r="B38" s="15" t="s">
        <v>56</v>
      </c>
      <c r="C38" s="16" t="s">
        <v>38</v>
      </c>
      <c r="D38" s="85">
        <f>SUM(D39:D41)</f>
        <v>0.115</v>
      </c>
      <c r="E38" s="86"/>
      <c r="F38" s="1"/>
    </row>
    <row r="39" spans="1:10" x14ac:dyDescent="0.3">
      <c r="A39" s="18" t="s">
        <v>55</v>
      </c>
      <c r="B39" s="21" t="s">
        <v>54</v>
      </c>
      <c r="C39" s="19" t="s">
        <v>38</v>
      </c>
      <c r="D39" s="100">
        <v>0.115</v>
      </c>
      <c r="E39" s="86"/>
      <c r="F39" s="1"/>
    </row>
    <row r="40" spans="1:10" x14ac:dyDescent="0.3">
      <c r="A40" s="18" t="s">
        <v>53</v>
      </c>
      <c r="B40" s="21" t="s">
        <v>52</v>
      </c>
      <c r="C40" s="19" t="s">
        <v>38</v>
      </c>
      <c r="D40" s="101"/>
      <c r="E40" s="91"/>
      <c r="F40" s="1"/>
    </row>
    <row r="41" spans="1:10" x14ac:dyDescent="0.3">
      <c r="A41" s="18" t="s">
        <v>51</v>
      </c>
      <c r="B41" s="21" t="s">
        <v>50</v>
      </c>
      <c r="C41" s="19" t="s">
        <v>38</v>
      </c>
      <c r="D41" s="101"/>
      <c r="E41" s="107"/>
      <c r="F41" s="1"/>
    </row>
    <row r="42" spans="1:10" x14ac:dyDescent="0.3">
      <c r="A42" s="15" t="s">
        <v>49</v>
      </c>
      <c r="B42" s="22" t="s">
        <v>48</v>
      </c>
      <c r="C42" s="16" t="s">
        <v>38</v>
      </c>
      <c r="D42" s="101"/>
      <c r="E42" s="107"/>
      <c r="F42" s="1"/>
    </row>
    <row r="43" spans="1:10" x14ac:dyDescent="0.3">
      <c r="A43" s="15" t="s">
        <v>47</v>
      </c>
      <c r="B43" s="23" t="s">
        <v>46</v>
      </c>
      <c r="C43" s="16" t="s">
        <v>38</v>
      </c>
      <c r="D43" s="101"/>
      <c r="E43" s="107"/>
      <c r="F43" s="1"/>
    </row>
    <row r="44" spans="1:10" x14ac:dyDescent="0.3">
      <c r="A44" s="15" t="s">
        <v>45</v>
      </c>
      <c r="B44" s="22" t="s">
        <v>44</v>
      </c>
      <c r="C44" s="16" t="s">
        <v>38</v>
      </c>
      <c r="D44" s="101"/>
      <c r="E44" s="107"/>
      <c r="F44" s="1"/>
    </row>
    <row r="45" spans="1:10" x14ac:dyDescent="0.3">
      <c r="A45" s="15" t="s">
        <v>43</v>
      </c>
      <c r="B45" s="22" t="s">
        <v>42</v>
      </c>
      <c r="C45" s="16" t="s">
        <v>38</v>
      </c>
      <c r="D45" s="101"/>
      <c r="E45" s="107"/>
      <c r="F45" s="1"/>
    </row>
    <row r="46" spans="1:10" x14ac:dyDescent="0.3">
      <c r="A46" s="15"/>
      <c r="B46" s="24" t="s">
        <v>94</v>
      </c>
      <c r="C46" s="19" t="s">
        <v>38</v>
      </c>
      <c r="D46" s="101"/>
      <c r="E46" s="107"/>
      <c r="F46" s="1"/>
    </row>
    <row r="47" spans="1:10" x14ac:dyDescent="0.3">
      <c r="A47" s="15" t="s">
        <v>41</v>
      </c>
      <c r="B47" s="22" t="s">
        <v>134</v>
      </c>
      <c r="C47" s="16" t="s">
        <v>38</v>
      </c>
      <c r="D47" s="85">
        <f>SUM(D22,D27,D30,D33,D38,D42:D45)</f>
        <v>22.114999999999998</v>
      </c>
      <c r="E47" s="86"/>
      <c r="F47" s="1"/>
    </row>
    <row r="48" spans="1:10" x14ac:dyDescent="0.3">
      <c r="A48" s="18" t="s">
        <v>40</v>
      </c>
      <c r="B48" s="21" t="s">
        <v>36</v>
      </c>
      <c r="C48" s="19" t="s">
        <v>35</v>
      </c>
      <c r="D48" s="105"/>
      <c r="E48" s="106"/>
      <c r="F48" s="1"/>
    </row>
    <row r="49" spans="1:6" x14ac:dyDescent="0.3">
      <c r="A49" s="18" t="s">
        <v>39</v>
      </c>
      <c r="B49" s="21" t="s">
        <v>33</v>
      </c>
      <c r="C49" s="19" t="s">
        <v>82</v>
      </c>
      <c r="D49" s="103" t="s">
        <v>3</v>
      </c>
      <c r="E49" s="104"/>
      <c r="F49" s="6"/>
    </row>
    <row r="50" spans="1:6" x14ac:dyDescent="0.3">
      <c r="A50" s="18" t="s">
        <v>37</v>
      </c>
      <c r="B50" s="21" t="s">
        <v>28</v>
      </c>
      <c r="C50" s="19" t="s">
        <v>82</v>
      </c>
      <c r="D50" s="103" t="s">
        <v>3</v>
      </c>
      <c r="E50" s="104"/>
      <c r="F50" s="1"/>
    </row>
    <row r="51" spans="1:6" x14ac:dyDescent="0.3">
      <c r="A51" s="18" t="s">
        <v>34</v>
      </c>
      <c r="B51" s="21" t="s">
        <v>30</v>
      </c>
      <c r="C51" s="19" t="s">
        <v>82</v>
      </c>
      <c r="D51" s="100">
        <v>0.54600000000000004</v>
      </c>
      <c r="E51" s="102"/>
      <c r="F51" s="1"/>
    </row>
    <row r="52" spans="1:6" x14ac:dyDescent="0.3">
      <c r="A52" s="18" t="s">
        <v>32</v>
      </c>
      <c r="B52" s="21" t="s">
        <v>28</v>
      </c>
      <c r="C52" s="19" t="s">
        <v>82</v>
      </c>
      <c r="D52" s="100">
        <v>0.315</v>
      </c>
      <c r="E52" s="102"/>
      <c r="F52" s="1"/>
    </row>
    <row r="53" spans="1:6" x14ac:dyDescent="0.3">
      <c r="A53" s="18" t="s">
        <v>31</v>
      </c>
      <c r="B53" s="21" t="s">
        <v>26</v>
      </c>
      <c r="C53" s="19" t="s">
        <v>82</v>
      </c>
      <c r="D53" s="100">
        <v>0.12</v>
      </c>
      <c r="E53" s="102"/>
      <c r="F53" s="1"/>
    </row>
    <row r="54" spans="1:6" x14ac:dyDescent="0.3">
      <c r="A54" s="18" t="s">
        <v>29</v>
      </c>
      <c r="B54" s="21" t="s">
        <v>24</v>
      </c>
      <c r="C54" s="19" t="s">
        <v>82</v>
      </c>
      <c r="D54" s="100">
        <v>1.1499999999999999</v>
      </c>
      <c r="E54" s="102"/>
      <c r="F54" s="1"/>
    </row>
    <row r="55" spans="1:6" x14ac:dyDescent="0.3">
      <c r="A55" s="18" t="s">
        <v>27</v>
      </c>
      <c r="B55" s="21" t="s">
        <v>23</v>
      </c>
      <c r="C55" s="19" t="s">
        <v>82</v>
      </c>
      <c r="D55" s="103" t="s">
        <v>3</v>
      </c>
      <c r="E55" s="104"/>
      <c r="F55" s="1"/>
    </row>
    <row r="56" spans="1:6" x14ac:dyDescent="0.3">
      <c r="A56" s="18" t="s">
        <v>25</v>
      </c>
      <c r="B56" s="21" t="s">
        <v>22</v>
      </c>
      <c r="C56" s="19" t="s">
        <v>82</v>
      </c>
      <c r="D56" s="103" t="s">
        <v>3</v>
      </c>
      <c r="E56" s="104"/>
      <c r="F56" s="1"/>
    </row>
    <row r="57" spans="1:6" x14ac:dyDescent="0.3">
      <c r="A57" s="5"/>
      <c r="B57" s="4"/>
      <c r="C57" s="3"/>
      <c r="D57" s="2"/>
      <c r="E57" s="2"/>
      <c r="F57" s="1"/>
    </row>
    <row r="58" spans="1:6" x14ac:dyDescent="0.3">
      <c r="A58" s="1"/>
      <c r="B58" s="1"/>
      <c r="C58" s="1"/>
      <c r="D58" s="1"/>
      <c r="E58" s="32" t="s">
        <v>127</v>
      </c>
      <c r="F58" s="1"/>
    </row>
    <row r="59" spans="1:6" x14ac:dyDescent="0.3">
      <c r="A59" s="53" t="s">
        <v>21</v>
      </c>
      <c r="B59" s="55" t="s">
        <v>85</v>
      </c>
      <c r="C59" s="55"/>
      <c r="D59" s="55"/>
      <c r="E59" s="55"/>
      <c r="F59" s="1"/>
    </row>
    <row r="60" spans="1:6" x14ac:dyDescent="0.3">
      <c r="A60" s="54"/>
      <c r="B60" s="53" t="s">
        <v>20</v>
      </c>
      <c r="C60" s="53" t="s">
        <v>19</v>
      </c>
      <c r="D60" s="25" t="s">
        <v>18</v>
      </c>
      <c r="E60" s="71" t="s">
        <v>84</v>
      </c>
      <c r="F60" s="1"/>
    </row>
    <row r="61" spans="1:6" x14ac:dyDescent="0.3">
      <c r="A61" s="54"/>
      <c r="B61" s="53"/>
      <c r="C61" s="53"/>
      <c r="D61" s="27"/>
      <c r="E61" s="72"/>
      <c r="F61" s="1"/>
    </row>
    <row r="62" spans="1:6" x14ac:dyDescent="0.3">
      <c r="A62" s="54"/>
      <c r="B62" s="53"/>
      <c r="C62" s="53"/>
      <c r="D62" s="27"/>
      <c r="E62" s="26" t="s">
        <v>17</v>
      </c>
      <c r="F62" s="1"/>
    </row>
    <row r="63" spans="1:6" x14ac:dyDescent="0.3">
      <c r="A63" s="28">
        <v>1</v>
      </c>
      <c r="B63" s="28">
        <v>2</v>
      </c>
      <c r="C63" s="28" t="s">
        <v>16</v>
      </c>
      <c r="D63" s="28" t="s">
        <v>15</v>
      </c>
      <c r="E63" s="28" t="s">
        <v>14</v>
      </c>
      <c r="F63" s="1"/>
    </row>
    <row r="64" spans="1:6" x14ac:dyDescent="0.3">
      <c r="A64" s="18" t="s">
        <v>13</v>
      </c>
      <c r="B64" s="21" t="s">
        <v>12</v>
      </c>
      <c r="C64" s="19" t="s">
        <v>83</v>
      </c>
      <c r="D64" s="46" t="s">
        <v>147</v>
      </c>
      <c r="E64" s="47">
        <f>D47/E74</f>
        <v>33.205705705705704</v>
      </c>
      <c r="F64" s="1"/>
    </row>
    <row r="65" spans="1:6" x14ac:dyDescent="0.3">
      <c r="A65" s="22" t="s">
        <v>11</v>
      </c>
      <c r="B65" s="23" t="s">
        <v>99</v>
      </c>
      <c r="C65" s="33" t="s">
        <v>38</v>
      </c>
      <c r="D65" s="48" t="s">
        <v>120</v>
      </c>
      <c r="E65" s="17">
        <f>E66+E67</f>
        <v>0</v>
      </c>
      <c r="F65" s="1"/>
    </row>
    <row r="66" spans="1:6" ht="22.8" x14ac:dyDescent="0.3">
      <c r="A66" s="24" t="s">
        <v>95</v>
      </c>
      <c r="B66" s="35" t="s">
        <v>96</v>
      </c>
      <c r="C66" s="36" t="s">
        <v>38</v>
      </c>
      <c r="D66" s="34"/>
      <c r="E66" s="17">
        <v>0</v>
      </c>
      <c r="F66" s="1"/>
    </row>
    <row r="67" spans="1:6" ht="22.8" x14ac:dyDescent="0.3">
      <c r="A67" s="24" t="s">
        <v>97</v>
      </c>
      <c r="B67" s="35" t="s">
        <v>128</v>
      </c>
      <c r="C67" s="36" t="s">
        <v>38</v>
      </c>
      <c r="D67" s="34"/>
      <c r="E67" s="17">
        <v>0</v>
      </c>
      <c r="F67" s="1"/>
    </row>
    <row r="68" spans="1:6" x14ac:dyDescent="0.3">
      <c r="A68" s="22" t="s">
        <v>10</v>
      </c>
      <c r="B68" s="23" t="s">
        <v>98</v>
      </c>
      <c r="C68" s="33" t="s">
        <v>38</v>
      </c>
      <c r="D68" s="48" t="s">
        <v>121</v>
      </c>
      <c r="E68" s="40">
        <f>D47+E65</f>
        <v>22.114999999999998</v>
      </c>
      <c r="F68" s="1"/>
    </row>
    <row r="69" spans="1:6" x14ac:dyDescent="0.3">
      <c r="A69" s="22" t="s">
        <v>9</v>
      </c>
      <c r="B69" s="23" t="s">
        <v>100</v>
      </c>
      <c r="C69" s="33" t="s">
        <v>38</v>
      </c>
      <c r="D69" s="34"/>
      <c r="E69" s="41"/>
      <c r="F69" s="1"/>
    </row>
    <row r="70" spans="1:6" ht="22.8" x14ac:dyDescent="0.3">
      <c r="A70" s="18" t="s">
        <v>7</v>
      </c>
      <c r="B70" s="21" t="s">
        <v>123</v>
      </c>
      <c r="C70" s="19" t="s">
        <v>8</v>
      </c>
      <c r="D70" s="49" t="s">
        <v>122</v>
      </c>
      <c r="E70" s="42">
        <f>E69/E68*100</f>
        <v>0</v>
      </c>
      <c r="F70" s="1"/>
    </row>
    <row r="71" spans="1:6" x14ac:dyDescent="0.3">
      <c r="A71" s="18" t="s">
        <v>6</v>
      </c>
      <c r="B71" s="21" t="s">
        <v>124</v>
      </c>
      <c r="C71" s="19" t="s">
        <v>38</v>
      </c>
      <c r="D71" s="34"/>
      <c r="E71" s="31">
        <v>0</v>
      </c>
      <c r="F71" s="1"/>
    </row>
    <row r="72" spans="1:6" x14ac:dyDescent="0.3">
      <c r="A72" s="18" t="s">
        <v>5</v>
      </c>
      <c r="B72" s="21" t="s">
        <v>125</v>
      </c>
      <c r="C72" s="19" t="s">
        <v>38</v>
      </c>
      <c r="D72" s="48" t="s">
        <v>129</v>
      </c>
      <c r="E72" s="31">
        <f>E69-E71</f>
        <v>0</v>
      </c>
      <c r="F72" s="1"/>
    </row>
    <row r="73" spans="1:6" ht="28.5" customHeight="1" x14ac:dyDescent="0.3">
      <c r="A73" s="37" t="s">
        <v>2</v>
      </c>
      <c r="B73" s="38" t="s">
        <v>135</v>
      </c>
      <c r="C73" s="39" t="s">
        <v>38</v>
      </c>
      <c r="D73" s="50" t="s">
        <v>130</v>
      </c>
      <c r="E73" s="29">
        <f>E68+E69</f>
        <v>22.114999999999998</v>
      </c>
      <c r="F73" s="1"/>
    </row>
    <row r="74" spans="1:6" x14ac:dyDescent="0.3">
      <c r="A74" s="18" t="s">
        <v>1</v>
      </c>
      <c r="B74" s="21" t="s">
        <v>4</v>
      </c>
      <c r="C74" s="19" t="s">
        <v>82</v>
      </c>
      <c r="D74" s="46" t="s">
        <v>148</v>
      </c>
      <c r="E74" s="20">
        <f>D51+D53</f>
        <v>0.66600000000000004</v>
      </c>
      <c r="F74" s="1"/>
    </row>
    <row r="75" spans="1:6" x14ac:dyDescent="0.3">
      <c r="A75" s="37" t="s">
        <v>103</v>
      </c>
      <c r="B75" s="38" t="s">
        <v>101</v>
      </c>
      <c r="C75" s="39" t="s">
        <v>104</v>
      </c>
      <c r="D75" s="50" t="s">
        <v>131</v>
      </c>
      <c r="E75" s="43">
        <f>E73/E74</f>
        <v>33.205705705705704</v>
      </c>
      <c r="F75" s="1"/>
    </row>
    <row r="76" spans="1:6" x14ac:dyDescent="0.3">
      <c r="A76" s="37" t="s">
        <v>126</v>
      </c>
      <c r="B76" s="38" t="s">
        <v>102</v>
      </c>
      <c r="C76" s="39" t="s">
        <v>104</v>
      </c>
      <c r="D76" s="50" t="s">
        <v>132</v>
      </c>
      <c r="E76" s="43">
        <f>E75*(1+12%)</f>
        <v>37.190390390390391</v>
      </c>
      <c r="F76" s="1"/>
    </row>
    <row r="79" spans="1:6" ht="13.95" customHeight="1" x14ac:dyDescent="0.3">
      <c r="A79" s="10" t="s">
        <v>0</v>
      </c>
    </row>
    <row r="80" spans="1:6" ht="13.95" customHeight="1" x14ac:dyDescent="0.3">
      <c r="A80" s="75" t="s">
        <v>149</v>
      </c>
      <c r="B80" s="76"/>
      <c r="C80" s="76"/>
      <c r="D80" s="76"/>
      <c r="E80" s="76"/>
    </row>
    <row r="81" spans="1:5" ht="27" customHeight="1" x14ac:dyDescent="0.3">
      <c r="A81" s="76"/>
      <c r="B81" s="76"/>
      <c r="C81" s="76"/>
      <c r="D81" s="76"/>
      <c r="E81" s="76"/>
    </row>
    <row r="82" spans="1:5" ht="11.25" customHeight="1" x14ac:dyDescent="0.3">
      <c r="A82" s="75" t="s">
        <v>141</v>
      </c>
      <c r="B82" s="76"/>
      <c r="C82" s="76"/>
      <c r="D82" s="76"/>
      <c r="E82" s="76"/>
    </row>
    <row r="83" spans="1:5" ht="18.600000000000001" customHeight="1" x14ac:dyDescent="0.3">
      <c r="A83" s="76"/>
      <c r="B83" s="76"/>
      <c r="C83" s="76"/>
      <c r="D83" s="76"/>
      <c r="E83" s="76"/>
    </row>
    <row r="84" spans="1:5" ht="6.6" customHeight="1" x14ac:dyDescent="0.3">
      <c r="A84" s="73" t="s">
        <v>142</v>
      </c>
      <c r="B84" s="73"/>
      <c r="C84" s="73"/>
      <c r="D84" s="73"/>
      <c r="E84" s="73"/>
    </row>
    <row r="85" spans="1:5" ht="11.4" customHeight="1" x14ac:dyDescent="0.3">
      <c r="A85" s="73"/>
      <c r="B85" s="73"/>
      <c r="C85" s="73"/>
      <c r="D85" s="73"/>
      <c r="E85" s="73"/>
    </row>
    <row r="86" spans="1:5" ht="25.2" customHeight="1" x14ac:dyDescent="0.3">
      <c r="A86" s="74" t="s">
        <v>143</v>
      </c>
      <c r="B86" s="74"/>
      <c r="C86" s="74"/>
      <c r="D86" s="74"/>
      <c r="E86" s="74"/>
    </row>
    <row r="88" spans="1:5" ht="8.4" customHeight="1" x14ac:dyDescent="0.3"/>
  </sheetData>
  <mergeCells count="64">
    <mergeCell ref="D47:E47"/>
    <mergeCell ref="D41:E41"/>
    <mergeCell ref="D42:E42"/>
    <mergeCell ref="D43:E43"/>
    <mergeCell ref="D53:E53"/>
    <mergeCell ref="D44:E44"/>
    <mergeCell ref="D45:E45"/>
    <mergeCell ref="D46:E46"/>
    <mergeCell ref="D54:E54"/>
    <mergeCell ref="D55:E55"/>
    <mergeCell ref="D56:E56"/>
    <mergeCell ref="D48:E48"/>
    <mergeCell ref="D49:E49"/>
    <mergeCell ref="D50:E50"/>
    <mergeCell ref="D51:E51"/>
    <mergeCell ref="D52:E52"/>
    <mergeCell ref="D36:E36"/>
    <mergeCell ref="D37:E37"/>
    <mergeCell ref="D38:E38"/>
    <mergeCell ref="D39:E39"/>
    <mergeCell ref="D40:E40"/>
    <mergeCell ref="D32:E32"/>
    <mergeCell ref="D33:E33"/>
    <mergeCell ref="D34:E34"/>
    <mergeCell ref="D35:E35"/>
    <mergeCell ref="C6:E6"/>
    <mergeCell ref="C7:E7"/>
    <mergeCell ref="C8:E8"/>
    <mergeCell ref="C9:E9"/>
    <mergeCell ref="C10:E10"/>
    <mergeCell ref="A84:E85"/>
    <mergeCell ref="A86:E86"/>
    <mergeCell ref="A80:E81"/>
    <mergeCell ref="A82:E83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30:E30"/>
    <mergeCell ref="D29:E29"/>
    <mergeCell ref="D31:E31"/>
    <mergeCell ref="A59:A62"/>
    <mergeCell ref="B59:E59"/>
    <mergeCell ref="B60:B62"/>
    <mergeCell ref="E60:E61"/>
    <mergeCell ref="C60:C62"/>
    <mergeCell ref="A3:E3"/>
    <mergeCell ref="A4:E4"/>
    <mergeCell ref="A17:A20"/>
    <mergeCell ref="B17:E17"/>
    <mergeCell ref="B18:B20"/>
    <mergeCell ref="C18:C20"/>
    <mergeCell ref="D18:E18"/>
    <mergeCell ref="D19:E19"/>
    <mergeCell ref="C11:E11"/>
    <mergeCell ref="C12:E12"/>
    <mergeCell ref="C13:E13"/>
    <mergeCell ref="C14:E14"/>
    <mergeCell ref="C15:E15"/>
  </mergeCells>
  <phoneticPr fontId="9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0" orientation="portrait" r:id="rId1"/>
  <rowBreaks count="1" manualBreakCount="1">
    <brk id="57" max="16383" man="1"/>
  </rowBreaks>
  <ignoredErrors>
    <ignoredError sqref="E68" unlockedFormula="1"/>
    <ignoredError sqref="E70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Stočné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2023-08-28T07:47:41Z</dcterms:created>
  <dcterms:modified xsi:type="dcterms:W3CDTF">2025-01-16T10:20:11Z</dcterms:modified>
</cp:coreProperties>
</file>