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W:\D4F_ARCHIV\D20022 Dubec demolice kravin\08_rozpocet\"/>
    </mc:Choice>
  </mc:AlternateContent>
  <bookViews>
    <workbookView xWindow="0" yWindow="0" windowWidth="0" windowHeight="0"/>
  </bookViews>
  <sheets>
    <sheet name="Rekapitulace stavby" sheetId="1" r:id="rId1"/>
    <sheet name="SO 01 - Demolice stavební..." sheetId="2" r:id="rId2"/>
    <sheet name="SO 02 - Odstranění komuni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'SO 01 - Demolice stavební...'!$C$97:$K$225</definedName>
    <definedName name="_xlnm.Print_Area" localSheetId="1">'SO 01 - Demolice stavební...'!$C$4:$J$39,'SO 01 - Demolice stavební...'!$C$45:$J$79,'SO 01 - Demolice stavební...'!$C$85:$K$225</definedName>
    <definedName name="_xlnm.Print_Titles" localSheetId="1">'SO 01 - Demolice stavební...'!$97:$97</definedName>
    <definedName name="_xlnm._FilterDatabase" localSheetId="2" hidden="1">'SO 02 - Odstranění komuni...'!$C$81:$K$103</definedName>
    <definedName name="_xlnm.Print_Area" localSheetId="2">'SO 02 - Odstranění komuni...'!$C$4:$J$39,'SO 02 - Odstranění komuni...'!$C$45:$J$63,'SO 02 - Odstranění komuni...'!$C$69:$K$103</definedName>
    <definedName name="_xlnm.Print_Titles" localSheetId="2">'SO 02 - Odstranění komuni...'!$81:$81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R97"/>
  <c r="P97"/>
  <c r="BI95"/>
  <c r="BH95"/>
  <c r="BG95"/>
  <c r="BF95"/>
  <c r="T95"/>
  <c r="R95"/>
  <c r="P95"/>
  <c r="BI92"/>
  <c r="BH92"/>
  <c r="BG92"/>
  <c r="BF92"/>
  <c r="T92"/>
  <c r="R92"/>
  <c r="P92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J79"/>
  <c r="F78"/>
  <c r="F76"/>
  <c r="E74"/>
  <c r="J55"/>
  <c r="F54"/>
  <c r="F52"/>
  <c r="E50"/>
  <c r="J21"/>
  <c r="E21"/>
  <c r="J78"/>
  <c r="J20"/>
  <c r="J18"/>
  <c r="E18"/>
  <c r="F79"/>
  <c r="J17"/>
  <c r="J12"/>
  <c r="J76"/>
  <c r="E7"/>
  <c r="E72"/>
  <c i="2" r="J37"/>
  <c r="J36"/>
  <c i="1" r="AY55"/>
  <c i="2" r="J35"/>
  <c i="1" r="AX55"/>
  <c i="2" r="BI225"/>
  <c r="BH225"/>
  <c r="BG225"/>
  <c r="BF225"/>
  <c r="T225"/>
  <c r="T224"/>
  <c r="R225"/>
  <c r="R224"/>
  <c r="P225"/>
  <c r="P224"/>
  <c r="BI223"/>
  <c r="BH223"/>
  <c r="BG223"/>
  <c r="BF223"/>
  <c r="T223"/>
  <c r="T222"/>
  <c r="R223"/>
  <c r="R222"/>
  <c r="P223"/>
  <c r="P222"/>
  <c r="BI221"/>
  <c r="BH221"/>
  <c r="BG221"/>
  <c r="BF221"/>
  <c r="T221"/>
  <c r="T220"/>
  <c r="R221"/>
  <c r="R220"/>
  <c r="P221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9"/>
  <c r="BH199"/>
  <c r="BG199"/>
  <c r="BF199"/>
  <c r="T199"/>
  <c r="R199"/>
  <c r="P199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T178"/>
  <c r="R179"/>
  <c r="R178"/>
  <c r="P179"/>
  <c r="P178"/>
  <c r="BI177"/>
  <c r="BH177"/>
  <c r="BG177"/>
  <c r="BF177"/>
  <c r="T177"/>
  <c r="T176"/>
  <c r="R177"/>
  <c r="R176"/>
  <c r="P177"/>
  <c r="P176"/>
  <c r="BI175"/>
  <c r="BH175"/>
  <c r="BG175"/>
  <c r="BF175"/>
  <c r="T175"/>
  <c r="T174"/>
  <c r="R175"/>
  <c r="R174"/>
  <c r="P175"/>
  <c r="P174"/>
  <c r="BI172"/>
  <c r="BH172"/>
  <c r="BG172"/>
  <c r="BF172"/>
  <c r="T172"/>
  <c r="T171"/>
  <c r="R172"/>
  <c r="R171"/>
  <c r="P172"/>
  <c r="P171"/>
  <c r="BI169"/>
  <c r="BH169"/>
  <c r="BG169"/>
  <c r="BF169"/>
  <c r="T169"/>
  <c r="T168"/>
  <c r="R169"/>
  <c r="R168"/>
  <c r="P169"/>
  <c r="P168"/>
  <c r="BI166"/>
  <c r="BH166"/>
  <c r="BG166"/>
  <c r="BF166"/>
  <c r="T166"/>
  <c r="R166"/>
  <c r="P166"/>
  <c r="BI165"/>
  <c r="BH165"/>
  <c r="BG165"/>
  <c r="BF165"/>
  <c r="T165"/>
  <c r="R165"/>
  <c r="P165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5"/>
  <c r="BH135"/>
  <c r="BG135"/>
  <c r="BF135"/>
  <c r="T135"/>
  <c r="R135"/>
  <c r="P135"/>
  <c r="BI134"/>
  <c r="BH134"/>
  <c r="BG134"/>
  <c r="BF134"/>
  <c r="T134"/>
  <c r="R134"/>
  <c r="P134"/>
  <c r="BI129"/>
  <c r="BH129"/>
  <c r="BG129"/>
  <c r="BF129"/>
  <c r="T129"/>
  <c r="R129"/>
  <c r="P129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5"/>
  <c r="BH105"/>
  <c r="BG105"/>
  <c r="BF105"/>
  <c r="T105"/>
  <c r="R105"/>
  <c r="P105"/>
  <c r="BI101"/>
  <c r="BH101"/>
  <c r="BG101"/>
  <c r="BF101"/>
  <c r="T101"/>
  <c r="R101"/>
  <c r="P101"/>
  <c r="J95"/>
  <c r="F94"/>
  <c r="F92"/>
  <c r="E90"/>
  <c r="J55"/>
  <c r="F54"/>
  <c r="F52"/>
  <c r="E50"/>
  <c r="J21"/>
  <c r="E21"/>
  <c r="J94"/>
  <c r="J20"/>
  <c r="J18"/>
  <c r="E18"/>
  <c r="F95"/>
  <c r="J17"/>
  <c r="J12"/>
  <c r="J52"/>
  <c r="E7"/>
  <c r="E88"/>
  <c i="1" r="L50"/>
  <c r="AM50"/>
  <c r="AM49"/>
  <c r="L49"/>
  <c r="AM47"/>
  <c r="L47"/>
  <c r="L45"/>
  <c r="L44"/>
  <c i="2" r="J203"/>
  <c r="BK205"/>
  <c i="1" r="AS54"/>
  <c i="2" r="J142"/>
  <c r="BK213"/>
  <c r="J209"/>
  <c r="J143"/>
  <c r="BK203"/>
  <c r="BK105"/>
  <c r="BK161"/>
  <c r="BK129"/>
  <c i="3" r="J100"/>
  <c i="2" r="J215"/>
  <c r="BK223"/>
  <c r="BK195"/>
  <c r="J165"/>
  <c r="J135"/>
  <c i="3" r="J95"/>
  <c i="2" r="J161"/>
  <c r="J125"/>
  <c r="J183"/>
  <c i="3" r="J92"/>
  <c i="2" r="J218"/>
  <c r="BK199"/>
  <c r="BK179"/>
  <c r="J193"/>
  <c i="3" r="BK102"/>
  <c i="2" r="BK191"/>
  <c r="BK206"/>
  <c r="J101"/>
  <c i="3" r="BK89"/>
  <c i="2" r="BK156"/>
  <c i="3" r="BK85"/>
  <c i="2" r="BK211"/>
  <c r="BK189"/>
  <c r="J159"/>
  <c i="3" r="BK95"/>
  <c i="2" r="J189"/>
  <c r="BK169"/>
  <c r="J138"/>
  <c r="J134"/>
  <c r="BK101"/>
  <c r="BK106"/>
  <c i="3" r="J88"/>
  <c i="2" r="BK145"/>
  <c r="J157"/>
  <c r="BK159"/>
  <c r="BK143"/>
  <c r="J169"/>
  <c r="J223"/>
  <c r="J185"/>
  <c r="BK139"/>
  <c i="3" r="J97"/>
  <c i="2" r="BK207"/>
  <c r="J139"/>
  <c r="BK153"/>
  <c r="BK154"/>
  <c r="J147"/>
  <c r="J221"/>
  <c r="J156"/>
  <c r="BK126"/>
  <c r="BK221"/>
  <c r="J192"/>
  <c r="J153"/>
  <c r="J181"/>
  <c r="BK166"/>
  <c r="BK172"/>
  <c r="J210"/>
  <c r="BK215"/>
  <c r="BK225"/>
  <c r="BK192"/>
  <c r="J105"/>
  <c r="BK109"/>
  <c r="J219"/>
  <c r="BK182"/>
  <c r="J154"/>
  <c r="BK157"/>
  <c r="J162"/>
  <c i="3" r="BK92"/>
  <c i="2" r="J206"/>
  <c r="J129"/>
  <c r="BK200"/>
  <c r="BK181"/>
  <c i="3" r="J84"/>
  <c i="2" r="BK210"/>
  <c r="J213"/>
  <c r="J182"/>
  <c r="J217"/>
  <c r="F34"/>
  <c r="BK142"/>
  <c r="J126"/>
  <c i="3" r="F37"/>
  <c i="2" r="J179"/>
  <c r="J214"/>
  <c r="J106"/>
  <c r="J144"/>
  <c i="3" r="BK97"/>
  <c i="2" r="J207"/>
  <c r="BK217"/>
  <c r="BK175"/>
  <c r="BK138"/>
  <c r="J195"/>
  <c r="BK146"/>
  <c r="J172"/>
  <c r="BK214"/>
  <c r="J124"/>
  <c r="BK147"/>
  <c r="BK149"/>
  <c r="BK141"/>
  <c i="3" r="J86"/>
  <c i="2" r="BK144"/>
  <c i="3" r="BK100"/>
  <c i="2" r="BK125"/>
  <c r="J145"/>
  <c r="BK124"/>
  <c i="3" r="BK84"/>
  <c i="2" r="BK151"/>
  <c r="BK140"/>
  <c r="J151"/>
  <c r="J199"/>
  <c r="BK219"/>
  <c r="J146"/>
  <c r="BK165"/>
  <c i="3" r="J85"/>
  <c i="2" r="J225"/>
  <c r="BK162"/>
  <c r="J149"/>
  <c i="3" r="J87"/>
  <c i="2" r="J140"/>
  <c r="J175"/>
  <c r="BK112"/>
  <c i="3" r="J102"/>
  <c i="2" r="J200"/>
  <c r="BK218"/>
  <c r="J141"/>
  <c r="BK185"/>
  <c r="BK183"/>
  <c i="3" r="BK88"/>
  <c i="2" r="BK209"/>
  <c r="BK134"/>
  <c r="J109"/>
  <c r="J112"/>
  <c r="J191"/>
  <c i="3" r="BK87"/>
  <c i="2" r="J177"/>
  <c r="BK193"/>
  <c r="J211"/>
  <c r="BK135"/>
  <c i="3" r="J89"/>
  <c i="2" r="J205"/>
  <c r="BK177"/>
  <c r="J166"/>
  <c i="3" r="BK86"/>
  <c i="2" l="1" r="BK100"/>
  <c r="J100"/>
  <c r="J61"/>
  <c r="P148"/>
  <c r="R100"/>
  <c r="T180"/>
  <c r="P190"/>
  <c r="R204"/>
  <c r="P212"/>
  <c r="T100"/>
  <c r="BK184"/>
  <c r="J184"/>
  <c r="J69"/>
  <c r="R190"/>
  <c r="BK204"/>
  <c r="J204"/>
  <c r="J72"/>
  <c r="T208"/>
  <c r="R216"/>
  <c r="T148"/>
  <c r="P184"/>
  <c r="T190"/>
  <c r="P204"/>
  <c r="BK212"/>
  <c r="J212"/>
  <c r="J74"/>
  <c r="T212"/>
  <c r="R148"/>
  <c r="R180"/>
  <c r="T184"/>
  <c r="T194"/>
  <c r="R208"/>
  <c r="P216"/>
  <c r="BK194"/>
  <c r="J194"/>
  <c r="J71"/>
  <c r="T204"/>
  <c r="BK216"/>
  <c r="J216"/>
  <c r="J75"/>
  <c i="3" r="P83"/>
  <c r="BK94"/>
  <c r="J94"/>
  <c r="J62"/>
  <c r="R83"/>
  <c r="P94"/>
  <c r="P93"/>
  <c i="2" r="P100"/>
  <c r="BK180"/>
  <c r="J180"/>
  <c r="J68"/>
  <c r="R184"/>
  <c r="R194"/>
  <c r="BK208"/>
  <c r="J208"/>
  <c r="J73"/>
  <c r="R212"/>
  <c i="3" r="BK83"/>
  <c r="J83"/>
  <c r="J60"/>
  <c r="R94"/>
  <c r="R93"/>
  <c i="2" r="BK148"/>
  <c r="J148"/>
  <c r="J62"/>
  <c r="P180"/>
  <c r="BK190"/>
  <c r="J190"/>
  <c r="J70"/>
  <c r="P194"/>
  <c r="P208"/>
  <c r="T216"/>
  <c i="3" r="T83"/>
  <c r="T94"/>
  <c r="T93"/>
  <c i="2" r="BK176"/>
  <c r="J176"/>
  <c r="J66"/>
  <c r="BK178"/>
  <c r="J178"/>
  <c r="J67"/>
  <c r="BK220"/>
  <c r="J220"/>
  <c r="J76"/>
  <c r="BK171"/>
  <c r="J171"/>
  <c r="J64"/>
  <c r="BK174"/>
  <c r="J174"/>
  <c r="J65"/>
  <c r="BK222"/>
  <c r="J222"/>
  <c r="J77"/>
  <c r="BK168"/>
  <c r="J168"/>
  <c r="J63"/>
  <c r="BK224"/>
  <c r="J224"/>
  <c r="J78"/>
  <c i="3" r="J52"/>
  <c r="BE87"/>
  <c r="J54"/>
  <c r="BE89"/>
  <c r="BE84"/>
  <c r="BE100"/>
  <c r="BE102"/>
  <c r="F55"/>
  <c r="BE86"/>
  <c r="BE88"/>
  <c r="BE92"/>
  <c r="E48"/>
  <c r="BE85"/>
  <c r="BE95"/>
  <c r="BE97"/>
  <c i="1" r="BD56"/>
  <c i="2" r="E48"/>
  <c r="J54"/>
  <c r="BE126"/>
  <c r="BE134"/>
  <c r="BE149"/>
  <c r="BE154"/>
  <c r="BE156"/>
  <c r="BE112"/>
  <c r="BE138"/>
  <c r="BE143"/>
  <c r="BE144"/>
  <c r="BE145"/>
  <c r="BE146"/>
  <c r="BE147"/>
  <c r="BE189"/>
  <c r="BE161"/>
  <c r="BE162"/>
  <c r="BE165"/>
  <c r="BE182"/>
  <c r="J92"/>
  <c r="BE129"/>
  <c r="BE139"/>
  <c r="BE140"/>
  <c r="BE141"/>
  <c r="BE142"/>
  <c r="BE157"/>
  <c r="BE159"/>
  <c r="BE179"/>
  <c r="BE181"/>
  <c r="BE192"/>
  <c r="BE199"/>
  <c r="BE124"/>
  <c r="BE135"/>
  <c r="BE153"/>
  <c r="BE193"/>
  <c r="BE205"/>
  <c r="BE210"/>
  <c r="F55"/>
  <c r="BE101"/>
  <c r="BE109"/>
  <c r="BE125"/>
  <c r="BE151"/>
  <c r="BE191"/>
  <c r="BE206"/>
  <c r="BE209"/>
  <c r="BE215"/>
  <c r="BE218"/>
  <c r="BE219"/>
  <c r="BE223"/>
  <c r="BE195"/>
  <c r="BE200"/>
  <c r="BE211"/>
  <c r="BE105"/>
  <c r="BE106"/>
  <c r="BE166"/>
  <c r="BE169"/>
  <c r="BE172"/>
  <c r="BE175"/>
  <c r="BE177"/>
  <c r="BE183"/>
  <c r="BE185"/>
  <c r="BE203"/>
  <c r="BE207"/>
  <c r="BE213"/>
  <c r="BE214"/>
  <c r="BE217"/>
  <c r="BE221"/>
  <c r="BE225"/>
  <c i="1" r="BA55"/>
  <c i="3" r="F34"/>
  <c i="1" r="BA56"/>
  <c r="BA54"/>
  <c r="AW54"/>
  <c r="AK30"/>
  <c i="2" r="F37"/>
  <c i="1" r="BD55"/>
  <c r="BD54"/>
  <c r="W33"/>
  <c i="2" r="F36"/>
  <c i="1" r="BC55"/>
  <c i="3" r="F36"/>
  <c i="1" r="BC56"/>
  <c i="3" r="J34"/>
  <c i="1" r="AW56"/>
  <c i="2" r="J34"/>
  <c i="1" r="AW55"/>
  <c i="2" r="F35"/>
  <c i="1" r="BB55"/>
  <c i="3" r="F35"/>
  <c i="1" r="BB56"/>
  <c i="2" l="1" r="BK99"/>
  <c r="J99"/>
  <c r="J60"/>
  <c i="3" r="T82"/>
  <c i="2" r="P99"/>
  <c r="P98"/>
  <c i="1" r="AU55"/>
  <c i="3" r="R82"/>
  <c r="P82"/>
  <c i="1" r="AU56"/>
  <c i="2" r="R99"/>
  <c r="R98"/>
  <c r="T99"/>
  <c r="T98"/>
  <c i="3" r="BK93"/>
  <c r="J93"/>
  <c r="J61"/>
  <c r="BK82"/>
  <c r="J82"/>
  <c r="J59"/>
  <c i="2" r="BK98"/>
  <c r="J98"/>
  <c r="F33"/>
  <c i="1" r="AZ55"/>
  <c i="3" r="J33"/>
  <c i="1" r="AV56"/>
  <c r="AT56"/>
  <c r="BC54"/>
  <c r="W32"/>
  <c i="2" r="J33"/>
  <c i="1" r="AV55"/>
  <c r="AT55"/>
  <c r="W30"/>
  <c i="3" r="F33"/>
  <c i="1" r="AZ56"/>
  <c r="BB54"/>
  <c r="W31"/>
  <c i="2" r="J30"/>
  <c i="1" r="AG55"/>
  <c l="1" r="AN55"/>
  <c i="2" r="J59"/>
  <c r="J39"/>
  <c i="3" r="J30"/>
  <c i="1" r="AG56"/>
  <c r="AX54"/>
  <c r="AU54"/>
  <c r="AY54"/>
  <c r="AZ54"/>
  <c r="W29"/>
  <c i="3" l="1" r="J39"/>
  <c i="1" r="AN56"/>
  <c r="AG54"/>
  <c r="AK26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<sst xmlns="http://schemas.openxmlformats.org/spreadsheetml/2006/main">
  <si>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</si>
  <si>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</si>
  <si>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</si>
  <si>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</si>
  <si>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</si>
  <si>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{31894d56-71f4-4d65-a387-f3d1d4f8afaa}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</si>
  <si>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</si>
  <si>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</si>
  <si>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</si>
  <si>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</si>
  <si>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</si>
  <si>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</si>
  <si>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</si>
  <si>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</si>
  <si>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D2022_REV2024b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</si>
  <si>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</si>
  <si>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</si>
  <si>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Demolice teletníku Dubeč</t>
  </si>
  <si>
    <t>KSO:</t>
  </si>
  <si>
    <t/>
  </si>
  <si>
    <t>CC-CZ:</t>
  </si>
  <si>
    <t>Místo:</t>
  </si>
  <si>
    <t xml:space="preserve"> </t>
  </si>
  <si>
    <t>Datum:</t>
  </si>
  <si>
    <t>12. 12. 2024</t>
  </si>
  <si>
    <t>Zadavatel:</t>
  </si>
  <si>
    <t>IČ:</t>
  </si>
  <si>
    <t>Městská část Praha - Dubeč</t>
  </si>
  <si>
    <t>DIČ:</t>
  </si>
  <si>
    <t>Uchazeč:</t>
  </si>
  <si>
    <t>Vyplň údaj</t>
  </si>
  <si>
    <t>Projektant:</t>
  </si>
  <si>
    <t>True</t>
  </si>
  <si>
    <t>Zpracovatel:</t>
  </si>
  <si>
    <t>28365186</t>
  </si>
  <si>
    <t>Design4function s.r.o.</t>
  </si>
  <si>
    <t>CZ28365186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</si>
  <si>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</si>
  <si>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</si>
  <si>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</si>
  <si>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</si>
  <si>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</si>
  <si>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</si>
  <si>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</si>
  <si>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</si>
  <si>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</si>
  <si>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</si>
  <si>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</si>
  <si>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</si>
  <si>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</si>
  <si>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</si>
  <si>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</si>
  <si>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</si>
  <si>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</si>
  <si>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</si>
  <si>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</si>
  <si>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</si>
  <si>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</si>
  <si>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</si>
  <si>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</si>
  <si>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</si>
  <si>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</si>
  <si>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</si>
  <si>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</si>
  <si>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</si>
  <si>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</si>
  <si>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</si>
  <si>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</si>
  <si>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</si>
  <si>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</si>
  <si>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</si>
  <si>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</si>
  <si>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</si>
  <si>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</si>
  <si>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</si>
  <si>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</si>
  <si>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</si>
  <si>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</si>
  <si>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</si>
  <si>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Demolice stavebních objektů</t>
  </si>
  <si>
    <t>STA</t>
  </si>
  <si>
    <t>1</t>
  </si>
  <si>
    <t>{d7c35b37-e6ca-4ec0-97a6-d244f7cd994f}</t>
  </si>
  <si>
    <t>2</t>
  </si>
  <si>
    <t>SO 02</t>
  </si>
  <si>
    <t>Odstranění komunikací a úprava okolí</t>
  </si>
  <si>
    <t>{78d371d4-7da3-45da-8b57-7cd6b2207a35}</t>
  </si>
  <si>
    <t>KRYCÍ LIST SOUPISU PRACÍ</t>
  </si>
  <si>
    <t>Objekt:</t>
  </si>
  <si>
    <t>SO 01 - Demolice stavebních objektů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</si>
  <si>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</si>
  <si>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</si>
  <si>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</si>
  <si>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</si>
  <si>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</si>
  <si>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</si>
  <si>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Přesun sutě</t>
  </si>
  <si>
    <t xml:space="preserve">    998 - Přesun hmot</t>
  </si>
  <si>
    <t>711 - Izolace proti vodě a vlhkosti</t>
  </si>
  <si>
    <t>721 - Vnitřní kanalizace</t>
  </si>
  <si>
    <t>722 - Vnitřní vodovod</t>
  </si>
  <si>
    <t>725 - Zařizovací předměty</t>
  </si>
  <si>
    <t>740 - Silnoproud</t>
  </si>
  <si>
    <t>762 - Konstrukce tesařské</t>
  </si>
  <si>
    <t>764 - Konstrukce klempířské</t>
  </si>
  <si>
    <t>765 - Krytiny skládané</t>
  </si>
  <si>
    <t>767 - Konstrukce zámečnické</t>
  </si>
  <si>
    <t>V01 - Průzkumné, geodetické a projektové práce</t>
  </si>
  <si>
    <t>V02 - Příprava staveniště</t>
  </si>
  <si>
    <t>V03 - Zařízení staveniště</t>
  </si>
  <si>
    <t>V04 - Inženýrská činnost</t>
  </si>
  <si>
    <t>V07 - Provozní vlivy</t>
  </si>
  <si>
    <t>V09 -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</si>
  <si>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</si>
  <si>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</si>
  <si>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</si>
  <si>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</si>
  <si>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</si>
  <si>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</si>
  <si>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</si>
  <si>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</si>
  <si>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</si>
  <si>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</si>
  <si>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</si>
  <si>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</si>
  <si>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</si>
  <si>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</si>
  <si>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</si>
  <si>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</si>
  <si>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</si>
  <si>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</si>
  <si>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</si>
  <si>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962032631</t>
  </si>
  <si>
    <t>Bourání zdiva nadzákladového komínového z cihel pálených, šamotových nebo vápenopískových, na maltu vápennou nebo vápenocementovou</t>
  </si>
  <si>
    <t>m3</t>
  </si>
  <si>
    <t>4</t>
  </si>
  <si>
    <t>VV</t>
  </si>
  <si>
    <t>1*2</t>
  </si>
  <si>
    <t>Součet</t>
  </si>
  <si>
    <t>949101112</t>
  </si>
  <si>
    <t>Lešení pomocné pracovní pro objekty pozemních staveb pro zatížení do 150 kg/m2, o výšce lešeňové podlahy přes 1,9 do 3,5 m</t>
  </si>
  <si>
    <t>m2</t>
  </si>
  <si>
    <t>6</t>
  </si>
  <si>
    <t>3</t>
  </si>
  <si>
    <t>968062245</t>
  </si>
  <si>
    <t>Vybourání dřevěných rámů oken s křídly, dveřních zárubní, vrat, stěn, ostění nebo obkladů rámů oken s křídly jednoduchých, plochy do 2 m2</t>
  </si>
  <si>
    <t>8</t>
  </si>
  <si>
    <t>42*1,5</t>
  </si>
  <si>
    <t>961043111</t>
  </si>
  <si>
    <t>Bourání základů z betonu proloženého kamenem</t>
  </si>
  <si>
    <t>10</t>
  </si>
  <si>
    <t>196*1,2</t>
  </si>
  <si>
    <t>5</t>
  </si>
  <si>
    <t>962032241</t>
  </si>
  <si>
    <t>Bourání zdiva nadzákladového z cihel pálených plných nebo lícových nebo vápenopískových, na maltu cementovou, objemu přes 1 m3</t>
  </si>
  <si>
    <t>suteren</t>
  </si>
  <si>
    <t>42*3</t>
  </si>
  <si>
    <t>1np</t>
  </si>
  <si>
    <t>118*4,2</t>
  </si>
  <si>
    <t>2np</t>
  </si>
  <si>
    <t>60*1,8</t>
  </si>
  <si>
    <t>štíty</t>
  </si>
  <si>
    <t>35*2*0,3</t>
  </si>
  <si>
    <t>odpočet - otvory</t>
  </si>
  <si>
    <t>-36</t>
  </si>
  <si>
    <t>962032314</t>
  </si>
  <si>
    <t>Bourání zdiva nadzákladového z cihel nebo tvárnic pilířů cihelných průřezu do 0,36 m2</t>
  </si>
  <si>
    <t>14</t>
  </si>
  <si>
    <t>7</t>
  </si>
  <si>
    <t>963011512</t>
  </si>
  <si>
    <t>Bourání stropů z tvárnic pálených do nosníků ocelových, bez jejich vybourání a odklizení, tloušťky do 150 mm</t>
  </si>
  <si>
    <t>16</t>
  </si>
  <si>
    <t>963012520</t>
  </si>
  <si>
    <t>Bourání stropů z desek nebo panelů železobetonových prefabrikovaných s dutinami z panelů, š. přes 300 mm tl. přes 140 mm</t>
  </si>
  <si>
    <t>18</t>
  </si>
  <si>
    <t>63*0,25</t>
  </si>
  <si>
    <t>965042141</t>
  </si>
  <si>
    <t>Bourání mazanin betonových nebo z litého asfaltu tl. do 100 mm, plochy přes 4 m2</t>
  </si>
  <si>
    <t>20</t>
  </si>
  <si>
    <t>575*0,1</t>
  </si>
  <si>
    <t>575*0,04</t>
  </si>
  <si>
    <t>575*0,2</t>
  </si>
  <si>
    <t>965049111</t>
  </si>
  <si>
    <t>Bourání mazanin Příplatek k cenám za bourání mazanin betonových se svařovanou sítí, tl. do 100 mm</t>
  </si>
  <si>
    <t>22</t>
  </si>
  <si>
    <t>11</t>
  </si>
  <si>
    <t>965082933</t>
  </si>
  <si>
    <t>Odstranění násypu pod podlahami nebo ochranného násypu na střechách tl. do 200 mm, plochy přes 2 m2</t>
  </si>
  <si>
    <t>24</t>
  </si>
  <si>
    <t>575*0,15</t>
  </si>
  <si>
    <t>968062455</t>
  </si>
  <si>
    <t>Vybourání dřevěných rámů oken s křídly, dveřních zárubní, vrat, stěn, ostění nebo obkladů dveřních zárubní, plochy do 2 m2</t>
  </si>
  <si>
    <t>26</t>
  </si>
  <si>
    <t>13</t>
  </si>
  <si>
    <t>968072455</t>
  </si>
  <si>
    <t>Vybourání kovových rámů oken s křídly, dveřních zárubní, vrat, stěn, ostění nebo obkladů dveřních zárubní, plochy do 2 m2</t>
  </si>
  <si>
    <t>28</t>
  </si>
  <si>
    <t>009_X01</t>
  </si>
  <si>
    <t>Odstranění stavební buňky</t>
  </si>
  <si>
    <t>kpl</t>
  </si>
  <si>
    <t>30</t>
  </si>
  <si>
    <t>15</t>
  </si>
  <si>
    <t>009_X02</t>
  </si>
  <si>
    <t>Odstranění ocelové konstrukce přístřešku včetně plechové krytiny (cca 90m2) - u jižní fasády</t>
  </si>
  <si>
    <t>32</t>
  </si>
  <si>
    <t>009_X07</t>
  </si>
  <si>
    <t>Odstranění ocelového přístřešku - na sportovní ploše</t>
  </si>
  <si>
    <t>34</t>
  </si>
  <si>
    <t>17</t>
  </si>
  <si>
    <t>009_X03</t>
  </si>
  <si>
    <t>Odstranění malé dřevostavby - východně od objektu</t>
  </si>
  <si>
    <t>36</t>
  </si>
  <si>
    <t>009_X05</t>
  </si>
  <si>
    <t>Částečné odstranění doplňkové stavby č. 1 - močůvková jímka - včetně zasypání s postupným zhutněním</t>
  </si>
  <si>
    <t>38</t>
  </si>
  <si>
    <t>19</t>
  </si>
  <si>
    <t>009_X04</t>
  </si>
  <si>
    <t>Odstranění doplňkové stavby č. 2 - žumpa z vagónové cisterny včetně zasypání s postupným zhutněním</t>
  </si>
  <si>
    <t>40</t>
  </si>
  <si>
    <t>966072822</t>
  </si>
  <si>
    <t>Rozebrání oplocení z dílců plechových vlnitých nebo profilovaných, hmotnosti 1 m oplocení přes 30 do 50 kg</t>
  </si>
  <si>
    <t>m</t>
  </si>
  <si>
    <t>42</t>
  </si>
  <si>
    <t>966073812</t>
  </si>
  <si>
    <t>Rozebrání vrat a vrátek k oplocení plochy jednotlivě přes 6 do 10 m2</t>
  </si>
  <si>
    <t>kus</t>
  </si>
  <si>
    <t>44</t>
  </si>
  <si>
    <t>997</t>
  </si>
  <si>
    <t>Přesun sutě</t>
  </si>
  <si>
    <t>997013861</t>
  </si>
  <si>
    <t>Poplatek za uložení stavebního odpadu na recyklační skládce (skládkovné) z prostého betonu zatříděného do Katalogu odpadů pod kódem 17 01 01</t>
  </si>
  <si>
    <t>t</t>
  </si>
  <si>
    <t>CS ÚRS 2024 02</t>
  </si>
  <si>
    <t>46</t>
  </si>
  <si>
    <t>Online PSC</t>
  </si>
  <si>
    <t>https://podminky.urs.cz/item/CS_URS_2024_02/997013861</t>
  </si>
  <si>
    <t>23</t>
  </si>
  <si>
    <t>997013867</t>
  </si>
  <si>
    <t>Poplatek za uložení stavebního odpadu na recyklační skládce (skládkovné) z tašek a keramických výrobků zatříděného do Katalogu odpadů pod kódem 17 01 03</t>
  </si>
  <si>
    <t>48</t>
  </si>
  <si>
    <t>https://podminky.urs.cz/item/CS_URS_2024_02/997013867</t>
  </si>
  <si>
    <t>997013811</t>
  </si>
  <si>
    <t>Poplatek za uložení stavebního odpadu na skládce (skládkovné) dřevěného zatříděného do Katalogu odpadů pod kódem 17 02 01</t>
  </si>
  <si>
    <t>50</t>
  </si>
  <si>
    <t>25</t>
  </si>
  <si>
    <t>997013863</t>
  </si>
  <si>
    <t>Poplatek za uložení stavebního odpadu na recyklační skládce (skládkovné) cihelného zatříděného do Katalogu odpadů pod kódem 17 01 02</t>
  </si>
  <si>
    <t>52</t>
  </si>
  <si>
    <t>https://podminky.urs.cz/item/CS_URS_2024_02/997013863</t>
  </si>
  <si>
    <t>997013814</t>
  </si>
  <si>
    <t>Poplatek za uložení stavebního odpadu na skládce (skládkovné) z izolačních materiálů zatříděného do Katalogu odpadů pod kódem 17 06 04</t>
  </si>
  <si>
    <t>54</t>
  </si>
  <si>
    <t>27</t>
  </si>
  <si>
    <t>997013631</t>
  </si>
  <si>
    <t>Poplatek za uložení stavebního odpadu na skládce (skládkovné) směsného stavebního a demoličního zatříděného do Katalogu odpadů pod kódem 17 09 04</t>
  </si>
  <si>
    <t>56</t>
  </si>
  <si>
    <t>https://podminky.urs.cz/item/CS_URS_2024_02/997013631</t>
  </si>
  <si>
    <t>997221873</t>
  </si>
  <si>
    <t>Poplatek za uložení stavebního odpadu na recyklační skládce (skládkovné) zeminy a kamení zatříděného do Katalogu odpadů pod kódem 17 05 04</t>
  </si>
  <si>
    <t>58</t>
  </si>
  <si>
    <t>https://podminky.urs.cz/item/CS_URS_2024_02/997221873</t>
  </si>
  <si>
    <t>29</t>
  </si>
  <si>
    <t>997006512</t>
  </si>
  <si>
    <t>Vodorovná doprava suti na skládku s naložením na dopravní prostředek a složením přes 100 m do 1 km</t>
  </si>
  <si>
    <t>62</t>
  </si>
  <si>
    <t>997006519</t>
  </si>
  <si>
    <t>Vodorovná doprava suti na skládku Příplatek k ceně -6512 za každý další i započatý 1 km</t>
  </si>
  <si>
    <t>64</t>
  </si>
  <si>
    <t>2700,732*20</t>
  </si>
  <si>
    <t>31</t>
  </si>
  <si>
    <t>997013113</t>
  </si>
  <si>
    <t>Vnitrostaveništní doprava suti a vybouraných hmot vodorovně do 50 m s naložením základní pro budovy a haly výšky přes 9 do 12 m</t>
  </si>
  <si>
    <t>66</t>
  </si>
  <si>
    <t>997006551</t>
  </si>
  <si>
    <t>Hrubé urovnání suti na skládce bez zhutnění</t>
  </si>
  <si>
    <t>345884406</t>
  </si>
  <si>
    <t>https://podminky.urs.cz/item/CS_URS_2024_02/997006551</t>
  </si>
  <si>
    <t>998</t>
  </si>
  <si>
    <t>Přesun hmot</t>
  </si>
  <si>
    <t>33</t>
  </si>
  <si>
    <t>998001123</t>
  </si>
  <si>
    <t>Přesun hmot pro demolice objektů výšky do 21 m</t>
  </si>
  <si>
    <t>-551795551</t>
  </si>
  <si>
    <t>https://podminky.urs.cz/item/CS_URS_2024_02/998001123</t>
  </si>
  <si>
    <t>711</t>
  </si>
  <si>
    <t>Izolace proti vodě a vlhkosti</t>
  </si>
  <si>
    <t>711141811</t>
  </si>
  <si>
    <t>Odstranění izolace proti vodě, vlhkosti a plynům z přitavených pásů NAIP z plochy vodorovné V jednovrstvé</t>
  </si>
  <si>
    <t>68</t>
  </si>
  <si>
    <t>https://podminky.urs.cz/item/CS_URS_2024_02/711141811</t>
  </si>
  <si>
    <t>721</t>
  </si>
  <si>
    <t>Vnitřní kanalizace</t>
  </si>
  <si>
    <t>35</t>
  </si>
  <si>
    <t>721x01</t>
  </si>
  <si>
    <t>Demontáž potrubí z novodurových trub odpadních nebo připojovacích do D 75</t>
  </si>
  <si>
    <t>70</t>
  </si>
  <si>
    <t>722</t>
  </si>
  <si>
    <t>Vnitřní vodovod</t>
  </si>
  <si>
    <t>722x01</t>
  </si>
  <si>
    <t>Demontáž rozvodů vody z plastů do D 25 mm</t>
  </si>
  <si>
    <t>72</t>
  </si>
  <si>
    <t>725</t>
  </si>
  <si>
    <t>Zařizovací předměty</t>
  </si>
  <si>
    <t>37</t>
  </si>
  <si>
    <t>725x01</t>
  </si>
  <si>
    <t>Demontáž klozetů splachovacích s nádrží nebo tlakovým splachovačem</t>
  </si>
  <si>
    <t>74</t>
  </si>
  <si>
    <t>740</t>
  </si>
  <si>
    <t>Silnoproud</t>
  </si>
  <si>
    <t>741421_X01</t>
  </si>
  <si>
    <t>Demontáž hromosvodného vedení bez zachování funkčnosti svodových drátů nebo lan kolmého svodu, průměru do 8 mm</t>
  </si>
  <si>
    <t>76</t>
  </si>
  <si>
    <t>39</t>
  </si>
  <si>
    <t>741x01</t>
  </si>
  <si>
    <t>Demontáž kabelu z rozvodnice bez zachování funkčnosti (do suti) silových, průřezu do 4 mm2</t>
  </si>
  <si>
    <t>78</t>
  </si>
  <si>
    <t>741372833</t>
  </si>
  <si>
    <t>Demontáž svítidel bez zachování funkčnosti (do suti) průmyslových výbojkových venkovních na stožáru přes 3 m</t>
  </si>
  <si>
    <t>80</t>
  </si>
  <si>
    <t>762</t>
  </si>
  <si>
    <t>Konstrukce tesařské</t>
  </si>
  <si>
    <t>41</t>
  </si>
  <si>
    <t>762711830</t>
  </si>
  <si>
    <t>Demontáž prostorových vázaných konstrukcí z řeziva hraněného nebo polohraněného průřezové plochy přes 224 do 288 cm2</t>
  </si>
  <si>
    <t>82</t>
  </si>
  <si>
    <t>980</t>
  </si>
  <si>
    <t>225</t>
  </si>
  <si>
    <t>762342811</t>
  </si>
  <si>
    <t>Demontáž bednění a laťování laťování střech sklonu do 60° se všemi nadstřešními konstrukcemi, z latí průřezové plochy do 25 cm2 při osové vzdálenosti do 0,22 m</t>
  </si>
  <si>
    <t>84</t>
  </si>
  <si>
    <t>764</t>
  </si>
  <si>
    <t>Konstrukce klempířské</t>
  </si>
  <si>
    <t>43</t>
  </si>
  <si>
    <t>764004861</t>
  </si>
  <si>
    <t>Demontáž klempířských konstrukcí svodu do suti</t>
  </si>
  <si>
    <t>86</t>
  </si>
  <si>
    <t>764004801</t>
  </si>
  <si>
    <t>Demontáž klempířských konstrukcí žlabu podokapního do suti</t>
  </si>
  <si>
    <t>88</t>
  </si>
  <si>
    <t>45</t>
  </si>
  <si>
    <t>764002821</t>
  </si>
  <si>
    <t>Demontáž klempířských konstrukcí střešního výlezu do suti</t>
  </si>
  <si>
    <t>90</t>
  </si>
  <si>
    <t>765</t>
  </si>
  <si>
    <t>Krytiny skládané</t>
  </si>
  <si>
    <t>765111821</t>
  </si>
  <si>
    <t>Demontáž krytiny keramické hladké (bobrovky), sklonu do 30° na sucho do suti</t>
  </si>
  <si>
    <t>92</t>
  </si>
  <si>
    <t>17*53</t>
  </si>
  <si>
    <t>14*9</t>
  </si>
  <si>
    <t>47</t>
  </si>
  <si>
    <t>765111831</t>
  </si>
  <si>
    <t>Demontáž krytiny keramické Příplatek k cenám za sklon přes 30° do suti</t>
  </si>
  <si>
    <t>94</t>
  </si>
  <si>
    <t>765111861</t>
  </si>
  <si>
    <t>Demontáž krytiny keramické hřebenů a nároží, sklonu do 30° z hřebenáčů na sucho do suti</t>
  </si>
  <si>
    <t>96</t>
  </si>
  <si>
    <t>53+9</t>
  </si>
  <si>
    <t>49</t>
  </si>
  <si>
    <t>765111881</t>
  </si>
  <si>
    <t>98</t>
  </si>
  <si>
    <t>767</t>
  </si>
  <si>
    <t>Konstrukce zámečnické</t>
  </si>
  <si>
    <t>767_X01</t>
  </si>
  <si>
    <t>Demontáž jeřábové dráhy pod hřebenem - pro uschování</t>
  </si>
  <si>
    <t>kg</t>
  </si>
  <si>
    <t>51</t>
  </si>
  <si>
    <t>767996701</t>
  </si>
  <si>
    <t>Demontáž ostatních zámečnických konstrukcí řezáním o hmotnosti jednotlivých dílů do 50 kg</t>
  </si>
  <si>
    <t>100</t>
  </si>
  <si>
    <t>767996702</t>
  </si>
  <si>
    <t>Demontáž ostatních zámečnických konstrukcí řezáním o hmotnosti jednotlivých dílů přes 50 do 100 kg</t>
  </si>
  <si>
    <t>102</t>
  </si>
  <si>
    <t>V01</t>
  </si>
  <si>
    <t>Průzkumné, geodetické a projektové práce</t>
  </si>
  <si>
    <t>53</t>
  </si>
  <si>
    <t>V01_X01</t>
  </si>
  <si>
    <t>Náklady na vytýčení všech inženýrských sítí na staveništi u jednotlivých správců a majitelů, před zahájením demolic</t>
  </si>
  <si>
    <t>104</t>
  </si>
  <si>
    <t>012002000</t>
  </si>
  <si>
    <t>Zeměměřičské práce</t>
  </si>
  <si>
    <t>106</t>
  </si>
  <si>
    <t>55</t>
  </si>
  <si>
    <t>011503000</t>
  </si>
  <si>
    <t>Stavební průzkum</t>
  </si>
  <si>
    <t>108</t>
  </si>
  <si>
    <t>V02</t>
  </si>
  <si>
    <t>Příprava staveniště</t>
  </si>
  <si>
    <t>020001000</t>
  </si>
  <si>
    <t>110</t>
  </si>
  <si>
    <t>57</t>
  </si>
  <si>
    <t>V02_X01</t>
  </si>
  <si>
    <t>Zajištění odpojení přípojky elektro</t>
  </si>
  <si>
    <t>112</t>
  </si>
  <si>
    <t>V02_X02</t>
  </si>
  <si>
    <t>Zajištění odpojení přípojky vody</t>
  </si>
  <si>
    <t>114</t>
  </si>
  <si>
    <t>V03</t>
  </si>
  <si>
    <t>Zařízení staveniště</t>
  </si>
  <si>
    <t>59</t>
  </si>
  <si>
    <t>030001000</t>
  </si>
  <si>
    <t>116</t>
  </si>
  <si>
    <t>60</t>
  </si>
  <si>
    <t>034103000</t>
  </si>
  <si>
    <t>Oplocení staveniště</t>
  </si>
  <si>
    <t>118</t>
  </si>
  <si>
    <t>61</t>
  </si>
  <si>
    <t>039002000</t>
  </si>
  <si>
    <t>Zrušení zařízení staveniště</t>
  </si>
  <si>
    <t>120</t>
  </si>
  <si>
    <t>V04</t>
  </si>
  <si>
    <t>Inženýrská činnost</t>
  </si>
  <si>
    <t>040001000</t>
  </si>
  <si>
    <t>122</t>
  </si>
  <si>
    <t>V07</t>
  </si>
  <si>
    <t>Provozní vlivy</t>
  </si>
  <si>
    <t>63</t>
  </si>
  <si>
    <t>079002000</t>
  </si>
  <si>
    <t>Ostatní provozní vlivy</t>
  </si>
  <si>
    <t>124</t>
  </si>
  <si>
    <t>V09</t>
  </si>
  <si>
    <t>Ostatní náklady</t>
  </si>
  <si>
    <t>094103_X01</t>
  </si>
  <si>
    <t>Náklady na plánované vyklizení objektu - rozsah dle aktuálního stavu při prohlídce stavby</t>
  </si>
  <si>
    <t>126</t>
  </si>
  <si>
    <t>SO 02 - Odstranění komunikací a úprava okolí</t>
  </si>
  <si>
    <t>001 - Zemní práce</t>
  </si>
  <si>
    <t>001</t>
  </si>
  <si>
    <t>Zemní práce</t>
  </si>
  <si>
    <t>111111321</t>
  </si>
  <si>
    <t>Odstranění ruderálního porostu z plochy přes 100 do 500 m2 v rovině nebo na svahu do 1:5</t>
  </si>
  <si>
    <t>181151331</t>
  </si>
  <si>
    <t>Plošná úprava terénu v zemině skupiny 1 až 4 s urovnáním povrchu bez doplnění ornice souvislé plochy přes 500 m2 při nerovnostech terénu přes 150 do 200 mm v rovině nebo na svahu do 1:5</t>
  </si>
  <si>
    <t>181151_X01</t>
  </si>
  <si>
    <t>Příplatek za srovnání terénu po vybudovaném sportovišti - uměle vytvořené nerovnosti ze zeminy do výšky 1m</t>
  </si>
  <si>
    <t>113107211</t>
  </si>
  <si>
    <t>Odstranění podkladů nebo krytů strojně plochy jednotlivě přes 200 m2 s přemístěním hmot na skládku na vzdálenost do 20 m nebo s naložením na dopravní prostředek z kameniva těženého, o tl. vrstvy do 100 mm</t>
  </si>
  <si>
    <t>113151111</t>
  </si>
  <si>
    <t>Rozebírání zpevněných ploch s přemístěním na skládku na vzdálenost do 20 m nebo s naložením na dopravní prostředek ze silničních panelů</t>
  </si>
  <si>
    <t>113152112</t>
  </si>
  <si>
    <t>Odstranění podkladů zpevněných ploch s přemístěním na skládku na vzdálenost do 20 m nebo s naložením na dopravní prostředek z kameniva drceného</t>
  </si>
  <si>
    <t>1850*0,3</t>
  </si>
  <si>
    <t>174101101</t>
  </si>
  <si>
    <t>Zásyp sypaninou z jakékoliv horniny s uložením výkopku ve vrstvách se zhutněním jam, šachet, rýh nebo kolem objektů v těchto vykopávkách</t>
  </si>
  <si>
    <t>1054,5+656,75</t>
  </si>
  <si>
    <t>1711,25*20</t>
  </si>
  <si>
    <t>997013862</t>
  </si>
  <si>
    <t>Poplatek za uložení stavebního odpadu na recyklační skládce (skládkovné) z armovaného betonu zatříděného do Katalogu odpadů pod kódem 17 01 01</t>
  </si>
  <si>
    <t>https://podminky.urs.cz/item/CS_URS_2024_02/997013862</t>
  </si>
  <si>
    <t>-1329892075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</si>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</sst>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9" fillId="0" borderId="29" xfId="0" applyFont="1" applyBorder="1" applyAlignment="1">
      <alignment horizontal="left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horizontal="left" vertical="center" wrapText="1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997013861" TargetMode="External" /><Relationship Id="rId2" Type="http://schemas.openxmlformats.org/officeDocument/2006/relationships/hyperlink" Target="https://podminky.urs.cz/item/CS_URS_2024_02/997013867" TargetMode="External" /><Relationship Id="rId3" Type="http://schemas.openxmlformats.org/officeDocument/2006/relationships/hyperlink" Target="https://podminky.urs.cz/item/CS_URS_2024_02/997013863" TargetMode="External" /><Relationship Id="rId4" Type="http://schemas.openxmlformats.org/officeDocument/2006/relationships/hyperlink" Target="https://podminky.urs.cz/item/CS_URS_2024_02/997013631" TargetMode="External" /><Relationship Id="rId5" Type="http://schemas.openxmlformats.org/officeDocument/2006/relationships/hyperlink" Target="https://podminky.urs.cz/item/CS_URS_2024_02/997221873" TargetMode="External" /><Relationship Id="rId6" Type="http://schemas.openxmlformats.org/officeDocument/2006/relationships/hyperlink" Target="https://podminky.urs.cz/item/CS_URS_2024_02/997006551" TargetMode="External" /><Relationship Id="rId7" Type="http://schemas.openxmlformats.org/officeDocument/2006/relationships/hyperlink" Target="https://podminky.urs.cz/item/CS_URS_2024_02/998001123" TargetMode="External" /><Relationship Id="rId8" Type="http://schemas.openxmlformats.org/officeDocument/2006/relationships/hyperlink" Target="https://podminky.urs.cz/item/CS_URS_2024_02/711141811" TargetMode="External" /><Relationship Id="rId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997013862" TargetMode="External" /><Relationship Id="rId2" Type="http://schemas.openxmlformats.org/officeDocument/2006/relationships/hyperlink" Target="https://podminky.urs.cz/item/CS_URS_2024_02/997221873" TargetMode="External" /><Relationship Id="rId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22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32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34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36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38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39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40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41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42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43</v>
      </c>
      <c r="E29" s="49"/>
      <c r="F29" s="34" t="s">
        <v>44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45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46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47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48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49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50</v>
      </c>
      <c r="U35" s="56"/>
      <c r="V35" s="56"/>
      <c r="W35" s="56"/>
      <c r="X35" s="58" t="s">
        <v>51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52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D2022_REV2024b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Demolice teletníku Dubeč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12. 12. 2024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Městská část Praha - Dubeč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53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33</v>
      </c>
      <c r="AJ50" s="42"/>
      <c r="AK50" s="42"/>
      <c r="AL50" s="42"/>
      <c r="AM50" s="75" t="str">
        <f>IF(E20="","",E20)</f>
        <v>Design4function s.r.o.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54</v>
      </c>
      <c r="D52" s="89"/>
      <c r="E52" s="89"/>
      <c r="F52" s="89"/>
      <c r="G52" s="89"/>
      <c r="H52" s="90"/>
      <c r="I52" s="91" t="s">
        <v>55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56</v>
      </c>
      <c r="AH52" s="89"/>
      <c r="AI52" s="89"/>
      <c r="AJ52" s="89"/>
      <c r="AK52" s="89"/>
      <c r="AL52" s="89"/>
      <c r="AM52" s="89"/>
      <c r="AN52" s="91" t="s">
        <v>57</v>
      </c>
      <c r="AO52" s="89"/>
      <c r="AP52" s="89"/>
      <c r="AQ52" s="93" t="s">
        <v>58</v>
      </c>
      <c r="AR52" s="46"/>
      <c r="AS52" s="94" t="s">
        <v>59</v>
      </c>
      <c r="AT52" s="95" t="s">
        <v>60</v>
      </c>
      <c r="AU52" s="95" t="s">
        <v>61</v>
      </c>
      <c r="AV52" s="95" t="s">
        <v>62</v>
      </c>
      <c r="AW52" s="95" t="s">
        <v>63</v>
      </c>
      <c r="AX52" s="95" t="s">
        <v>64</v>
      </c>
      <c r="AY52" s="95" t="s">
        <v>65</v>
      </c>
      <c r="AZ52" s="95" t="s">
        <v>66</v>
      </c>
      <c r="BA52" s="95" t="s">
        <v>67</v>
      </c>
      <c r="BB52" s="95" t="s">
        <v>68</v>
      </c>
      <c r="BC52" s="95" t="s">
        <v>69</v>
      </c>
      <c r="BD52" s="96" t="s">
        <v>70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71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72</v>
      </c>
      <c r="BT54" s="111" t="s">
        <v>73</v>
      </c>
      <c r="BU54" s="112" t="s">
        <v>74</v>
      </c>
      <c r="BV54" s="111" t="s">
        <v>75</v>
      </c>
      <c r="BW54" s="111" t="s">
        <v>5</v>
      </c>
      <c r="BX54" s="111" t="s">
        <v>76</v>
      </c>
      <c r="CL54" s="111" t="s">
        <v>19</v>
      </c>
    </row>
    <row r="55" s="7" customFormat="1" ht="16.5" customHeight="1">
      <c r="A55" s="113" t="s">
        <v>77</v>
      </c>
      <c r="B55" s="114"/>
      <c r="C55" s="115"/>
      <c r="D55" s="116" t="s">
        <v>78</v>
      </c>
      <c r="E55" s="116"/>
      <c r="F55" s="116"/>
      <c r="G55" s="116"/>
      <c r="H55" s="116"/>
      <c r="I55" s="117"/>
      <c r="J55" s="116" t="s">
        <v>79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01 - Demolice stavební...'!J30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80</v>
      </c>
      <c r="AR55" s="120"/>
      <c r="AS55" s="121">
        <v>0</v>
      </c>
      <c r="AT55" s="122">
        <f>ROUND(SUM(AV55:AW55),2)</f>
        <v>0</v>
      </c>
      <c r="AU55" s="123">
        <f>'SO 01 - Demolice stavební...'!P98</f>
        <v>0</v>
      </c>
      <c r="AV55" s="122">
        <f>'SO 01 - Demolice stavební...'!J33</f>
        <v>0</v>
      </c>
      <c r="AW55" s="122">
        <f>'SO 01 - Demolice stavební...'!J34</f>
        <v>0</v>
      </c>
      <c r="AX55" s="122">
        <f>'SO 01 - Demolice stavební...'!J35</f>
        <v>0</v>
      </c>
      <c r="AY55" s="122">
        <f>'SO 01 - Demolice stavební...'!J36</f>
        <v>0</v>
      </c>
      <c r="AZ55" s="122">
        <f>'SO 01 - Demolice stavební...'!F33</f>
        <v>0</v>
      </c>
      <c r="BA55" s="122">
        <f>'SO 01 - Demolice stavební...'!F34</f>
        <v>0</v>
      </c>
      <c r="BB55" s="122">
        <f>'SO 01 - Demolice stavební...'!F35</f>
        <v>0</v>
      </c>
      <c r="BC55" s="122">
        <f>'SO 01 - Demolice stavební...'!F36</f>
        <v>0</v>
      </c>
      <c r="BD55" s="124">
        <f>'SO 01 - Demolice stavební...'!F37</f>
        <v>0</v>
      </c>
      <c r="BE55" s="7"/>
      <c r="BT55" s="125" t="s">
        <v>81</v>
      </c>
      <c r="BV55" s="125" t="s">
        <v>75</v>
      </c>
      <c r="BW55" s="125" t="s">
        <v>82</v>
      </c>
      <c r="BX55" s="125" t="s">
        <v>5</v>
      </c>
      <c r="CL55" s="125" t="s">
        <v>19</v>
      </c>
      <c r="CM55" s="125" t="s">
        <v>83</v>
      </c>
    </row>
    <row r="56" s="7" customFormat="1" ht="16.5" customHeight="1">
      <c r="A56" s="113" t="s">
        <v>77</v>
      </c>
      <c r="B56" s="114"/>
      <c r="C56" s="115"/>
      <c r="D56" s="116" t="s">
        <v>84</v>
      </c>
      <c r="E56" s="116"/>
      <c r="F56" s="116"/>
      <c r="G56" s="116"/>
      <c r="H56" s="116"/>
      <c r="I56" s="117"/>
      <c r="J56" s="116" t="s">
        <v>85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 02 - Odstranění komuni...'!J30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80</v>
      </c>
      <c r="AR56" s="120"/>
      <c r="AS56" s="126">
        <v>0</v>
      </c>
      <c r="AT56" s="127">
        <f>ROUND(SUM(AV56:AW56),2)</f>
        <v>0</v>
      </c>
      <c r="AU56" s="128">
        <f>'SO 02 - Odstranění komuni...'!P82</f>
        <v>0</v>
      </c>
      <c r="AV56" s="127">
        <f>'SO 02 - Odstranění komuni...'!J33</f>
        <v>0</v>
      </c>
      <c r="AW56" s="127">
        <f>'SO 02 - Odstranění komuni...'!J34</f>
        <v>0</v>
      </c>
      <c r="AX56" s="127">
        <f>'SO 02 - Odstranění komuni...'!J35</f>
        <v>0</v>
      </c>
      <c r="AY56" s="127">
        <f>'SO 02 - Odstranění komuni...'!J36</f>
        <v>0</v>
      </c>
      <c r="AZ56" s="127">
        <f>'SO 02 - Odstranění komuni...'!F33</f>
        <v>0</v>
      </c>
      <c r="BA56" s="127">
        <f>'SO 02 - Odstranění komuni...'!F34</f>
        <v>0</v>
      </c>
      <c r="BB56" s="127">
        <f>'SO 02 - Odstranění komuni...'!F35</f>
        <v>0</v>
      </c>
      <c r="BC56" s="127">
        <f>'SO 02 - Odstranění komuni...'!F36</f>
        <v>0</v>
      </c>
      <c r="BD56" s="129">
        <f>'SO 02 - Odstranění komuni...'!F37</f>
        <v>0</v>
      </c>
      <c r="BE56" s="7"/>
      <c r="BT56" s="125" t="s">
        <v>81</v>
      </c>
      <c r="BV56" s="125" t="s">
        <v>75</v>
      </c>
      <c r="BW56" s="125" t="s">
        <v>86</v>
      </c>
      <c r="BX56" s="125" t="s">
        <v>5</v>
      </c>
      <c r="CL56" s="125" t="s">
        <v>19</v>
      </c>
      <c r="CM56" s="125" t="s">
        <v>83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iwynXomaQaImzHSsS0eF8RH8LVNZNJcMsCbF8pcO8rznoZDua1Iwey8/h9RG3qhSyh+jeC3JiOR8dEPPLWwc2A==" hashValue="HBJ7b4mb7RWfBmUiMK+nXMAWuojahp7w097TIYm8530GHj0P86TEWlg18WEtdW0Az9Z762EvFwACBcKA+6k82g==" algorithmName="SHA-512" password="CC20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SO 01 - Demolice stavební...'!C2" display="/"/>
    <hyperlink ref="A56" location="'SO 02 - Odstranění komuni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87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Demolice teletníku Dubeč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12. 12. 2024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">
        <v>34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36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38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ROUND(J98,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ROUND((SUM(BE98:BE225)),  2)</f>
        <v>0</v>
      </c>
      <c r="G33" s="40"/>
      <c r="H33" s="40"/>
      <c r="I33" s="150">
        <v>0.20999999999999999</v>
      </c>
      <c r="J33" s="149">
        <f>ROUND(((SUM(BE98:BE225))*I33),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ROUND((SUM(BF98:BF225)),  2)</f>
        <v>0</v>
      </c>
      <c r="G34" s="40"/>
      <c r="H34" s="40"/>
      <c r="I34" s="150">
        <v>0.12</v>
      </c>
      <c r="J34" s="149">
        <f>ROUND(((SUM(BF98:BF225))*I34),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ROUND((SUM(BG98:BG225)),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ROUND((SUM(BH98:BH225)),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ROUND((SUM(BI98:BI225)),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Demolice teletníku Dubeč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01 - Demolice stavebních objektů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12. 12. 2024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Městská část Praha - Dubeč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>Design4function s.r.o.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91</v>
      </c>
      <c r="D57" s="164"/>
      <c r="E57" s="164"/>
      <c r="F57" s="164"/>
      <c r="G57" s="164"/>
      <c r="H57" s="164"/>
      <c r="I57" s="164"/>
      <c r="J57" s="165" t="s">
        <v>92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J98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93</v>
      </c>
    </row>
    <row r="60" s="9" customFormat="1" ht="24.96" customHeight="1">
      <c r="A60" s="9"/>
      <c r="B60" s="167"/>
      <c r="C60" s="168"/>
      <c r="D60" s="169" t="s">
        <v>94</v>
      </c>
      <c r="E60" s="170"/>
      <c r="F60" s="170"/>
      <c r="G60" s="170"/>
      <c r="H60" s="170"/>
      <c r="I60" s="170"/>
      <c r="J60" s="171">
        <f>J99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95</v>
      </c>
      <c r="E61" s="176"/>
      <c r="F61" s="176"/>
      <c r="G61" s="176"/>
      <c r="H61" s="176"/>
      <c r="I61" s="176"/>
      <c r="J61" s="177">
        <f>J100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96</v>
      </c>
      <c r="E62" s="176"/>
      <c r="F62" s="176"/>
      <c r="G62" s="176"/>
      <c r="H62" s="176"/>
      <c r="I62" s="176"/>
      <c r="J62" s="177">
        <f>J148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97</v>
      </c>
      <c r="E63" s="176"/>
      <c r="F63" s="176"/>
      <c r="G63" s="176"/>
      <c r="H63" s="176"/>
      <c r="I63" s="176"/>
      <c r="J63" s="177">
        <f>J168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7"/>
      <c r="C64" s="168"/>
      <c r="D64" s="169" t="s">
        <v>98</v>
      </c>
      <c r="E64" s="170"/>
      <c r="F64" s="170"/>
      <c r="G64" s="170"/>
      <c r="H64" s="170"/>
      <c r="I64" s="170"/>
      <c r="J64" s="171">
        <f>J171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7"/>
      <c r="C65" s="168"/>
      <c r="D65" s="169" t="s">
        <v>99</v>
      </c>
      <c r="E65" s="170"/>
      <c r="F65" s="170"/>
      <c r="G65" s="170"/>
      <c r="H65" s="170"/>
      <c r="I65" s="170"/>
      <c r="J65" s="171">
        <f>J174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7"/>
      <c r="C66" s="168"/>
      <c r="D66" s="169" t="s">
        <v>100</v>
      </c>
      <c r="E66" s="170"/>
      <c r="F66" s="170"/>
      <c r="G66" s="170"/>
      <c r="H66" s="170"/>
      <c r="I66" s="170"/>
      <c r="J66" s="171">
        <f>J176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7"/>
      <c r="C67" s="168"/>
      <c r="D67" s="169" t="s">
        <v>101</v>
      </c>
      <c r="E67" s="170"/>
      <c r="F67" s="170"/>
      <c r="G67" s="170"/>
      <c r="H67" s="170"/>
      <c r="I67" s="170"/>
      <c r="J67" s="171">
        <f>J178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7"/>
      <c r="C68" s="168"/>
      <c r="D68" s="169" t="s">
        <v>102</v>
      </c>
      <c r="E68" s="170"/>
      <c r="F68" s="170"/>
      <c r="G68" s="170"/>
      <c r="H68" s="170"/>
      <c r="I68" s="170"/>
      <c r="J68" s="171">
        <f>J180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7"/>
      <c r="C69" s="168"/>
      <c r="D69" s="169" t="s">
        <v>103</v>
      </c>
      <c r="E69" s="170"/>
      <c r="F69" s="170"/>
      <c r="G69" s="170"/>
      <c r="H69" s="170"/>
      <c r="I69" s="170"/>
      <c r="J69" s="171">
        <f>J184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7"/>
      <c r="C70" s="168"/>
      <c r="D70" s="169" t="s">
        <v>104</v>
      </c>
      <c r="E70" s="170"/>
      <c r="F70" s="170"/>
      <c r="G70" s="170"/>
      <c r="H70" s="170"/>
      <c r="I70" s="170"/>
      <c r="J70" s="171">
        <f>J190</f>
        <v>0</v>
      </c>
      <c r="K70" s="168"/>
      <c r="L70" s="17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7"/>
      <c r="C71" s="168"/>
      <c r="D71" s="169" t="s">
        <v>105</v>
      </c>
      <c r="E71" s="170"/>
      <c r="F71" s="170"/>
      <c r="G71" s="170"/>
      <c r="H71" s="170"/>
      <c r="I71" s="170"/>
      <c r="J71" s="171">
        <f>J194</f>
        <v>0</v>
      </c>
      <c r="K71" s="168"/>
      <c r="L71" s="17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67"/>
      <c r="C72" s="168"/>
      <c r="D72" s="169" t="s">
        <v>106</v>
      </c>
      <c r="E72" s="170"/>
      <c r="F72" s="170"/>
      <c r="G72" s="170"/>
      <c r="H72" s="170"/>
      <c r="I72" s="170"/>
      <c r="J72" s="171">
        <f>J204</f>
        <v>0</v>
      </c>
      <c r="K72" s="168"/>
      <c r="L72" s="17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67"/>
      <c r="C73" s="168"/>
      <c r="D73" s="169" t="s">
        <v>107</v>
      </c>
      <c r="E73" s="170"/>
      <c r="F73" s="170"/>
      <c r="G73" s="170"/>
      <c r="H73" s="170"/>
      <c r="I73" s="170"/>
      <c r="J73" s="171">
        <f>J208</f>
        <v>0</v>
      </c>
      <c r="K73" s="168"/>
      <c r="L73" s="172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9" customFormat="1" ht="24.96" customHeight="1">
      <c r="A74" s="9"/>
      <c r="B74" s="167"/>
      <c r="C74" s="168"/>
      <c r="D74" s="169" t="s">
        <v>108</v>
      </c>
      <c r="E74" s="170"/>
      <c r="F74" s="170"/>
      <c r="G74" s="170"/>
      <c r="H74" s="170"/>
      <c r="I74" s="170"/>
      <c r="J74" s="171">
        <f>J212</f>
        <v>0</v>
      </c>
      <c r="K74" s="168"/>
      <c r="L74" s="172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9" customFormat="1" ht="24.96" customHeight="1">
      <c r="A75" s="9"/>
      <c r="B75" s="167"/>
      <c r="C75" s="168"/>
      <c r="D75" s="169" t="s">
        <v>109</v>
      </c>
      <c r="E75" s="170"/>
      <c r="F75" s="170"/>
      <c r="G75" s="170"/>
      <c r="H75" s="170"/>
      <c r="I75" s="170"/>
      <c r="J75" s="171">
        <f>J216</f>
        <v>0</v>
      </c>
      <c r="K75" s="168"/>
      <c r="L75" s="172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9" customFormat="1" ht="24.96" customHeight="1">
      <c r="A76" s="9"/>
      <c r="B76" s="167"/>
      <c r="C76" s="168"/>
      <c r="D76" s="169" t="s">
        <v>110</v>
      </c>
      <c r="E76" s="170"/>
      <c r="F76" s="170"/>
      <c r="G76" s="170"/>
      <c r="H76" s="170"/>
      <c r="I76" s="170"/>
      <c r="J76" s="171">
        <f>J220</f>
        <v>0</v>
      </c>
      <c r="K76" s="168"/>
      <c r="L76" s="172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9" customFormat="1" ht="24.96" customHeight="1">
      <c r="A77" s="9"/>
      <c r="B77" s="167"/>
      <c r="C77" s="168"/>
      <c r="D77" s="169" t="s">
        <v>111</v>
      </c>
      <c r="E77" s="170"/>
      <c r="F77" s="170"/>
      <c r="G77" s="170"/>
      <c r="H77" s="170"/>
      <c r="I77" s="170"/>
      <c r="J77" s="171">
        <f>J222</f>
        <v>0</v>
      </c>
      <c r="K77" s="168"/>
      <c r="L77" s="172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9" customFormat="1" ht="24.96" customHeight="1">
      <c r="A78" s="9"/>
      <c r="B78" s="167"/>
      <c r="C78" s="168"/>
      <c r="D78" s="169" t="s">
        <v>112</v>
      </c>
      <c r="E78" s="170"/>
      <c r="F78" s="170"/>
      <c r="G78" s="170"/>
      <c r="H78" s="170"/>
      <c r="I78" s="170"/>
      <c r="J78" s="171">
        <f>J224</f>
        <v>0</v>
      </c>
      <c r="K78" s="168"/>
      <c r="L78" s="172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="2" customFormat="1" ht="21.84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61"/>
      <c r="C80" s="62"/>
      <c r="D80" s="62"/>
      <c r="E80" s="62"/>
      <c r="F80" s="62"/>
      <c r="G80" s="62"/>
      <c r="H80" s="62"/>
      <c r="I80" s="62"/>
      <c r="J80" s="62"/>
      <c r="K80" s="6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4" s="2" customFormat="1" ht="6.96" customHeight="1">
      <c r="A84" s="40"/>
      <c r="B84" s="63"/>
      <c r="C84" s="64"/>
      <c r="D84" s="64"/>
      <c r="E84" s="64"/>
      <c r="F84" s="64"/>
      <c r="G84" s="64"/>
      <c r="H84" s="64"/>
      <c r="I84" s="64"/>
      <c r="J84" s="64"/>
      <c r="K84" s="64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4.96" customHeight="1">
      <c r="A85" s="40"/>
      <c r="B85" s="41"/>
      <c r="C85" s="25" t="s">
        <v>113</v>
      </c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16</v>
      </c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162" t="str">
        <f>E7</f>
        <v>Demolice teletníku Dubeč</v>
      </c>
      <c r="F88" s="34"/>
      <c r="G88" s="34"/>
      <c r="H88" s="34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88</v>
      </c>
      <c r="D89" s="42"/>
      <c r="E89" s="42"/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6.5" customHeight="1">
      <c r="A90" s="40"/>
      <c r="B90" s="41"/>
      <c r="C90" s="42"/>
      <c r="D90" s="42"/>
      <c r="E90" s="71" t="str">
        <f>E9</f>
        <v>SO 01 - Demolice stavebních objektů</v>
      </c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4" t="s">
        <v>21</v>
      </c>
      <c r="D92" s="42"/>
      <c r="E92" s="42"/>
      <c r="F92" s="29" t="str">
        <f>F12</f>
        <v xml:space="preserve"> </v>
      </c>
      <c r="G92" s="42"/>
      <c r="H92" s="42"/>
      <c r="I92" s="34" t="s">
        <v>23</v>
      </c>
      <c r="J92" s="74" t="str">
        <f>IF(J12="","",J12)</f>
        <v>12. 12. 2024</v>
      </c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6.96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4" t="s">
        <v>25</v>
      </c>
      <c r="D94" s="42"/>
      <c r="E94" s="42"/>
      <c r="F94" s="29" t="str">
        <f>E15</f>
        <v>Městská část Praha - Dubeč</v>
      </c>
      <c r="G94" s="42"/>
      <c r="H94" s="42"/>
      <c r="I94" s="34" t="s">
        <v>31</v>
      </c>
      <c r="J94" s="38" t="str">
        <f>E21</f>
        <v xml:space="preserve"> </v>
      </c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5.15" customHeight="1">
      <c r="A95" s="40"/>
      <c r="B95" s="41"/>
      <c r="C95" s="34" t="s">
        <v>29</v>
      </c>
      <c r="D95" s="42"/>
      <c r="E95" s="42"/>
      <c r="F95" s="29" t="str">
        <f>IF(E18="","",E18)</f>
        <v>Vyplň údaj</v>
      </c>
      <c r="G95" s="42"/>
      <c r="H95" s="42"/>
      <c r="I95" s="34" t="s">
        <v>33</v>
      </c>
      <c r="J95" s="38" t="str">
        <f>E24</f>
        <v>Design4function s.r.o.</v>
      </c>
      <c r="K95" s="42"/>
      <c r="L95" s="13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0.32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13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11" customFormat="1" ht="29.28" customHeight="1">
      <c r="A97" s="179"/>
      <c r="B97" s="180"/>
      <c r="C97" s="181" t="s">
        <v>114</v>
      </c>
      <c r="D97" s="182" t="s">
        <v>58</v>
      </c>
      <c r="E97" s="182" t="s">
        <v>54</v>
      </c>
      <c r="F97" s="182" t="s">
        <v>55</v>
      </c>
      <c r="G97" s="182" t="s">
        <v>115</v>
      </c>
      <c r="H97" s="182" t="s">
        <v>116</v>
      </c>
      <c r="I97" s="182" t="s">
        <v>117</v>
      </c>
      <c r="J97" s="182" t="s">
        <v>92</v>
      </c>
      <c r="K97" s="183" t="s">
        <v>118</v>
      </c>
      <c r="L97" s="184"/>
      <c r="M97" s="94" t="s">
        <v>19</v>
      </c>
      <c r="N97" s="95" t="s">
        <v>43</v>
      </c>
      <c r="O97" s="95" t="s">
        <v>119</v>
      </c>
      <c r="P97" s="95" t="s">
        <v>120</v>
      </c>
      <c r="Q97" s="95" t="s">
        <v>121</v>
      </c>
      <c r="R97" s="95" t="s">
        <v>122</v>
      </c>
      <c r="S97" s="95" t="s">
        <v>123</v>
      </c>
      <c r="T97" s="96" t="s">
        <v>124</v>
      </c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</row>
    <row r="98" s="2" customFormat="1" ht="22.8" customHeight="1">
      <c r="A98" s="40"/>
      <c r="B98" s="41"/>
      <c r="C98" s="101" t="s">
        <v>125</v>
      </c>
      <c r="D98" s="42"/>
      <c r="E98" s="42"/>
      <c r="F98" s="42"/>
      <c r="G98" s="42"/>
      <c r="H98" s="42"/>
      <c r="I98" s="42"/>
      <c r="J98" s="185">
        <f>BK98</f>
        <v>0</v>
      </c>
      <c r="K98" s="42"/>
      <c r="L98" s="46"/>
      <c r="M98" s="97"/>
      <c r="N98" s="186"/>
      <c r="O98" s="98"/>
      <c r="P98" s="187">
        <f>P99+P171+P174+P176+P178+P180+P184+P190+P194+P204+P208+P212+P216+P220+P222+P224</f>
        <v>0</v>
      </c>
      <c r="Q98" s="98"/>
      <c r="R98" s="187">
        <f>R99+R171+R174+R176+R178+R180+R184+R190+R194+R204+R208+R212+R216+R220+R222+R224</f>
        <v>0.041055000000000001</v>
      </c>
      <c r="S98" s="98"/>
      <c r="T98" s="188">
        <f>T99+T171+T174+T176+T178+T180+T184+T190+T194+T204+T208+T212+T216+T220+T222+T224</f>
        <v>2703.8940400000001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72</v>
      </c>
      <c r="AU98" s="19" t="s">
        <v>93</v>
      </c>
      <c r="BK98" s="189">
        <f>BK99+BK171+BK174+BK176+BK178+BK180+BK184+BK190+BK194+BK204+BK208+BK212+BK216+BK220+BK222+BK224</f>
        <v>0</v>
      </c>
    </row>
    <row r="99" s="12" customFormat="1" ht="25.92" customHeight="1">
      <c r="A99" s="12"/>
      <c r="B99" s="190"/>
      <c r="C99" s="191"/>
      <c r="D99" s="192" t="s">
        <v>72</v>
      </c>
      <c r="E99" s="193" t="s">
        <v>126</v>
      </c>
      <c r="F99" s="193" t="s">
        <v>127</v>
      </c>
      <c r="G99" s="191"/>
      <c r="H99" s="191"/>
      <c r="I99" s="194"/>
      <c r="J99" s="195">
        <f>BK99</f>
        <v>0</v>
      </c>
      <c r="K99" s="191"/>
      <c r="L99" s="196"/>
      <c r="M99" s="197"/>
      <c r="N99" s="198"/>
      <c r="O99" s="198"/>
      <c r="P99" s="199">
        <f>P100+P148+P168</f>
        <v>0</v>
      </c>
      <c r="Q99" s="198"/>
      <c r="R99" s="199">
        <f>R100+R148+R168</f>
        <v>0.041055000000000001</v>
      </c>
      <c r="S99" s="198"/>
      <c r="T99" s="200">
        <f>T100+T148+T168</f>
        <v>2606.0520000000006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1" t="s">
        <v>81</v>
      </c>
      <c r="AT99" s="202" t="s">
        <v>72</v>
      </c>
      <c r="AU99" s="202" t="s">
        <v>73</v>
      </c>
      <c r="AY99" s="201" t="s">
        <v>128</v>
      </c>
      <c r="BK99" s="203">
        <f>BK100+BK148+BK168</f>
        <v>0</v>
      </c>
    </row>
    <row r="100" s="12" customFormat="1" ht="22.8" customHeight="1">
      <c r="A100" s="12"/>
      <c r="B100" s="190"/>
      <c r="C100" s="191"/>
      <c r="D100" s="192" t="s">
        <v>72</v>
      </c>
      <c r="E100" s="204" t="s">
        <v>129</v>
      </c>
      <c r="F100" s="204" t="s">
        <v>130</v>
      </c>
      <c r="G100" s="191"/>
      <c r="H100" s="191"/>
      <c r="I100" s="194"/>
      <c r="J100" s="205">
        <f>BK100</f>
        <v>0</v>
      </c>
      <c r="K100" s="191"/>
      <c r="L100" s="196"/>
      <c r="M100" s="197"/>
      <c r="N100" s="198"/>
      <c r="O100" s="198"/>
      <c r="P100" s="199">
        <f>SUM(P101:P147)</f>
        <v>0</v>
      </c>
      <c r="Q100" s="198"/>
      <c r="R100" s="199">
        <f>SUM(R101:R147)</f>
        <v>0.041055000000000001</v>
      </c>
      <c r="S100" s="198"/>
      <c r="T100" s="200">
        <f>SUM(T101:T147)</f>
        <v>2606.0520000000006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1" t="s">
        <v>81</v>
      </c>
      <c r="AT100" s="202" t="s">
        <v>72</v>
      </c>
      <c r="AU100" s="202" t="s">
        <v>81</v>
      </c>
      <c r="AY100" s="201" t="s">
        <v>128</v>
      </c>
      <c r="BK100" s="203">
        <f>SUM(BK101:BK147)</f>
        <v>0</v>
      </c>
    </row>
    <row r="101" s="2" customFormat="1" ht="24.15" customHeight="1">
      <c r="A101" s="40"/>
      <c r="B101" s="41"/>
      <c r="C101" s="206" t="s">
        <v>81</v>
      </c>
      <c r="D101" s="206" t="s">
        <v>131</v>
      </c>
      <c r="E101" s="207" t="s">
        <v>132</v>
      </c>
      <c r="F101" s="208" t="s">
        <v>133</v>
      </c>
      <c r="G101" s="209" t="s">
        <v>134</v>
      </c>
      <c r="H101" s="210">
        <v>4</v>
      </c>
      <c r="I101" s="211"/>
      <c r="J101" s="212">
        <f>ROUND(I101*H101,2)</f>
        <v>0</v>
      </c>
      <c r="K101" s="208" t="s">
        <v>19</v>
      </c>
      <c r="L101" s="46"/>
      <c r="M101" s="213" t="s">
        <v>19</v>
      </c>
      <c r="N101" s="214" t="s">
        <v>44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1.5940000000000001</v>
      </c>
      <c r="T101" s="216">
        <f>S101*H101</f>
        <v>6.3760000000000003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135</v>
      </c>
      <c r="AT101" s="217" t="s">
        <v>131</v>
      </c>
      <c r="AU101" s="217" t="s">
        <v>83</v>
      </c>
      <c r="AY101" s="19" t="s">
        <v>128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81</v>
      </c>
      <c r="BK101" s="218">
        <f>ROUND(I101*H101,2)</f>
        <v>0</v>
      </c>
      <c r="BL101" s="19" t="s">
        <v>135</v>
      </c>
      <c r="BM101" s="217" t="s">
        <v>135</v>
      </c>
    </row>
    <row r="102" s="13" customFormat="1">
      <c r="A102" s="13"/>
      <c r="B102" s="219"/>
      <c r="C102" s="220"/>
      <c r="D102" s="221" t="s">
        <v>136</v>
      </c>
      <c r="E102" s="222" t="s">
        <v>19</v>
      </c>
      <c r="F102" s="223" t="s">
        <v>137</v>
      </c>
      <c r="G102" s="220"/>
      <c r="H102" s="224">
        <v>2</v>
      </c>
      <c r="I102" s="225"/>
      <c r="J102" s="220"/>
      <c r="K102" s="220"/>
      <c r="L102" s="226"/>
      <c r="M102" s="227"/>
      <c r="N102" s="228"/>
      <c r="O102" s="228"/>
      <c r="P102" s="228"/>
      <c r="Q102" s="228"/>
      <c r="R102" s="228"/>
      <c r="S102" s="228"/>
      <c r="T102" s="229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0" t="s">
        <v>136</v>
      </c>
      <c r="AU102" s="230" t="s">
        <v>83</v>
      </c>
      <c r="AV102" s="13" t="s">
        <v>83</v>
      </c>
      <c r="AW102" s="13" t="s">
        <v>32</v>
      </c>
      <c r="AX102" s="13" t="s">
        <v>73</v>
      </c>
      <c r="AY102" s="230" t="s">
        <v>128</v>
      </c>
    </row>
    <row r="103" s="13" customFormat="1">
      <c r="A103" s="13"/>
      <c r="B103" s="219"/>
      <c r="C103" s="220"/>
      <c r="D103" s="221" t="s">
        <v>136</v>
      </c>
      <c r="E103" s="222" t="s">
        <v>19</v>
      </c>
      <c r="F103" s="223" t="s">
        <v>137</v>
      </c>
      <c r="G103" s="220"/>
      <c r="H103" s="224">
        <v>2</v>
      </c>
      <c r="I103" s="225"/>
      <c r="J103" s="220"/>
      <c r="K103" s="220"/>
      <c r="L103" s="226"/>
      <c r="M103" s="227"/>
      <c r="N103" s="228"/>
      <c r="O103" s="228"/>
      <c r="P103" s="228"/>
      <c r="Q103" s="228"/>
      <c r="R103" s="228"/>
      <c r="S103" s="228"/>
      <c r="T103" s="22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0" t="s">
        <v>136</v>
      </c>
      <c r="AU103" s="230" t="s">
        <v>83</v>
      </c>
      <c r="AV103" s="13" t="s">
        <v>83</v>
      </c>
      <c r="AW103" s="13" t="s">
        <v>32</v>
      </c>
      <c r="AX103" s="13" t="s">
        <v>73</v>
      </c>
      <c r="AY103" s="230" t="s">
        <v>128</v>
      </c>
    </row>
    <row r="104" s="14" customFormat="1">
      <c r="A104" s="14"/>
      <c r="B104" s="231"/>
      <c r="C104" s="232"/>
      <c r="D104" s="221" t="s">
        <v>136</v>
      </c>
      <c r="E104" s="233" t="s">
        <v>19</v>
      </c>
      <c r="F104" s="234" t="s">
        <v>138</v>
      </c>
      <c r="G104" s="232"/>
      <c r="H104" s="235">
        <v>4</v>
      </c>
      <c r="I104" s="236"/>
      <c r="J104" s="232"/>
      <c r="K104" s="232"/>
      <c r="L104" s="237"/>
      <c r="M104" s="238"/>
      <c r="N104" s="239"/>
      <c r="O104" s="239"/>
      <c r="P104" s="239"/>
      <c r="Q104" s="239"/>
      <c r="R104" s="239"/>
      <c r="S104" s="239"/>
      <c r="T104" s="240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1" t="s">
        <v>136</v>
      </c>
      <c r="AU104" s="241" t="s">
        <v>83</v>
      </c>
      <c r="AV104" s="14" t="s">
        <v>135</v>
      </c>
      <c r="AW104" s="14" t="s">
        <v>32</v>
      </c>
      <c r="AX104" s="14" t="s">
        <v>81</v>
      </c>
      <c r="AY104" s="241" t="s">
        <v>128</v>
      </c>
    </row>
    <row r="105" s="2" customFormat="1" ht="24.15" customHeight="1">
      <c r="A105" s="40"/>
      <c r="B105" s="41"/>
      <c r="C105" s="206" t="s">
        <v>83</v>
      </c>
      <c r="D105" s="206" t="s">
        <v>131</v>
      </c>
      <c r="E105" s="207" t="s">
        <v>139</v>
      </c>
      <c r="F105" s="208" t="s">
        <v>140</v>
      </c>
      <c r="G105" s="209" t="s">
        <v>141</v>
      </c>
      <c r="H105" s="210">
        <v>195.5</v>
      </c>
      <c r="I105" s="211"/>
      <c r="J105" s="212">
        <f>ROUND(I105*H105,2)</f>
        <v>0</v>
      </c>
      <c r="K105" s="208" t="s">
        <v>19</v>
      </c>
      <c r="L105" s="46"/>
      <c r="M105" s="213" t="s">
        <v>19</v>
      </c>
      <c r="N105" s="214" t="s">
        <v>44</v>
      </c>
      <c r="O105" s="86"/>
      <c r="P105" s="215">
        <f>O105*H105</f>
        <v>0</v>
      </c>
      <c r="Q105" s="215">
        <v>0.00021000000000000001</v>
      </c>
      <c r="R105" s="215">
        <f>Q105*H105</f>
        <v>0.041055000000000001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135</v>
      </c>
      <c r="AT105" s="217" t="s">
        <v>131</v>
      </c>
      <c r="AU105" s="217" t="s">
        <v>83</v>
      </c>
      <c r="AY105" s="19" t="s">
        <v>128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81</v>
      </c>
      <c r="BK105" s="218">
        <f>ROUND(I105*H105,2)</f>
        <v>0</v>
      </c>
      <c r="BL105" s="19" t="s">
        <v>135</v>
      </c>
      <c r="BM105" s="217" t="s">
        <v>142</v>
      </c>
    </row>
    <row r="106" s="2" customFormat="1" ht="24.15" customHeight="1">
      <c r="A106" s="40"/>
      <c r="B106" s="41"/>
      <c r="C106" s="206" t="s">
        <v>143</v>
      </c>
      <c r="D106" s="206" t="s">
        <v>131</v>
      </c>
      <c r="E106" s="207" t="s">
        <v>144</v>
      </c>
      <c r="F106" s="208" t="s">
        <v>145</v>
      </c>
      <c r="G106" s="209" t="s">
        <v>141</v>
      </c>
      <c r="H106" s="210">
        <v>63</v>
      </c>
      <c r="I106" s="211"/>
      <c r="J106" s="212">
        <f>ROUND(I106*H106,2)</f>
        <v>0</v>
      </c>
      <c r="K106" s="208" t="s">
        <v>19</v>
      </c>
      <c r="L106" s="46"/>
      <c r="M106" s="213" t="s">
        <v>19</v>
      </c>
      <c r="N106" s="214" t="s">
        <v>44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0.031</v>
      </c>
      <c r="T106" s="216">
        <f>S106*H106</f>
        <v>1.9530000000000001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135</v>
      </c>
      <c r="AT106" s="217" t="s">
        <v>131</v>
      </c>
      <c r="AU106" s="217" t="s">
        <v>83</v>
      </c>
      <c r="AY106" s="19" t="s">
        <v>128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81</v>
      </c>
      <c r="BK106" s="218">
        <f>ROUND(I106*H106,2)</f>
        <v>0</v>
      </c>
      <c r="BL106" s="19" t="s">
        <v>135</v>
      </c>
      <c r="BM106" s="217" t="s">
        <v>146</v>
      </c>
    </row>
    <row r="107" s="13" customFormat="1">
      <c r="A107" s="13"/>
      <c r="B107" s="219"/>
      <c r="C107" s="220"/>
      <c r="D107" s="221" t="s">
        <v>136</v>
      </c>
      <c r="E107" s="222" t="s">
        <v>19</v>
      </c>
      <c r="F107" s="223" t="s">
        <v>147</v>
      </c>
      <c r="G107" s="220"/>
      <c r="H107" s="224">
        <v>63</v>
      </c>
      <c r="I107" s="225"/>
      <c r="J107" s="220"/>
      <c r="K107" s="220"/>
      <c r="L107" s="226"/>
      <c r="M107" s="227"/>
      <c r="N107" s="228"/>
      <c r="O107" s="228"/>
      <c r="P107" s="228"/>
      <c r="Q107" s="228"/>
      <c r="R107" s="228"/>
      <c r="S107" s="228"/>
      <c r="T107" s="22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0" t="s">
        <v>136</v>
      </c>
      <c r="AU107" s="230" t="s">
        <v>83</v>
      </c>
      <c r="AV107" s="13" t="s">
        <v>83</v>
      </c>
      <c r="AW107" s="13" t="s">
        <v>32</v>
      </c>
      <c r="AX107" s="13" t="s">
        <v>73</v>
      </c>
      <c r="AY107" s="230" t="s">
        <v>128</v>
      </c>
    </row>
    <row r="108" s="14" customFormat="1">
      <c r="A108" s="14"/>
      <c r="B108" s="231"/>
      <c r="C108" s="232"/>
      <c r="D108" s="221" t="s">
        <v>136</v>
      </c>
      <c r="E108" s="233" t="s">
        <v>19</v>
      </c>
      <c r="F108" s="234" t="s">
        <v>138</v>
      </c>
      <c r="G108" s="232"/>
      <c r="H108" s="235">
        <v>63</v>
      </c>
      <c r="I108" s="236"/>
      <c r="J108" s="232"/>
      <c r="K108" s="232"/>
      <c r="L108" s="237"/>
      <c r="M108" s="238"/>
      <c r="N108" s="239"/>
      <c r="O108" s="239"/>
      <c r="P108" s="239"/>
      <c r="Q108" s="239"/>
      <c r="R108" s="239"/>
      <c r="S108" s="239"/>
      <c r="T108" s="240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1" t="s">
        <v>136</v>
      </c>
      <c r="AU108" s="241" t="s">
        <v>83</v>
      </c>
      <c r="AV108" s="14" t="s">
        <v>135</v>
      </c>
      <c r="AW108" s="14" t="s">
        <v>32</v>
      </c>
      <c r="AX108" s="14" t="s">
        <v>81</v>
      </c>
      <c r="AY108" s="241" t="s">
        <v>128</v>
      </c>
    </row>
    <row r="109" s="2" customFormat="1" ht="16.5" customHeight="1">
      <c r="A109" s="40"/>
      <c r="B109" s="41"/>
      <c r="C109" s="206" t="s">
        <v>135</v>
      </c>
      <c r="D109" s="206" t="s">
        <v>131</v>
      </c>
      <c r="E109" s="207" t="s">
        <v>148</v>
      </c>
      <c r="F109" s="208" t="s">
        <v>149</v>
      </c>
      <c r="G109" s="209" t="s">
        <v>134</v>
      </c>
      <c r="H109" s="210">
        <v>235.19999999999999</v>
      </c>
      <c r="I109" s="211"/>
      <c r="J109" s="212">
        <f>ROUND(I109*H109,2)</f>
        <v>0</v>
      </c>
      <c r="K109" s="208" t="s">
        <v>19</v>
      </c>
      <c r="L109" s="46"/>
      <c r="M109" s="213" t="s">
        <v>19</v>
      </c>
      <c r="N109" s="214" t="s">
        <v>44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2.2000000000000002</v>
      </c>
      <c r="T109" s="216">
        <f>S109*H109</f>
        <v>517.44000000000005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135</v>
      </c>
      <c r="AT109" s="217" t="s">
        <v>131</v>
      </c>
      <c r="AU109" s="217" t="s">
        <v>83</v>
      </c>
      <c r="AY109" s="19" t="s">
        <v>128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81</v>
      </c>
      <c r="BK109" s="218">
        <f>ROUND(I109*H109,2)</f>
        <v>0</v>
      </c>
      <c r="BL109" s="19" t="s">
        <v>135</v>
      </c>
      <c r="BM109" s="217" t="s">
        <v>150</v>
      </c>
    </row>
    <row r="110" s="13" customFormat="1">
      <c r="A110" s="13"/>
      <c r="B110" s="219"/>
      <c r="C110" s="220"/>
      <c r="D110" s="221" t="s">
        <v>136</v>
      </c>
      <c r="E110" s="222" t="s">
        <v>19</v>
      </c>
      <c r="F110" s="223" t="s">
        <v>151</v>
      </c>
      <c r="G110" s="220"/>
      <c r="H110" s="224">
        <v>235.19999999999999</v>
      </c>
      <c r="I110" s="225"/>
      <c r="J110" s="220"/>
      <c r="K110" s="220"/>
      <c r="L110" s="226"/>
      <c r="M110" s="227"/>
      <c r="N110" s="228"/>
      <c r="O110" s="228"/>
      <c r="P110" s="228"/>
      <c r="Q110" s="228"/>
      <c r="R110" s="228"/>
      <c r="S110" s="228"/>
      <c r="T110" s="22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0" t="s">
        <v>136</v>
      </c>
      <c r="AU110" s="230" t="s">
        <v>83</v>
      </c>
      <c r="AV110" s="13" t="s">
        <v>83</v>
      </c>
      <c r="AW110" s="13" t="s">
        <v>32</v>
      </c>
      <c r="AX110" s="13" t="s">
        <v>73</v>
      </c>
      <c r="AY110" s="230" t="s">
        <v>128</v>
      </c>
    </row>
    <row r="111" s="14" customFormat="1">
      <c r="A111" s="14"/>
      <c r="B111" s="231"/>
      <c r="C111" s="232"/>
      <c r="D111" s="221" t="s">
        <v>136</v>
      </c>
      <c r="E111" s="233" t="s">
        <v>19</v>
      </c>
      <c r="F111" s="234" t="s">
        <v>138</v>
      </c>
      <c r="G111" s="232"/>
      <c r="H111" s="235">
        <v>235.19999999999999</v>
      </c>
      <c r="I111" s="236"/>
      <c r="J111" s="232"/>
      <c r="K111" s="232"/>
      <c r="L111" s="237"/>
      <c r="M111" s="238"/>
      <c r="N111" s="239"/>
      <c r="O111" s="239"/>
      <c r="P111" s="239"/>
      <c r="Q111" s="239"/>
      <c r="R111" s="239"/>
      <c r="S111" s="239"/>
      <c r="T111" s="240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1" t="s">
        <v>136</v>
      </c>
      <c r="AU111" s="241" t="s">
        <v>83</v>
      </c>
      <c r="AV111" s="14" t="s">
        <v>135</v>
      </c>
      <c r="AW111" s="14" t="s">
        <v>32</v>
      </c>
      <c r="AX111" s="14" t="s">
        <v>81</v>
      </c>
      <c r="AY111" s="241" t="s">
        <v>128</v>
      </c>
    </row>
    <row r="112" s="2" customFormat="1" ht="24.15" customHeight="1">
      <c r="A112" s="40"/>
      <c r="B112" s="41"/>
      <c r="C112" s="206" t="s">
        <v>152</v>
      </c>
      <c r="D112" s="206" t="s">
        <v>131</v>
      </c>
      <c r="E112" s="207" t="s">
        <v>153</v>
      </c>
      <c r="F112" s="208" t="s">
        <v>154</v>
      </c>
      <c r="G112" s="209" t="s">
        <v>134</v>
      </c>
      <c r="H112" s="210">
        <v>714.60000000000002</v>
      </c>
      <c r="I112" s="211"/>
      <c r="J112" s="212">
        <f>ROUND(I112*H112,2)</f>
        <v>0</v>
      </c>
      <c r="K112" s="208" t="s">
        <v>19</v>
      </c>
      <c r="L112" s="46"/>
      <c r="M112" s="213" t="s">
        <v>19</v>
      </c>
      <c r="N112" s="214" t="s">
        <v>44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1.95</v>
      </c>
      <c r="T112" s="216">
        <f>S112*H112</f>
        <v>1393.47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135</v>
      </c>
      <c r="AT112" s="217" t="s">
        <v>131</v>
      </c>
      <c r="AU112" s="217" t="s">
        <v>83</v>
      </c>
      <c r="AY112" s="19" t="s">
        <v>128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81</v>
      </c>
      <c r="BK112" s="218">
        <f>ROUND(I112*H112,2)</f>
        <v>0</v>
      </c>
      <c r="BL112" s="19" t="s">
        <v>135</v>
      </c>
      <c r="BM112" s="217" t="s">
        <v>8</v>
      </c>
    </row>
    <row r="113" s="15" customFormat="1">
      <c r="A113" s="15"/>
      <c r="B113" s="242"/>
      <c r="C113" s="243"/>
      <c r="D113" s="221" t="s">
        <v>136</v>
      </c>
      <c r="E113" s="244" t="s">
        <v>19</v>
      </c>
      <c r="F113" s="245" t="s">
        <v>155</v>
      </c>
      <c r="G113" s="243"/>
      <c r="H113" s="244" t="s">
        <v>19</v>
      </c>
      <c r="I113" s="246"/>
      <c r="J113" s="243"/>
      <c r="K113" s="243"/>
      <c r="L113" s="247"/>
      <c r="M113" s="248"/>
      <c r="N113" s="249"/>
      <c r="O113" s="249"/>
      <c r="P113" s="249"/>
      <c r="Q113" s="249"/>
      <c r="R113" s="249"/>
      <c r="S113" s="249"/>
      <c r="T113" s="250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51" t="s">
        <v>136</v>
      </c>
      <c r="AU113" s="251" t="s">
        <v>83</v>
      </c>
      <c r="AV113" s="15" t="s">
        <v>81</v>
      </c>
      <c r="AW113" s="15" t="s">
        <v>32</v>
      </c>
      <c r="AX113" s="15" t="s">
        <v>73</v>
      </c>
      <c r="AY113" s="251" t="s">
        <v>128</v>
      </c>
    </row>
    <row r="114" s="13" customFormat="1">
      <c r="A114" s="13"/>
      <c r="B114" s="219"/>
      <c r="C114" s="220"/>
      <c r="D114" s="221" t="s">
        <v>136</v>
      </c>
      <c r="E114" s="222" t="s">
        <v>19</v>
      </c>
      <c r="F114" s="223" t="s">
        <v>156</v>
      </c>
      <c r="G114" s="220"/>
      <c r="H114" s="224">
        <v>126</v>
      </c>
      <c r="I114" s="225"/>
      <c r="J114" s="220"/>
      <c r="K114" s="220"/>
      <c r="L114" s="226"/>
      <c r="M114" s="227"/>
      <c r="N114" s="228"/>
      <c r="O114" s="228"/>
      <c r="P114" s="228"/>
      <c r="Q114" s="228"/>
      <c r="R114" s="228"/>
      <c r="S114" s="228"/>
      <c r="T114" s="229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0" t="s">
        <v>136</v>
      </c>
      <c r="AU114" s="230" t="s">
        <v>83</v>
      </c>
      <c r="AV114" s="13" t="s">
        <v>83</v>
      </c>
      <c r="AW114" s="13" t="s">
        <v>32</v>
      </c>
      <c r="AX114" s="13" t="s">
        <v>73</v>
      </c>
      <c r="AY114" s="230" t="s">
        <v>128</v>
      </c>
    </row>
    <row r="115" s="15" customFormat="1">
      <c r="A115" s="15"/>
      <c r="B115" s="242"/>
      <c r="C115" s="243"/>
      <c r="D115" s="221" t="s">
        <v>136</v>
      </c>
      <c r="E115" s="244" t="s">
        <v>19</v>
      </c>
      <c r="F115" s="245" t="s">
        <v>157</v>
      </c>
      <c r="G115" s="243"/>
      <c r="H115" s="244" t="s">
        <v>19</v>
      </c>
      <c r="I115" s="246"/>
      <c r="J115" s="243"/>
      <c r="K115" s="243"/>
      <c r="L115" s="247"/>
      <c r="M115" s="248"/>
      <c r="N115" s="249"/>
      <c r="O115" s="249"/>
      <c r="P115" s="249"/>
      <c r="Q115" s="249"/>
      <c r="R115" s="249"/>
      <c r="S115" s="249"/>
      <c r="T115" s="250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51" t="s">
        <v>136</v>
      </c>
      <c r="AU115" s="251" t="s">
        <v>83</v>
      </c>
      <c r="AV115" s="15" t="s">
        <v>81</v>
      </c>
      <c r="AW115" s="15" t="s">
        <v>32</v>
      </c>
      <c r="AX115" s="15" t="s">
        <v>73</v>
      </c>
      <c r="AY115" s="251" t="s">
        <v>128</v>
      </c>
    </row>
    <row r="116" s="13" customFormat="1">
      <c r="A116" s="13"/>
      <c r="B116" s="219"/>
      <c r="C116" s="220"/>
      <c r="D116" s="221" t="s">
        <v>136</v>
      </c>
      <c r="E116" s="222" t="s">
        <v>19</v>
      </c>
      <c r="F116" s="223" t="s">
        <v>158</v>
      </c>
      <c r="G116" s="220"/>
      <c r="H116" s="224">
        <v>495.60000000000002</v>
      </c>
      <c r="I116" s="225"/>
      <c r="J116" s="220"/>
      <c r="K116" s="220"/>
      <c r="L116" s="226"/>
      <c r="M116" s="227"/>
      <c r="N116" s="228"/>
      <c r="O116" s="228"/>
      <c r="P116" s="228"/>
      <c r="Q116" s="228"/>
      <c r="R116" s="228"/>
      <c r="S116" s="228"/>
      <c r="T116" s="22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0" t="s">
        <v>136</v>
      </c>
      <c r="AU116" s="230" t="s">
        <v>83</v>
      </c>
      <c r="AV116" s="13" t="s">
        <v>83</v>
      </c>
      <c r="AW116" s="13" t="s">
        <v>32</v>
      </c>
      <c r="AX116" s="13" t="s">
        <v>73</v>
      </c>
      <c r="AY116" s="230" t="s">
        <v>128</v>
      </c>
    </row>
    <row r="117" s="15" customFormat="1">
      <c r="A117" s="15"/>
      <c r="B117" s="242"/>
      <c r="C117" s="243"/>
      <c r="D117" s="221" t="s">
        <v>136</v>
      </c>
      <c r="E117" s="244" t="s">
        <v>19</v>
      </c>
      <c r="F117" s="245" t="s">
        <v>159</v>
      </c>
      <c r="G117" s="243"/>
      <c r="H117" s="244" t="s">
        <v>19</v>
      </c>
      <c r="I117" s="246"/>
      <c r="J117" s="243"/>
      <c r="K117" s="243"/>
      <c r="L117" s="247"/>
      <c r="M117" s="248"/>
      <c r="N117" s="249"/>
      <c r="O117" s="249"/>
      <c r="P117" s="249"/>
      <c r="Q117" s="249"/>
      <c r="R117" s="249"/>
      <c r="S117" s="249"/>
      <c r="T117" s="250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51" t="s">
        <v>136</v>
      </c>
      <c r="AU117" s="251" t="s">
        <v>83</v>
      </c>
      <c r="AV117" s="15" t="s">
        <v>81</v>
      </c>
      <c r="AW117" s="15" t="s">
        <v>32</v>
      </c>
      <c r="AX117" s="15" t="s">
        <v>73</v>
      </c>
      <c r="AY117" s="251" t="s">
        <v>128</v>
      </c>
    </row>
    <row r="118" s="13" customFormat="1">
      <c r="A118" s="13"/>
      <c r="B118" s="219"/>
      <c r="C118" s="220"/>
      <c r="D118" s="221" t="s">
        <v>136</v>
      </c>
      <c r="E118" s="222" t="s">
        <v>19</v>
      </c>
      <c r="F118" s="223" t="s">
        <v>160</v>
      </c>
      <c r="G118" s="220"/>
      <c r="H118" s="224">
        <v>108</v>
      </c>
      <c r="I118" s="225"/>
      <c r="J118" s="220"/>
      <c r="K118" s="220"/>
      <c r="L118" s="226"/>
      <c r="M118" s="227"/>
      <c r="N118" s="228"/>
      <c r="O118" s="228"/>
      <c r="P118" s="228"/>
      <c r="Q118" s="228"/>
      <c r="R118" s="228"/>
      <c r="S118" s="228"/>
      <c r="T118" s="229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0" t="s">
        <v>136</v>
      </c>
      <c r="AU118" s="230" t="s">
        <v>83</v>
      </c>
      <c r="AV118" s="13" t="s">
        <v>83</v>
      </c>
      <c r="AW118" s="13" t="s">
        <v>32</v>
      </c>
      <c r="AX118" s="13" t="s">
        <v>73</v>
      </c>
      <c r="AY118" s="230" t="s">
        <v>128</v>
      </c>
    </row>
    <row r="119" s="15" customFormat="1">
      <c r="A119" s="15"/>
      <c r="B119" s="242"/>
      <c r="C119" s="243"/>
      <c r="D119" s="221" t="s">
        <v>136</v>
      </c>
      <c r="E119" s="244" t="s">
        <v>19</v>
      </c>
      <c r="F119" s="245" t="s">
        <v>161</v>
      </c>
      <c r="G119" s="243"/>
      <c r="H119" s="244" t="s">
        <v>19</v>
      </c>
      <c r="I119" s="246"/>
      <c r="J119" s="243"/>
      <c r="K119" s="243"/>
      <c r="L119" s="247"/>
      <c r="M119" s="248"/>
      <c r="N119" s="249"/>
      <c r="O119" s="249"/>
      <c r="P119" s="249"/>
      <c r="Q119" s="249"/>
      <c r="R119" s="249"/>
      <c r="S119" s="249"/>
      <c r="T119" s="250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51" t="s">
        <v>136</v>
      </c>
      <c r="AU119" s="251" t="s">
        <v>83</v>
      </c>
      <c r="AV119" s="15" t="s">
        <v>81</v>
      </c>
      <c r="AW119" s="15" t="s">
        <v>32</v>
      </c>
      <c r="AX119" s="15" t="s">
        <v>73</v>
      </c>
      <c r="AY119" s="251" t="s">
        <v>128</v>
      </c>
    </row>
    <row r="120" s="13" customFormat="1">
      <c r="A120" s="13"/>
      <c r="B120" s="219"/>
      <c r="C120" s="220"/>
      <c r="D120" s="221" t="s">
        <v>136</v>
      </c>
      <c r="E120" s="222" t="s">
        <v>19</v>
      </c>
      <c r="F120" s="223" t="s">
        <v>162</v>
      </c>
      <c r="G120" s="220"/>
      <c r="H120" s="224">
        <v>21</v>
      </c>
      <c r="I120" s="225"/>
      <c r="J120" s="220"/>
      <c r="K120" s="220"/>
      <c r="L120" s="226"/>
      <c r="M120" s="227"/>
      <c r="N120" s="228"/>
      <c r="O120" s="228"/>
      <c r="P120" s="228"/>
      <c r="Q120" s="228"/>
      <c r="R120" s="228"/>
      <c r="S120" s="228"/>
      <c r="T120" s="229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0" t="s">
        <v>136</v>
      </c>
      <c r="AU120" s="230" t="s">
        <v>83</v>
      </c>
      <c r="AV120" s="13" t="s">
        <v>83</v>
      </c>
      <c r="AW120" s="13" t="s">
        <v>32</v>
      </c>
      <c r="AX120" s="13" t="s">
        <v>73</v>
      </c>
      <c r="AY120" s="230" t="s">
        <v>128</v>
      </c>
    </row>
    <row r="121" s="15" customFormat="1">
      <c r="A121" s="15"/>
      <c r="B121" s="242"/>
      <c r="C121" s="243"/>
      <c r="D121" s="221" t="s">
        <v>136</v>
      </c>
      <c r="E121" s="244" t="s">
        <v>19</v>
      </c>
      <c r="F121" s="245" t="s">
        <v>163</v>
      </c>
      <c r="G121" s="243"/>
      <c r="H121" s="244" t="s">
        <v>19</v>
      </c>
      <c r="I121" s="246"/>
      <c r="J121" s="243"/>
      <c r="K121" s="243"/>
      <c r="L121" s="247"/>
      <c r="M121" s="248"/>
      <c r="N121" s="249"/>
      <c r="O121" s="249"/>
      <c r="P121" s="249"/>
      <c r="Q121" s="249"/>
      <c r="R121" s="249"/>
      <c r="S121" s="249"/>
      <c r="T121" s="250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1" t="s">
        <v>136</v>
      </c>
      <c r="AU121" s="251" t="s">
        <v>83</v>
      </c>
      <c r="AV121" s="15" t="s">
        <v>81</v>
      </c>
      <c r="AW121" s="15" t="s">
        <v>32</v>
      </c>
      <c r="AX121" s="15" t="s">
        <v>73</v>
      </c>
      <c r="AY121" s="251" t="s">
        <v>128</v>
      </c>
    </row>
    <row r="122" s="13" customFormat="1">
      <c r="A122" s="13"/>
      <c r="B122" s="219"/>
      <c r="C122" s="220"/>
      <c r="D122" s="221" t="s">
        <v>136</v>
      </c>
      <c r="E122" s="222" t="s">
        <v>19</v>
      </c>
      <c r="F122" s="223" t="s">
        <v>164</v>
      </c>
      <c r="G122" s="220"/>
      <c r="H122" s="224">
        <v>-36</v>
      </c>
      <c r="I122" s="225"/>
      <c r="J122" s="220"/>
      <c r="K122" s="220"/>
      <c r="L122" s="226"/>
      <c r="M122" s="227"/>
      <c r="N122" s="228"/>
      <c r="O122" s="228"/>
      <c r="P122" s="228"/>
      <c r="Q122" s="228"/>
      <c r="R122" s="228"/>
      <c r="S122" s="228"/>
      <c r="T122" s="229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0" t="s">
        <v>136</v>
      </c>
      <c r="AU122" s="230" t="s">
        <v>83</v>
      </c>
      <c r="AV122" s="13" t="s">
        <v>83</v>
      </c>
      <c r="AW122" s="13" t="s">
        <v>32</v>
      </c>
      <c r="AX122" s="13" t="s">
        <v>73</v>
      </c>
      <c r="AY122" s="230" t="s">
        <v>128</v>
      </c>
    </row>
    <row r="123" s="14" customFormat="1">
      <c r="A123" s="14"/>
      <c r="B123" s="231"/>
      <c r="C123" s="232"/>
      <c r="D123" s="221" t="s">
        <v>136</v>
      </c>
      <c r="E123" s="233" t="s">
        <v>19</v>
      </c>
      <c r="F123" s="234" t="s">
        <v>138</v>
      </c>
      <c r="G123" s="232"/>
      <c r="H123" s="235">
        <v>714.60000000000002</v>
      </c>
      <c r="I123" s="236"/>
      <c r="J123" s="232"/>
      <c r="K123" s="232"/>
      <c r="L123" s="237"/>
      <c r="M123" s="238"/>
      <c r="N123" s="239"/>
      <c r="O123" s="239"/>
      <c r="P123" s="239"/>
      <c r="Q123" s="239"/>
      <c r="R123" s="239"/>
      <c r="S123" s="239"/>
      <c r="T123" s="240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1" t="s">
        <v>136</v>
      </c>
      <c r="AU123" s="241" t="s">
        <v>83</v>
      </c>
      <c r="AV123" s="14" t="s">
        <v>135</v>
      </c>
      <c r="AW123" s="14" t="s">
        <v>32</v>
      </c>
      <c r="AX123" s="14" t="s">
        <v>81</v>
      </c>
      <c r="AY123" s="241" t="s">
        <v>128</v>
      </c>
    </row>
    <row r="124" s="2" customFormat="1" ht="16.5" customHeight="1">
      <c r="A124" s="40"/>
      <c r="B124" s="41"/>
      <c r="C124" s="206" t="s">
        <v>142</v>
      </c>
      <c r="D124" s="206" t="s">
        <v>131</v>
      </c>
      <c r="E124" s="207" t="s">
        <v>165</v>
      </c>
      <c r="F124" s="208" t="s">
        <v>166</v>
      </c>
      <c r="G124" s="209" t="s">
        <v>134</v>
      </c>
      <c r="H124" s="210">
        <v>2.7000000000000002</v>
      </c>
      <c r="I124" s="211"/>
      <c r="J124" s="212">
        <f>ROUND(I124*H124,2)</f>
        <v>0</v>
      </c>
      <c r="K124" s="208" t="s">
        <v>19</v>
      </c>
      <c r="L124" s="46"/>
      <c r="M124" s="213" t="s">
        <v>19</v>
      </c>
      <c r="N124" s="214" t="s">
        <v>44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135</v>
      </c>
      <c r="AT124" s="217" t="s">
        <v>131</v>
      </c>
      <c r="AU124" s="217" t="s">
        <v>83</v>
      </c>
      <c r="AY124" s="19" t="s">
        <v>128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81</v>
      </c>
      <c r="BK124" s="218">
        <f>ROUND(I124*H124,2)</f>
        <v>0</v>
      </c>
      <c r="BL124" s="19" t="s">
        <v>135</v>
      </c>
      <c r="BM124" s="217" t="s">
        <v>167</v>
      </c>
    </row>
    <row r="125" s="2" customFormat="1" ht="21.75" customHeight="1">
      <c r="A125" s="40"/>
      <c r="B125" s="41"/>
      <c r="C125" s="206" t="s">
        <v>168</v>
      </c>
      <c r="D125" s="206" t="s">
        <v>131</v>
      </c>
      <c r="E125" s="207" t="s">
        <v>169</v>
      </c>
      <c r="F125" s="208" t="s">
        <v>170</v>
      </c>
      <c r="G125" s="209" t="s">
        <v>141</v>
      </c>
      <c r="H125" s="210">
        <v>575</v>
      </c>
      <c r="I125" s="211"/>
      <c r="J125" s="212">
        <f>ROUND(I125*H125,2)</f>
        <v>0</v>
      </c>
      <c r="K125" s="208" t="s">
        <v>19</v>
      </c>
      <c r="L125" s="46"/>
      <c r="M125" s="213" t="s">
        <v>19</v>
      </c>
      <c r="N125" s="214" t="s">
        <v>44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0.16500000000000001</v>
      </c>
      <c r="T125" s="216">
        <f>S125*H125</f>
        <v>94.875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135</v>
      </c>
      <c r="AT125" s="217" t="s">
        <v>131</v>
      </c>
      <c r="AU125" s="217" t="s">
        <v>83</v>
      </c>
      <c r="AY125" s="19" t="s">
        <v>128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81</v>
      </c>
      <c r="BK125" s="218">
        <f>ROUND(I125*H125,2)</f>
        <v>0</v>
      </c>
      <c r="BL125" s="19" t="s">
        <v>135</v>
      </c>
      <c r="BM125" s="217" t="s">
        <v>171</v>
      </c>
    </row>
    <row r="126" s="2" customFormat="1" ht="24.15" customHeight="1">
      <c r="A126" s="40"/>
      <c r="B126" s="41"/>
      <c r="C126" s="206" t="s">
        <v>146</v>
      </c>
      <c r="D126" s="206" t="s">
        <v>131</v>
      </c>
      <c r="E126" s="207" t="s">
        <v>172</v>
      </c>
      <c r="F126" s="208" t="s">
        <v>173</v>
      </c>
      <c r="G126" s="209" t="s">
        <v>134</v>
      </c>
      <c r="H126" s="210">
        <v>15.75</v>
      </c>
      <c r="I126" s="211"/>
      <c r="J126" s="212">
        <f>ROUND(I126*H126,2)</f>
        <v>0</v>
      </c>
      <c r="K126" s="208" t="s">
        <v>19</v>
      </c>
      <c r="L126" s="46"/>
      <c r="M126" s="213" t="s">
        <v>19</v>
      </c>
      <c r="N126" s="214" t="s">
        <v>44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1.6000000000000001</v>
      </c>
      <c r="T126" s="216">
        <f>S126*H126</f>
        <v>25.200000000000003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135</v>
      </c>
      <c r="AT126" s="217" t="s">
        <v>131</v>
      </c>
      <c r="AU126" s="217" t="s">
        <v>83</v>
      </c>
      <c r="AY126" s="19" t="s">
        <v>128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81</v>
      </c>
      <c r="BK126" s="218">
        <f>ROUND(I126*H126,2)</f>
        <v>0</v>
      </c>
      <c r="BL126" s="19" t="s">
        <v>135</v>
      </c>
      <c r="BM126" s="217" t="s">
        <v>174</v>
      </c>
    </row>
    <row r="127" s="13" customFormat="1">
      <c r="A127" s="13"/>
      <c r="B127" s="219"/>
      <c r="C127" s="220"/>
      <c r="D127" s="221" t="s">
        <v>136</v>
      </c>
      <c r="E127" s="222" t="s">
        <v>19</v>
      </c>
      <c r="F127" s="223" t="s">
        <v>175</v>
      </c>
      <c r="G127" s="220"/>
      <c r="H127" s="224">
        <v>15.75</v>
      </c>
      <c r="I127" s="225"/>
      <c r="J127" s="220"/>
      <c r="K127" s="220"/>
      <c r="L127" s="226"/>
      <c r="M127" s="227"/>
      <c r="N127" s="228"/>
      <c r="O127" s="228"/>
      <c r="P127" s="228"/>
      <c r="Q127" s="228"/>
      <c r="R127" s="228"/>
      <c r="S127" s="228"/>
      <c r="T127" s="22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0" t="s">
        <v>136</v>
      </c>
      <c r="AU127" s="230" t="s">
        <v>83</v>
      </c>
      <c r="AV127" s="13" t="s">
        <v>83</v>
      </c>
      <c r="AW127" s="13" t="s">
        <v>32</v>
      </c>
      <c r="AX127" s="13" t="s">
        <v>73</v>
      </c>
      <c r="AY127" s="230" t="s">
        <v>128</v>
      </c>
    </row>
    <row r="128" s="14" customFormat="1">
      <c r="A128" s="14"/>
      <c r="B128" s="231"/>
      <c r="C128" s="232"/>
      <c r="D128" s="221" t="s">
        <v>136</v>
      </c>
      <c r="E128" s="233" t="s">
        <v>19</v>
      </c>
      <c r="F128" s="234" t="s">
        <v>138</v>
      </c>
      <c r="G128" s="232"/>
      <c r="H128" s="235">
        <v>15.75</v>
      </c>
      <c r="I128" s="236"/>
      <c r="J128" s="232"/>
      <c r="K128" s="232"/>
      <c r="L128" s="237"/>
      <c r="M128" s="238"/>
      <c r="N128" s="239"/>
      <c r="O128" s="239"/>
      <c r="P128" s="239"/>
      <c r="Q128" s="239"/>
      <c r="R128" s="239"/>
      <c r="S128" s="239"/>
      <c r="T128" s="240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1" t="s">
        <v>136</v>
      </c>
      <c r="AU128" s="241" t="s">
        <v>83</v>
      </c>
      <c r="AV128" s="14" t="s">
        <v>135</v>
      </c>
      <c r="AW128" s="14" t="s">
        <v>32</v>
      </c>
      <c r="AX128" s="14" t="s">
        <v>81</v>
      </c>
      <c r="AY128" s="241" t="s">
        <v>128</v>
      </c>
    </row>
    <row r="129" s="2" customFormat="1" ht="16.5" customHeight="1">
      <c r="A129" s="40"/>
      <c r="B129" s="41"/>
      <c r="C129" s="206" t="s">
        <v>129</v>
      </c>
      <c r="D129" s="206" t="s">
        <v>131</v>
      </c>
      <c r="E129" s="207" t="s">
        <v>176</v>
      </c>
      <c r="F129" s="208" t="s">
        <v>177</v>
      </c>
      <c r="G129" s="209" t="s">
        <v>134</v>
      </c>
      <c r="H129" s="210">
        <v>195.5</v>
      </c>
      <c r="I129" s="211"/>
      <c r="J129" s="212">
        <f>ROUND(I129*H129,2)</f>
        <v>0</v>
      </c>
      <c r="K129" s="208" t="s">
        <v>19</v>
      </c>
      <c r="L129" s="46"/>
      <c r="M129" s="213" t="s">
        <v>19</v>
      </c>
      <c r="N129" s="214" t="s">
        <v>44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2.2000000000000002</v>
      </c>
      <c r="T129" s="216">
        <f>S129*H129</f>
        <v>430.10000000000002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135</v>
      </c>
      <c r="AT129" s="217" t="s">
        <v>131</v>
      </c>
      <c r="AU129" s="217" t="s">
        <v>83</v>
      </c>
      <c r="AY129" s="19" t="s">
        <v>128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81</v>
      </c>
      <c r="BK129" s="218">
        <f>ROUND(I129*H129,2)</f>
        <v>0</v>
      </c>
      <c r="BL129" s="19" t="s">
        <v>135</v>
      </c>
      <c r="BM129" s="217" t="s">
        <v>178</v>
      </c>
    </row>
    <row r="130" s="13" customFormat="1">
      <c r="A130" s="13"/>
      <c r="B130" s="219"/>
      <c r="C130" s="220"/>
      <c r="D130" s="221" t="s">
        <v>136</v>
      </c>
      <c r="E130" s="222" t="s">
        <v>19</v>
      </c>
      <c r="F130" s="223" t="s">
        <v>179</v>
      </c>
      <c r="G130" s="220"/>
      <c r="H130" s="224">
        <v>57.5</v>
      </c>
      <c r="I130" s="225"/>
      <c r="J130" s="220"/>
      <c r="K130" s="220"/>
      <c r="L130" s="226"/>
      <c r="M130" s="227"/>
      <c r="N130" s="228"/>
      <c r="O130" s="228"/>
      <c r="P130" s="228"/>
      <c r="Q130" s="228"/>
      <c r="R130" s="228"/>
      <c r="S130" s="228"/>
      <c r="T130" s="22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0" t="s">
        <v>136</v>
      </c>
      <c r="AU130" s="230" t="s">
        <v>83</v>
      </c>
      <c r="AV130" s="13" t="s">
        <v>83</v>
      </c>
      <c r="AW130" s="13" t="s">
        <v>32</v>
      </c>
      <c r="AX130" s="13" t="s">
        <v>73</v>
      </c>
      <c r="AY130" s="230" t="s">
        <v>128</v>
      </c>
    </row>
    <row r="131" s="13" customFormat="1">
      <c r="A131" s="13"/>
      <c r="B131" s="219"/>
      <c r="C131" s="220"/>
      <c r="D131" s="221" t="s">
        <v>136</v>
      </c>
      <c r="E131" s="222" t="s">
        <v>19</v>
      </c>
      <c r="F131" s="223" t="s">
        <v>180</v>
      </c>
      <c r="G131" s="220"/>
      <c r="H131" s="224">
        <v>23</v>
      </c>
      <c r="I131" s="225"/>
      <c r="J131" s="220"/>
      <c r="K131" s="220"/>
      <c r="L131" s="226"/>
      <c r="M131" s="227"/>
      <c r="N131" s="228"/>
      <c r="O131" s="228"/>
      <c r="P131" s="228"/>
      <c r="Q131" s="228"/>
      <c r="R131" s="228"/>
      <c r="S131" s="228"/>
      <c r="T131" s="22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0" t="s">
        <v>136</v>
      </c>
      <c r="AU131" s="230" t="s">
        <v>83</v>
      </c>
      <c r="AV131" s="13" t="s">
        <v>83</v>
      </c>
      <c r="AW131" s="13" t="s">
        <v>32</v>
      </c>
      <c r="AX131" s="13" t="s">
        <v>73</v>
      </c>
      <c r="AY131" s="230" t="s">
        <v>128</v>
      </c>
    </row>
    <row r="132" s="13" customFormat="1">
      <c r="A132" s="13"/>
      <c r="B132" s="219"/>
      <c r="C132" s="220"/>
      <c r="D132" s="221" t="s">
        <v>136</v>
      </c>
      <c r="E132" s="222" t="s">
        <v>19</v>
      </c>
      <c r="F132" s="223" t="s">
        <v>181</v>
      </c>
      <c r="G132" s="220"/>
      <c r="H132" s="224">
        <v>115</v>
      </c>
      <c r="I132" s="225"/>
      <c r="J132" s="220"/>
      <c r="K132" s="220"/>
      <c r="L132" s="226"/>
      <c r="M132" s="227"/>
      <c r="N132" s="228"/>
      <c r="O132" s="228"/>
      <c r="P132" s="228"/>
      <c r="Q132" s="228"/>
      <c r="R132" s="228"/>
      <c r="S132" s="228"/>
      <c r="T132" s="22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0" t="s">
        <v>136</v>
      </c>
      <c r="AU132" s="230" t="s">
        <v>83</v>
      </c>
      <c r="AV132" s="13" t="s">
        <v>83</v>
      </c>
      <c r="AW132" s="13" t="s">
        <v>32</v>
      </c>
      <c r="AX132" s="13" t="s">
        <v>73</v>
      </c>
      <c r="AY132" s="230" t="s">
        <v>128</v>
      </c>
    </row>
    <row r="133" s="14" customFormat="1">
      <c r="A133" s="14"/>
      <c r="B133" s="231"/>
      <c r="C133" s="232"/>
      <c r="D133" s="221" t="s">
        <v>136</v>
      </c>
      <c r="E133" s="233" t="s">
        <v>19</v>
      </c>
      <c r="F133" s="234" t="s">
        <v>138</v>
      </c>
      <c r="G133" s="232"/>
      <c r="H133" s="235">
        <v>195.5</v>
      </c>
      <c r="I133" s="236"/>
      <c r="J133" s="232"/>
      <c r="K133" s="232"/>
      <c r="L133" s="237"/>
      <c r="M133" s="238"/>
      <c r="N133" s="239"/>
      <c r="O133" s="239"/>
      <c r="P133" s="239"/>
      <c r="Q133" s="239"/>
      <c r="R133" s="239"/>
      <c r="S133" s="239"/>
      <c r="T133" s="24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1" t="s">
        <v>136</v>
      </c>
      <c r="AU133" s="241" t="s">
        <v>83</v>
      </c>
      <c r="AV133" s="14" t="s">
        <v>135</v>
      </c>
      <c r="AW133" s="14" t="s">
        <v>32</v>
      </c>
      <c r="AX133" s="14" t="s">
        <v>81</v>
      </c>
      <c r="AY133" s="241" t="s">
        <v>128</v>
      </c>
    </row>
    <row r="134" s="2" customFormat="1" ht="21.75" customHeight="1">
      <c r="A134" s="40"/>
      <c r="B134" s="41"/>
      <c r="C134" s="206" t="s">
        <v>150</v>
      </c>
      <c r="D134" s="206" t="s">
        <v>131</v>
      </c>
      <c r="E134" s="207" t="s">
        <v>182</v>
      </c>
      <c r="F134" s="208" t="s">
        <v>183</v>
      </c>
      <c r="G134" s="209" t="s">
        <v>134</v>
      </c>
      <c r="H134" s="210">
        <v>195.5</v>
      </c>
      <c r="I134" s="211"/>
      <c r="J134" s="212">
        <f>ROUND(I134*H134,2)</f>
        <v>0</v>
      </c>
      <c r="K134" s="208" t="s">
        <v>19</v>
      </c>
      <c r="L134" s="46"/>
      <c r="M134" s="213" t="s">
        <v>19</v>
      </c>
      <c r="N134" s="214" t="s">
        <v>44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0.043999999999999997</v>
      </c>
      <c r="T134" s="216">
        <f>S134*H134</f>
        <v>8.6020000000000003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135</v>
      </c>
      <c r="AT134" s="217" t="s">
        <v>131</v>
      </c>
      <c r="AU134" s="217" t="s">
        <v>83</v>
      </c>
      <c r="AY134" s="19" t="s">
        <v>128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81</v>
      </c>
      <c r="BK134" s="218">
        <f>ROUND(I134*H134,2)</f>
        <v>0</v>
      </c>
      <c r="BL134" s="19" t="s">
        <v>135</v>
      </c>
      <c r="BM134" s="217" t="s">
        <v>184</v>
      </c>
    </row>
    <row r="135" s="2" customFormat="1" ht="21.75" customHeight="1">
      <c r="A135" s="40"/>
      <c r="B135" s="41"/>
      <c r="C135" s="206" t="s">
        <v>185</v>
      </c>
      <c r="D135" s="206" t="s">
        <v>131</v>
      </c>
      <c r="E135" s="207" t="s">
        <v>186</v>
      </c>
      <c r="F135" s="208" t="s">
        <v>187</v>
      </c>
      <c r="G135" s="209" t="s">
        <v>134</v>
      </c>
      <c r="H135" s="210">
        <v>86.25</v>
      </c>
      <c r="I135" s="211"/>
      <c r="J135" s="212">
        <f>ROUND(I135*H135,2)</f>
        <v>0</v>
      </c>
      <c r="K135" s="208" t="s">
        <v>19</v>
      </c>
      <c r="L135" s="46"/>
      <c r="M135" s="213" t="s">
        <v>19</v>
      </c>
      <c r="N135" s="214" t="s">
        <v>44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1.3999999999999999</v>
      </c>
      <c r="T135" s="216">
        <f>S135*H135</f>
        <v>120.74999999999999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135</v>
      </c>
      <c r="AT135" s="217" t="s">
        <v>131</v>
      </c>
      <c r="AU135" s="217" t="s">
        <v>83</v>
      </c>
      <c r="AY135" s="19" t="s">
        <v>128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81</v>
      </c>
      <c r="BK135" s="218">
        <f>ROUND(I135*H135,2)</f>
        <v>0</v>
      </c>
      <c r="BL135" s="19" t="s">
        <v>135</v>
      </c>
      <c r="BM135" s="217" t="s">
        <v>188</v>
      </c>
    </row>
    <row r="136" s="13" customFormat="1">
      <c r="A136" s="13"/>
      <c r="B136" s="219"/>
      <c r="C136" s="220"/>
      <c r="D136" s="221" t="s">
        <v>136</v>
      </c>
      <c r="E136" s="222" t="s">
        <v>19</v>
      </c>
      <c r="F136" s="223" t="s">
        <v>189</v>
      </c>
      <c r="G136" s="220"/>
      <c r="H136" s="224">
        <v>86.25</v>
      </c>
      <c r="I136" s="225"/>
      <c r="J136" s="220"/>
      <c r="K136" s="220"/>
      <c r="L136" s="226"/>
      <c r="M136" s="227"/>
      <c r="N136" s="228"/>
      <c r="O136" s="228"/>
      <c r="P136" s="228"/>
      <c r="Q136" s="228"/>
      <c r="R136" s="228"/>
      <c r="S136" s="228"/>
      <c r="T136" s="22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0" t="s">
        <v>136</v>
      </c>
      <c r="AU136" s="230" t="s">
        <v>83</v>
      </c>
      <c r="AV136" s="13" t="s">
        <v>83</v>
      </c>
      <c r="AW136" s="13" t="s">
        <v>32</v>
      </c>
      <c r="AX136" s="13" t="s">
        <v>73</v>
      </c>
      <c r="AY136" s="230" t="s">
        <v>128</v>
      </c>
    </row>
    <row r="137" s="14" customFormat="1">
      <c r="A137" s="14"/>
      <c r="B137" s="231"/>
      <c r="C137" s="232"/>
      <c r="D137" s="221" t="s">
        <v>136</v>
      </c>
      <c r="E137" s="233" t="s">
        <v>19</v>
      </c>
      <c r="F137" s="234" t="s">
        <v>138</v>
      </c>
      <c r="G137" s="232"/>
      <c r="H137" s="235">
        <v>86.25</v>
      </c>
      <c r="I137" s="236"/>
      <c r="J137" s="232"/>
      <c r="K137" s="232"/>
      <c r="L137" s="237"/>
      <c r="M137" s="238"/>
      <c r="N137" s="239"/>
      <c r="O137" s="239"/>
      <c r="P137" s="239"/>
      <c r="Q137" s="239"/>
      <c r="R137" s="239"/>
      <c r="S137" s="239"/>
      <c r="T137" s="240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1" t="s">
        <v>136</v>
      </c>
      <c r="AU137" s="241" t="s">
        <v>83</v>
      </c>
      <c r="AV137" s="14" t="s">
        <v>135</v>
      </c>
      <c r="AW137" s="14" t="s">
        <v>32</v>
      </c>
      <c r="AX137" s="14" t="s">
        <v>81</v>
      </c>
      <c r="AY137" s="241" t="s">
        <v>128</v>
      </c>
    </row>
    <row r="138" s="2" customFormat="1" ht="24.15" customHeight="1">
      <c r="A138" s="40"/>
      <c r="B138" s="41"/>
      <c r="C138" s="206" t="s">
        <v>8</v>
      </c>
      <c r="D138" s="206" t="s">
        <v>131</v>
      </c>
      <c r="E138" s="207" t="s">
        <v>190</v>
      </c>
      <c r="F138" s="208" t="s">
        <v>191</v>
      </c>
      <c r="G138" s="209" t="s">
        <v>141</v>
      </c>
      <c r="H138" s="210">
        <v>8</v>
      </c>
      <c r="I138" s="211"/>
      <c r="J138" s="212">
        <f>ROUND(I138*H138,2)</f>
        <v>0</v>
      </c>
      <c r="K138" s="208" t="s">
        <v>19</v>
      </c>
      <c r="L138" s="46"/>
      <c r="M138" s="213" t="s">
        <v>19</v>
      </c>
      <c r="N138" s="214" t="s">
        <v>44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0.087999999999999995</v>
      </c>
      <c r="T138" s="216">
        <f>S138*H138</f>
        <v>0.70399999999999996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135</v>
      </c>
      <c r="AT138" s="217" t="s">
        <v>131</v>
      </c>
      <c r="AU138" s="217" t="s">
        <v>83</v>
      </c>
      <c r="AY138" s="19" t="s">
        <v>128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81</v>
      </c>
      <c r="BK138" s="218">
        <f>ROUND(I138*H138,2)</f>
        <v>0</v>
      </c>
      <c r="BL138" s="19" t="s">
        <v>135</v>
      </c>
      <c r="BM138" s="217" t="s">
        <v>192</v>
      </c>
    </row>
    <row r="139" s="2" customFormat="1" ht="24.15" customHeight="1">
      <c r="A139" s="40"/>
      <c r="B139" s="41"/>
      <c r="C139" s="206" t="s">
        <v>193</v>
      </c>
      <c r="D139" s="206" t="s">
        <v>131</v>
      </c>
      <c r="E139" s="207" t="s">
        <v>194</v>
      </c>
      <c r="F139" s="208" t="s">
        <v>195</v>
      </c>
      <c r="G139" s="209" t="s">
        <v>141</v>
      </c>
      <c r="H139" s="210">
        <v>12</v>
      </c>
      <c r="I139" s="211"/>
      <c r="J139" s="212">
        <f>ROUND(I139*H139,2)</f>
        <v>0</v>
      </c>
      <c r="K139" s="208" t="s">
        <v>19</v>
      </c>
      <c r="L139" s="46"/>
      <c r="M139" s="213" t="s">
        <v>19</v>
      </c>
      <c r="N139" s="214" t="s">
        <v>44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0.075999999999999998</v>
      </c>
      <c r="T139" s="216">
        <f>S139*H139</f>
        <v>0.91199999999999992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135</v>
      </c>
      <c r="AT139" s="217" t="s">
        <v>131</v>
      </c>
      <c r="AU139" s="217" t="s">
        <v>83</v>
      </c>
      <c r="AY139" s="19" t="s">
        <v>128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81</v>
      </c>
      <c r="BK139" s="218">
        <f>ROUND(I139*H139,2)</f>
        <v>0</v>
      </c>
      <c r="BL139" s="19" t="s">
        <v>135</v>
      </c>
      <c r="BM139" s="217" t="s">
        <v>196</v>
      </c>
    </row>
    <row r="140" s="2" customFormat="1" ht="16.5" customHeight="1">
      <c r="A140" s="40"/>
      <c r="B140" s="41"/>
      <c r="C140" s="206" t="s">
        <v>167</v>
      </c>
      <c r="D140" s="206" t="s">
        <v>131</v>
      </c>
      <c r="E140" s="207" t="s">
        <v>197</v>
      </c>
      <c r="F140" s="208" t="s">
        <v>198</v>
      </c>
      <c r="G140" s="209" t="s">
        <v>199</v>
      </c>
      <c r="H140" s="210">
        <v>1</v>
      </c>
      <c r="I140" s="211"/>
      <c r="J140" s="212">
        <f>ROUND(I140*H140,2)</f>
        <v>0</v>
      </c>
      <c r="K140" s="208" t="s">
        <v>19</v>
      </c>
      <c r="L140" s="46"/>
      <c r="M140" s="213" t="s">
        <v>19</v>
      </c>
      <c r="N140" s="214" t="s">
        <v>44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135</v>
      </c>
      <c r="AT140" s="217" t="s">
        <v>131</v>
      </c>
      <c r="AU140" s="217" t="s">
        <v>83</v>
      </c>
      <c r="AY140" s="19" t="s">
        <v>128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81</v>
      </c>
      <c r="BK140" s="218">
        <f>ROUND(I140*H140,2)</f>
        <v>0</v>
      </c>
      <c r="BL140" s="19" t="s">
        <v>135</v>
      </c>
      <c r="BM140" s="217" t="s">
        <v>200</v>
      </c>
    </row>
    <row r="141" s="2" customFormat="1" ht="16.5" customHeight="1">
      <c r="A141" s="40"/>
      <c r="B141" s="41"/>
      <c r="C141" s="206" t="s">
        <v>201</v>
      </c>
      <c r="D141" s="206" t="s">
        <v>131</v>
      </c>
      <c r="E141" s="207" t="s">
        <v>202</v>
      </c>
      <c r="F141" s="208" t="s">
        <v>203</v>
      </c>
      <c r="G141" s="209" t="s">
        <v>199</v>
      </c>
      <c r="H141" s="210">
        <v>1</v>
      </c>
      <c r="I141" s="211"/>
      <c r="J141" s="212">
        <f>ROUND(I141*H141,2)</f>
        <v>0</v>
      </c>
      <c r="K141" s="208" t="s">
        <v>19</v>
      </c>
      <c r="L141" s="46"/>
      <c r="M141" s="213" t="s">
        <v>19</v>
      </c>
      <c r="N141" s="214" t="s">
        <v>44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135</v>
      </c>
      <c r="AT141" s="217" t="s">
        <v>131</v>
      </c>
      <c r="AU141" s="217" t="s">
        <v>83</v>
      </c>
      <c r="AY141" s="19" t="s">
        <v>128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81</v>
      </c>
      <c r="BK141" s="218">
        <f>ROUND(I141*H141,2)</f>
        <v>0</v>
      </c>
      <c r="BL141" s="19" t="s">
        <v>135</v>
      </c>
      <c r="BM141" s="217" t="s">
        <v>204</v>
      </c>
    </row>
    <row r="142" s="2" customFormat="1" ht="16.5" customHeight="1">
      <c r="A142" s="40"/>
      <c r="B142" s="41"/>
      <c r="C142" s="206" t="s">
        <v>171</v>
      </c>
      <c r="D142" s="206" t="s">
        <v>131</v>
      </c>
      <c r="E142" s="207" t="s">
        <v>205</v>
      </c>
      <c r="F142" s="208" t="s">
        <v>206</v>
      </c>
      <c r="G142" s="209" t="s">
        <v>199</v>
      </c>
      <c r="H142" s="210">
        <v>1</v>
      </c>
      <c r="I142" s="211"/>
      <c r="J142" s="212">
        <f>ROUND(I142*H142,2)</f>
        <v>0</v>
      </c>
      <c r="K142" s="208" t="s">
        <v>19</v>
      </c>
      <c r="L142" s="46"/>
      <c r="M142" s="213" t="s">
        <v>19</v>
      </c>
      <c r="N142" s="214" t="s">
        <v>44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135</v>
      </c>
      <c r="AT142" s="217" t="s">
        <v>131</v>
      </c>
      <c r="AU142" s="217" t="s">
        <v>83</v>
      </c>
      <c r="AY142" s="19" t="s">
        <v>128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81</v>
      </c>
      <c r="BK142" s="218">
        <f>ROUND(I142*H142,2)</f>
        <v>0</v>
      </c>
      <c r="BL142" s="19" t="s">
        <v>135</v>
      </c>
      <c r="BM142" s="217" t="s">
        <v>207</v>
      </c>
    </row>
    <row r="143" s="2" customFormat="1" ht="16.5" customHeight="1">
      <c r="A143" s="40"/>
      <c r="B143" s="41"/>
      <c r="C143" s="206" t="s">
        <v>208</v>
      </c>
      <c r="D143" s="206" t="s">
        <v>131</v>
      </c>
      <c r="E143" s="207" t="s">
        <v>209</v>
      </c>
      <c r="F143" s="208" t="s">
        <v>210</v>
      </c>
      <c r="G143" s="209" t="s">
        <v>199</v>
      </c>
      <c r="H143" s="210">
        <v>1</v>
      </c>
      <c r="I143" s="211"/>
      <c r="J143" s="212">
        <f>ROUND(I143*H143,2)</f>
        <v>0</v>
      </c>
      <c r="K143" s="208" t="s">
        <v>19</v>
      </c>
      <c r="L143" s="46"/>
      <c r="M143" s="213" t="s">
        <v>19</v>
      </c>
      <c r="N143" s="214" t="s">
        <v>44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135</v>
      </c>
      <c r="AT143" s="217" t="s">
        <v>131</v>
      </c>
      <c r="AU143" s="217" t="s">
        <v>83</v>
      </c>
      <c r="AY143" s="19" t="s">
        <v>128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81</v>
      </c>
      <c r="BK143" s="218">
        <f>ROUND(I143*H143,2)</f>
        <v>0</v>
      </c>
      <c r="BL143" s="19" t="s">
        <v>135</v>
      </c>
      <c r="BM143" s="217" t="s">
        <v>211</v>
      </c>
    </row>
    <row r="144" s="2" customFormat="1" ht="21.75" customHeight="1">
      <c r="A144" s="40"/>
      <c r="B144" s="41"/>
      <c r="C144" s="206" t="s">
        <v>174</v>
      </c>
      <c r="D144" s="206" t="s">
        <v>131</v>
      </c>
      <c r="E144" s="207" t="s">
        <v>212</v>
      </c>
      <c r="F144" s="208" t="s">
        <v>213</v>
      </c>
      <c r="G144" s="209" t="s">
        <v>199</v>
      </c>
      <c r="H144" s="210">
        <v>1</v>
      </c>
      <c r="I144" s="211"/>
      <c r="J144" s="212">
        <f>ROUND(I144*H144,2)</f>
        <v>0</v>
      </c>
      <c r="K144" s="208" t="s">
        <v>19</v>
      </c>
      <c r="L144" s="46"/>
      <c r="M144" s="213" t="s">
        <v>19</v>
      </c>
      <c r="N144" s="214" t="s">
        <v>44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135</v>
      </c>
      <c r="AT144" s="217" t="s">
        <v>131</v>
      </c>
      <c r="AU144" s="217" t="s">
        <v>83</v>
      </c>
      <c r="AY144" s="19" t="s">
        <v>128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81</v>
      </c>
      <c r="BK144" s="218">
        <f>ROUND(I144*H144,2)</f>
        <v>0</v>
      </c>
      <c r="BL144" s="19" t="s">
        <v>135</v>
      </c>
      <c r="BM144" s="217" t="s">
        <v>214</v>
      </c>
    </row>
    <row r="145" s="2" customFormat="1" ht="21.75" customHeight="1">
      <c r="A145" s="40"/>
      <c r="B145" s="41"/>
      <c r="C145" s="206" t="s">
        <v>215</v>
      </c>
      <c r="D145" s="206" t="s">
        <v>131</v>
      </c>
      <c r="E145" s="207" t="s">
        <v>216</v>
      </c>
      <c r="F145" s="208" t="s">
        <v>217</v>
      </c>
      <c r="G145" s="209" t="s">
        <v>199</v>
      </c>
      <c r="H145" s="210">
        <v>1</v>
      </c>
      <c r="I145" s="211"/>
      <c r="J145" s="212">
        <f>ROUND(I145*H145,2)</f>
        <v>0</v>
      </c>
      <c r="K145" s="208" t="s">
        <v>19</v>
      </c>
      <c r="L145" s="46"/>
      <c r="M145" s="213" t="s">
        <v>19</v>
      </c>
      <c r="N145" s="214" t="s">
        <v>44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135</v>
      </c>
      <c r="AT145" s="217" t="s">
        <v>131</v>
      </c>
      <c r="AU145" s="217" t="s">
        <v>83</v>
      </c>
      <c r="AY145" s="19" t="s">
        <v>128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81</v>
      </c>
      <c r="BK145" s="218">
        <f>ROUND(I145*H145,2)</f>
        <v>0</v>
      </c>
      <c r="BL145" s="19" t="s">
        <v>135</v>
      </c>
      <c r="BM145" s="217" t="s">
        <v>218</v>
      </c>
    </row>
    <row r="146" s="2" customFormat="1" ht="21.75" customHeight="1">
      <c r="A146" s="40"/>
      <c r="B146" s="41"/>
      <c r="C146" s="206" t="s">
        <v>178</v>
      </c>
      <c r="D146" s="206" t="s">
        <v>131</v>
      </c>
      <c r="E146" s="207" t="s">
        <v>219</v>
      </c>
      <c r="F146" s="208" t="s">
        <v>220</v>
      </c>
      <c r="G146" s="209" t="s">
        <v>221</v>
      </c>
      <c r="H146" s="210">
        <v>100</v>
      </c>
      <c r="I146" s="211"/>
      <c r="J146" s="212">
        <f>ROUND(I146*H146,2)</f>
        <v>0</v>
      </c>
      <c r="K146" s="208" t="s">
        <v>19</v>
      </c>
      <c r="L146" s="46"/>
      <c r="M146" s="213" t="s">
        <v>19</v>
      </c>
      <c r="N146" s="214" t="s">
        <v>44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0.0453</v>
      </c>
      <c r="T146" s="216">
        <f>S146*H146</f>
        <v>4.5300000000000002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135</v>
      </c>
      <c r="AT146" s="217" t="s">
        <v>131</v>
      </c>
      <c r="AU146" s="217" t="s">
        <v>83</v>
      </c>
      <c r="AY146" s="19" t="s">
        <v>128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81</v>
      </c>
      <c r="BK146" s="218">
        <f>ROUND(I146*H146,2)</f>
        <v>0</v>
      </c>
      <c r="BL146" s="19" t="s">
        <v>135</v>
      </c>
      <c r="BM146" s="217" t="s">
        <v>222</v>
      </c>
    </row>
    <row r="147" s="2" customFormat="1" ht="16.5" customHeight="1">
      <c r="A147" s="40"/>
      <c r="B147" s="41"/>
      <c r="C147" s="206" t="s">
        <v>7</v>
      </c>
      <c r="D147" s="206" t="s">
        <v>131</v>
      </c>
      <c r="E147" s="207" t="s">
        <v>223</v>
      </c>
      <c r="F147" s="208" t="s">
        <v>224</v>
      </c>
      <c r="G147" s="209" t="s">
        <v>225</v>
      </c>
      <c r="H147" s="210">
        <v>4</v>
      </c>
      <c r="I147" s="211"/>
      <c r="J147" s="212">
        <f>ROUND(I147*H147,2)</f>
        <v>0</v>
      </c>
      <c r="K147" s="208" t="s">
        <v>19</v>
      </c>
      <c r="L147" s="46"/>
      <c r="M147" s="213" t="s">
        <v>19</v>
      </c>
      <c r="N147" s="214" t="s">
        <v>44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0.28499999999999998</v>
      </c>
      <c r="T147" s="216">
        <f>S147*H147</f>
        <v>1.1399999999999999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135</v>
      </c>
      <c r="AT147" s="217" t="s">
        <v>131</v>
      </c>
      <c r="AU147" s="217" t="s">
        <v>83</v>
      </c>
      <c r="AY147" s="19" t="s">
        <v>128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81</v>
      </c>
      <c r="BK147" s="218">
        <f>ROUND(I147*H147,2)</f>
        <v>0</v>
      </c>
      <c r="BL147" s="19" t="s">
        <v>135</v>
      </c>
      <c r="BM147" s="217" t="s">
        <v>226</v>
      </c>
    </row>
    <row r="148" s="12" customFormat="1" ht="22.8" customHeight="1">
      <c r="A148" s="12"/>
      <c r="B148" s="190"/>
      <c r="C148" s="191"/>
      <c r="D148" s="192" t="s">
        <v>72</v>
      </c>
      <c r="E148" s="204" t="s">
        <v>227</v>
      </c>
      <c r="F148" s="204" t="s">
        <v>228</v>
      </c>
      <c r="G148" s="191"/>
      <c r="H148" s="191"/>
      <c r="I148" s="194"/>
      <c r="J148" s="205">
        <f>BK148</f>
        <v>0</v>
      </c>
      <c r="K148" s="191"/>
      <c r="L148" s="196"/>
      <c r="M148" s="197"/>
      <c r="N148" s="198"/>
      <c r="O148" s="198"/>
      <c r="P148" s="199">
        <f>SUM(P149:P167)</f>
        <v>0</v>
      </c>
      <c r="Q148" s="198"/>
      <c r="R148" s="199">
        <f>SUM(R149:R167)</f>
        <v>0</v>
      </c>
      <c r="S148" s="198"/>
      <c r="T148" s="200">
        <f>SUM(T149:T167)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1" t="s">
        <v>81</v>
      </c>
      <c r="AT148" s="202" t="s">
        <v>72</v>
      </c>
      <c r="AU148" s="202" t="s">
        <v>81</v>
      </c>
      <c r="AY148" s="201" t="s">
        <v>128</v>
      </c>
      <c r="BK148" s="203">
        <f>SUM(BK149:BK167)</f>
        <v>0</v>
      </c>
    </row>
    <row r="149" s="2" customFormat="1" ht="24.15" customHeight="1">
      <c r="A149" s="40"/>
      <c r="B149" s="41"/>
      <c r="C149" s="206" t="s">
        <v>184</v>
      </c>
      <c r="D149" s="206" t="s">
        <v>131</v>
      </c>
      <c r="E149" s="207" t="s">
        <v>229</v>
      </c>
      <c r="F149" s="208" t="s">
        <v>230</v>
      </c>
      <c r="G149" s="209" t="s">
        <v>231</v>
      </c>
      <c r="H149" s="210">
        <v>430.10000000000002</v>
      </c>
      <c r="I149" s="211"/>
      <c r="J149" s="212">
        <f>ROUND(I149*H149,2)</f>
        <v>0</v>
      </c>
      <c r="K149" s="208" t="s">
        <v>232</v>
      </c>
      <c r="L149" s="46"/>
      <c r="M149" s="213" t="s">
        <v>19</v>
      </c>
      <c r="N149" s="214" t="s">
        <v>44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135</v>
      </c>
      <c r="AT149" s="217" t="s">
        <v>131</v>
      </c>
      <c r="AU149" s="217" t="s">
        <v>83</v>
      </c>
      <c r="AY149" s="19" t="s">
        <v>128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81</v>
      </c>
      <c r="BK149" s="218">
        <f>ROUND(I149*H149,2)</f>
        <v>0</v>
      </c>
      <c r="BL149" s="19" t="s">
        <v>135</v>
      </c>
      <c r="BM149" s="217" t="s">
        <v>233</v>
      </c>
    </row>
    <row r="150" s="2" customFormat="1">
      <c r="A150" s="40"/>
      <c r="B150" s="41"/>
      <c r="C150" s="42"/>
      <c r="D150" s="252" t="s">
        <v>234</v>
      </c>
      <c r="E150" s="42"/>
      <c r="F150" s="253" t="s">
        <v>235</v>
      </c>
      <c r="G150" s="42"/>
      <c r="H150" s="42"/>
      <c r="I150" s="254"/>
      <c r="J150" s="42"/>
      <c r="K150" s="42"/>
      <c r="L150" s="46"/>
      <c r="M150" s="255"/>
      <c r="N150" s="256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234</v>
      </c>
      <c r="AU150" s="19" t="s">
        <v>83</v>
      </c>
    </row>
    <row r="151" s="2" customFormat="1" ht="24.15" customHeight="1">
      <c r="A151" s="40"/>
      <c r="B151" s="41"/>
      <c r="C151" s="206" t="s">
        <v>236</v>
      </c>
      <c r="D151" s="206" t="s">
        <v>131</v>
      </c>
      <c r="E151" s="207" t="s">
        <v>237</v>
      </c>
      <c r="F151" s="208" t="s">
        <v>238</v>
      </c>
      <c r="G151" s="209" t="s">
        <v>231</v>
      </c>
      <c r="H151" s="210">
        <v>68.900000000000006</v>
      </c>
      <c r="I151" s="211"/>
      <c r="J151" s="212">
        <f>ROUND(I151*H151,2)</f>
        <v>0</v>
      </c>
      <c r="K151" s="208" t="s">
        <v>232</v>
      </c>
      <c r="L151" s="46"/>
      <c r="M151" s="213" t="s">
        <v>19</v>
      </c>
      <c r="N151" s="214" t="s">
        <v>44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135</v>
      </c>
      <c r="AT151" s="217" t="s">
        <v>131</v>
      </c>
      <c r="AU151" s="217" t="s">
        <v>83</v>
      </c>
      <c r="AY151" s="19" t="s">
        <v>128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81</v>
      </c>
      <c r="BK151" s="218">
        <f>ROUND(I151*H151,2)</f>
        <v>0</v>
      </c>
      <c r="BL151" s="19" t="s">
        <v>135</v>
      </c>
      <c r="BM151" s="217" t="s">
        <v>239</v>
      </c>
    </row>
    <row r="152" s="2" customFormat="1">
      <c r="A152" s="40"/>
      <c r="B152" s="41"/>
      <c r="C152" s="42"/>
      <c r="D152" s="252" t="s">
        <v>234</v>
      </c>
      <c r="E152" s="42"/>
      <c r="F152" s="253" t="s">
        <v>240</v>
      </c>
      <c r="G152" s="42"/>
      <c r="H152" s="42"/>
      <c r="I152" s="254"/>
      <c r="J152" s="42"/>
      <c r="K152" s="42"/>
      <c r="L152" s="46"/>
      <c r="M152" s="255"/>
      <c r="N152" s="256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234</v>
      </c>
      <c r="AU152" s="19" t="s">
        <v>83</v>
      </c>
    </row>
    <row r="153" s="2" customFormat="1" ht="24.15" customHeight="1">
      <c r="A153" s="40"/>
      <c r="B153" s="41"/>
      <c r="C153" s="206" t="s">
        <v>188</v>
      </c>
      <c r="D153" s="206" t="s">
        <v>131</v>
      </c>
      <c r="E153" s="207" t="s">
        <v>241</v>
      </c>
      <c r="F153" s="208" t="s">
        <v>242</v>
      </c>
      <c r="G153" s="209" t="s">
        <v>231</v>
      </c>
      <c r="H153" s="210">
        <v>24.806999999999999</v>
      </c>
      <c r="I153" s="211"/>
      <c r="J153" s="212">
        <f>ROUND(I153*H153,2)</f>
        <v>0</v>
      </c>
      <c r="K153" s="208" t="s">
        <v>19</v>
      </c>
      <c r="L153" s="46"/>
      <c r="M153" s="213" t="s">
        <v>19</v>
      </c>
      <c r="N153" s="214" t="s">
        <v>44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135</v>
      </c>
      <c r="AT153" s="217" t="s">
        <v>131</v>
      </c>
      <c r="AU153" s="217" t="s">
        <v>83</v>
      </c>
      <c r="AY153" s="19" t="s">
        <v>128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81</v>
      </c>
      <c r="BK153" s="218">
        <f>ROUND(I153*H153,2)</f>
        <v>0</v>
      </c>
      <c r="BL153" s="19" t="s">
        <v>135</v>
      </c>
      <c r="BM153" s="217" t="s">
        <v>243</v>
      </c>
    </row>
    <row r="154" s="2" customFormat="1" ht="24.15" customHeight="1">
      <c r="A154" s="40"/>
      <c r="B154" s="41"/>
      <c r="C154" s="206" t="s">
        <v>244</v>
      </c>
      <c r="D154" s="206" t="s">
        <v>131</v>
      </c>
      <c r="E154" s="207" t="s">
        <v>245</v>
      </c>
      <c r="F154" s="208" t="s">
        <v>246</v>
      </c>
      <c r="G154" s="209" t="s">
        <v>231</v>
      </c>
      <c r="H154" s="210">
        <v>1925.03</v>
      </c>
      <c r="I154" s="211"/>
      <c r="J154" s="212">
        <f>ROUND(I154*H154,2)</f>
        <v>0</v>
      </c>
      <c r="K154" s="208" t="s">
        <v>232</v>
      </c>
      <c r="L154" s="46"/>
      <c r="M154" s="213" t="s">
        <v>19</v>
      </c>
      <c r="N154" s="214" t="s">
        <v>44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135</v>
      </c>
      <c r="AT154" s="217" t="s">
        <v>131</v>
      </c>
      <c r="AU154" s="217" t="s">
        <v>83</v>
      </c>
      <c r="AY154" s="19" t="s">
        <v>128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81</v>
      </c>
      <c r="BK154" s="218">
        <f>ROUND(I154*H154,2)</f>
        <v>0</v>
      </c>
      <c r="BL154" s="19" t="s">
        <v>135</v>
      </c>
      <c r="BM154" s="217" t="s">
        <v>247</v>
      </c>
    </row>
    <row r="155" s="2" customFormat="1">
      <c r="A155" s="40"/>
      <c r="B155" s="41"/>
      <c r="C155" s="42"/>
      <c r="D155" s="252" t="s">
        <v>234</v>
      </c>
      <c r="E155" s="42"/>
      <c r="F155" s="253" t="s">
        <v>248</v>
      </c>
      <c r="G155" s="42"/>
      <c r="H155" s="42"/>
      <c r="I155" s="254"/>
      <c r="J155" s="42"/>
      <c r="K155" s="42"/>
      <c r="L155" s="46"/>
      <c r="M155" s="255"/>
      <c r="N155" s="256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234</v>
      </c>
      <c r="AU155" s="19" t="s">
        <v>83</v>
      </c>
    </row>
    <row r="156" s="2" customFormat="1" ht="24.15" customHeight="1">
      <c r="A156" s="40"/>
      <c r="B156" s="41"/>
      <c r="C156" s="206" t="s">
        <v>192</v>
      </c>
      <c r="D156" s="206" t="s">
        <v>131</v>
      </c>
      <c r="E156" s="207" t="s">
        <v>249</v>
      </c>
      <c r="F156" s="208" t="s">
        <v>250</v>
      </c>
      <c r="G156" s="209" t="s">
        <v>231</v>
      </c>
      <c r="H156" s="210">
        <v>5</v>
      </c>
      <c r="I156" s="211"/>
      <c r="J156" s="212">
        <f>ROUND(I156*H156,2)</f>
        <v>0</v>
      </c>
      <c r="K156" s="208" t="s">
        <v>19</v>
      </c>
      <c r="L156" s="46"/>
      <c r="M156" s="213" t="s">
        <v>19</v>
      </c>
      <c r="N156" s="214" t="s">
        <v>44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135</v>
      </c>
      <c r="AT156" s="217" t="s">
        <v>131</v>
      </c>
      <c r="AU156" s="217" t="s">
        <v>83</v>
      </c>
      <c r="AY156" s="19" t="s">
        <v>128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81</v>
      </c>
      <c r="BK156" s="218">
        <f>ROUND(I156*H156,2)</f>
        <v>0</v>
      </c>
      <c r="BL156" s="19" t="s">
        <v>135</v>
      </c>
      <c r="BM156" s="217" t="s">
        <v>251</v>
      </c>
    </row>
    <row r="157" s="2" customFormat="1" ht="24.15" customHeight="1">
      <c r="A157" s="40"/>
      <c r="B157" s="41"/>
      <c r="C157" s="206" t="s">
        <v>252</v>
      </c>
      <c r="D157" s="206" t="s">
        <v>131</v>
      </c>
      <c r="E157" s="207" t="s">
        <v>253</v>
      </c>
      <c r="F157" s="208" t="s">
        <v>254</v>
      </c>
      <c r="G157" s="209" t="s">
        <v>231</v>
      </c>
      <c r="H157" s="210">
        <v>15</v>
      </c>
      <c r="I157" s="211"/>
      <c r="J157" s="212">
        <f>ROUND(I157*H157,2)</f>
        <v>0</v>
      </c>
      <c r="K157" s="208" t="s">
        <v>232</v>
      </c>
      <c r="L157" s="46"/>
      <c r="M157" s="213" t="s">
        <v>19</v>
      </c>
      <c r="N157" s="214" t="s">
        <v>44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135</v>
      </c>
      <c r="AT157" s="217" t="s">
        <v>131</v>
      </c>
      <c r="AU157" s="217" t="s">
        <v>83</v>
      </c>
      <c r="AY157" s="19" t="s">
        <v>128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81</v>
      </c>
      <c r="BK157" s="218">
        <f>ROUND(I157*H157,2)</f>
        <v>0</v>
      </c>
      <c r="BL157" s="19" t="s">
        <v>135</v>
      </c>
      <c r="BM157" s="217" t="s">
        <v>255</v>
      </c>
    </row>
    <row r="158" s="2" customFormat="1">
      <c r="A158" s="40"/>
      <c r="B158" s="41"/>
      <c r="C158" s="42"/>
      <c r="D158" s="252" t="s">
        <v>234</v>
      </c>
      <c r="E158" s="42"/>
      <c r="F158" s="253" t="s">
        <v>256</v>
      </c>
      <c r="G158" s="42"/>
      <c r="H158" s="42"/>
      <c r="I158" s="254"/>
      <c r="J158" s="42"/>
      <c r="K158" s="42"/>
      <c r="L158" s="46"/>
      <c r="M158" s="255"/>
      <c r="N158" s="256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234</v>
      </c>
      <c r="AU158" s="19" t="s">
        <v>83</v>
      </c>
    </row>
    <row r="159" s="2" customFormat="1" ht="24.15" customHeight="1">
      <c r="A159" s="40"/>
      <c r="B159" s="41"/>
      <c r="C159" s="206" t="s">
        <v>196</v>
      </c>
      <c r="D159" s="206" t="s">
        <v>131</v>
      </c>
      <c r="E159" s="207" t="s">
        <v>257</v>
      </c>
      <c r="F159" s="208" t="s">
        <v>258</v>
      </c>
      <c r="G159" s="209" t="s">
        <v>231</v>
      </c>
      <c r="H159" s="210">
        <v>120.75</v>
      </c>
      <c r="I159" s="211"/>
      <c r="J159" s="212">
        <f>ROUND(I159*H159,2)</f>
        <v>0</v>
      </c>
      <c r="K159" s="208" t="s">
        <v>232</v>
      </c>
      <c r="L159" s="46"/>
      <c r="M159" s="213" t="s">
        <v>19</v>
      </c>
      <c r="N159" s="214" t="s">
        <v>44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135</v>
      </c>
      <c r="AT159" s="217" t="s">
        <v>131</v>
      </c>
      <c r="AU159" s="217" t="s">
        <v>83</v>
      </c>
      <c r="AY159" s="19" t="s">
        <v>128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81</v>
      </c>
      <c r="BK159" s="218">
        <f>ROUND(I159*H159,2)</f>
        <v>0</v>
      </c>
      <c r="BL159" s="19" t="s">
        <v>135</v>
      </c>
      <c r="BM159" s="217" t="s">
        <v>259</v>
      </c>
    </row>
    <row r="160" s="2" customFormat="1">
      <c r="A160" s="40"/>
      <c r="B160" s="41"/>
      <c r="C160" s="42"/>
      <c r="D160" s="252" t="s">
        <v>234</v>
      </c>
      <c r="E160" s="42"/>
      <c r="F160" s="253" t="s">
        <v>260</v>
      </c>
      <c r="G160" s="42"/>
      <c r="H160" s="42"/>
      <c r="I160" s="254"/>
      <c r="J160" s="42"/>
      <c r="K160" s="42"/>
      <c r="L160" s="46"/>
      <c r="M160" s="255"/>
      <c r="N160" s="256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234</v>
      </c>
      <c r="AU160" s="19" t="s">
        <v>83</v>
      </c>
    </row>
    <row r="161" s="2" customFormat="1" ht="21.75" customHeight="1">
      <c r="A161" s="40"/>
      <c r="B161" s="41"/>
      <c r="C161" s="206" t="s">
        <v>261</v>
      </c>
      <c r="D161" s="206" t="s">
        <v>131</v>
      </c>
      <c r="E161" s="207" t="s">
        <v>262</v>
      </c>
      <c r="F161" s="208" t="s">
        <v>263</v>
      </c>
      <c r="G161" s="209" t="s">
        <v>231</v>
      </c>
      <c r="H161" s="210">
        <v>2703.8939999999998</v>
      </c>
      <c r="I161" s="211"/>
      <c r="J161" s="212">
        <f>ROUND(I161*H161,2)</f>
        <v>0</v>
      </c>
      <c r="K161" s="208" t="s">
        <v>19</v>
      </c>
      <c r="L161" s="46"/>
      <c r="M161" s="213" t="s">
        <v>19</v>
      </c>
      <c r="N161" s="214" t="s">
        <v>44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135</v>
      </c>
      <c r="AT161" s="217" t="s">
        <v>131</v>
      </c>
      <c r="AU161" s="217" t="s">
        <v>83</v>
      </c>
      <c r="AY161" s="19" t="s">
        <v>128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81</v>
      </c>
      <c r="BK161" s="218">
        <f>ROUND(I161*H161,2)</f>
        <v>0</v>
      </c>
      <c r="BL161" s="19" t="s">
        <v>135</v>
      </c>
      <c r="BM161" s="217" t="s">
        <v>264</v>
      </c>
    </row>
    <row r="162" s="2" customFormat="1" ht="16.5" customHeight="1">
      <c r="A162" s="40"/>
      <c r="B162" s="41"/>
      <c r="C162" s="206" t="s">
        <v>200</v>
      </c>
      <c r="D162" s="206" t="s">
        <v>131</v>
      </c>
      <c r="E162" s="207" t="s">
        <v>265</v>
      </c>
      <c r="F162" s="208" t="s">
        <v>266</v>
      </c>
      <c r="G162" s="209" t="s">
        <v>231</v>
      </c>
      <c r="H162" s="210">
        <v>54014.639999999999</v>
      </c>
      <c r="I162" s="211"/>
      <c r="J162" s="212">
        <f>ROUND(I162*H162,2)</f>
        <v>0</v>
      </c>
      <c r="K162" s="208" t="s">
        <v>19</v>
      </c>
      <c r="L162" s="46"/>
      <c r="M162" s="213" t="s">
        <v>19</v>
      </c>
      <c r="N162" s="214" t="s">
        <v>44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135</v>
      </c>
      <c r="AT162" s="217" t="s">
        <v>131</v>
      </c>
      <c r="AU162" s="217" t="s">
        <v>83</v>
      </c>
      <c r="AY162" s="19" t="s">
        <v>128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81</v>
      </c>
      <c r="BK162" s="218">
        <f>ROUND(I162*H162,2)</f>
        <v>0</v>
      </c>
      <c r="BL162" s="19" t="s">
        <v>135</v>
      </c>
      <c r="BM162" s="217" t="s">
        <v>267</v>
      </c>
    </row>
    <row r="163" s="13" customFormat="1">
      <c r="A163" s="13"/>
      <c r="B163" s="219"/>
      <c r="C163" s="220"/>
      <c r="D163" s="221" t="s">
        <v>136</v>
      </c>
      <c r="E163" s="222" t="s">
        <v>19</v>
      </c>
      <c r="F163" s="223" t="s">
        <v>268</v>
      </c>
      <c r="G163" s="220"/>
      <c r="H163" s="224">
        <v>54014.639999999999</v>
      </c>
      <c r="I163" s="225"/>
      <c r="J163" s="220"/>
      <c r="K163" s="220"/>
      <c r="L163" s="226"/>
      <c r="M163" s="227"/>
      <c r="N163" s="228"/>
      <c r="O163" s="228"/>
      <c r="P163" s="228"/>
      <c r="Q163" s="228"/>
      <c r="R163" s="228"/>
      <c r="S163" s="228"/>
      <c r="T163" s="22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0" t="s">
        <v>136</v>
      </c>
      <c r="AU163" s="230" t="s">
        <v>83</v>
      </c>
      <c r="AV163" s="13" t="s">
        <v>83</v>
      </c>
      <c r="AW163" s="13" t="s">
        <v>32</v>
      </c>
      <c r="AX163" s="13" t="s">
        <v>73</v>
      </c>
      <c r="AY163" s="230" t="s">
        <v>128</v>
      </c>
    </row>
    <row r="164" s="14" customFormat="1">
      <c r="A164" s="14"/>
      <c r="B164" s="231"/>
      <c r="C164" s="232"/>
      <c r="D164" s="221" t="s">
        <v>136</v>
      </c>
      <c r="E164" s="233" t="s">
        <v>19</v>
      </c>
      <c r="F164" s="234" t="s">
        <v>138</v>
      </c>
      <c r="G164" s="232"/>
      <c r="H164" s="235">
        <v>54014.639999999999</v>
      </c>
      <c r="I164" s="236"/>
      <c r="J164" s="232"/>
      <c r="K164" s="232"/>
      <c r="L164" s="237"/>
      <c r="M164" s="238"/>
      <c r="N164" s="239"/>
      <c r="O164" s="239"/>
      <c r="P164" s="239"/>
      <c r="Q164" s="239"/>
      <c r="R164" s="239"/>
      <c r="S164" s="239"/>
      <c r="T164" s="24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1" t="s">
        <v>136</v>
      </c>
      <c r="AU164" s="241" t="s">
        <v>83</v>
      </c>
      <c r="AV164" s="14" t="s">
        <v>135</v>
      </c>
      <c r="AW164" s="14" t="s">
        <v>32</v>
      </c>
      <c r="AX164" s="14" t="s">
        <v>81</v>
      </c>
      <c r="AY164" s="241" t="s">
        <v>128</v>
      </c>
    </row>
    <row r="165" s="2" customFormat="1" ht="24.15" customHeight="1">
      <c r="A165" s="40"/>
      <c r="B165" s="41"/>
      <c r="C165" s="206" t="s">
        <v>269</v>
      </c>
      <c r="D165" s="206" t="s">
        <v>131</v>
      </c>
      <c r="E165" s="207" t="s">
        <v>270</v>
      </c>
      <c r="F165" s="208" t="s">
        <v>271</v>
      </c>
      <c r="G165" s="209" t="s">
        <v>231</v>
      </c>
      <c r="H165" s="210">
        <v>2700.732</v>
      </c>
      <c r="I165" s="211"/>
      <c r="J165" s="212">
        <f>ROUND(I165*H165,2)</f>
        <v>0</v>
      </c>
      <c r="K165" s="208" t="s">
        <v>19</v>
      </c>
      <c r="L165" s="46"/>
      <c r="M165" s="213" t="s">
        <v>19</v>
      </c>
      <c r="N165" s="214" t="s">
        <v>44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135</v>
      </c>
      <c r="AT165" s="217" t="s">
        <v>131</v>
      </c>
      <c r="AU165" s="217" t="s">
        <v>83</v>
      </c>
      <c r="AY165" s="19" t="s">
        <v>128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81</v>
      </c>
      <c r="BK165" s="218">
        <f>ROUND(I165*H165,2)</f>
        <v>0</v>
      </c>
      <c r="BL165" s="19" t="s">
        <v>135</v>
      </c>
      <c r="BM165" s="217" t="s">
        <v>272</v>
      </c>
    </row>
    <row r="166" s="2" customFormat="1" ht="16.5" customHeight="1">
      <c r="A166" s="40"/>
      <c r="B166" s="41"/>
      <c r="C166" s="206" t="s">
        <v>204</v>
      </c>
      <c r="D166" s="206" t="s">
        <v>131</v>
      </c>
      <c r="E166" s="207" t="s">
        <v>273</v>
      </c>
      <c r="F166" s="208" t="s">
        <v>274</v>
      </c>
      <c r="G166" s="209" t="s">
        <v>231</v>
      </c>
      <c r="H166" s="210">
        <v>2703.8939999999998</v>
      </c>
      <c r="I166" s="211"/>
      <c r="J166" s="212">
        <f>ROUND(I166*H166,2)</f>
        <v>0</v>
      </c>
      <c r="K166" s="208" t="s">
        <v>232</v>
      </c>
      <c r="L166" s="46"/>
      <c r="M166" s="213" t="s">
        <v>19</v>
      </c>
      <c r="N166" s="214" t="s">
        <v>44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135</v>
      </c>
      <c r="AT166" s="217" t="s">
        <v>131</v>
      </c>
      <c r="AU166" s="217" t="s">
        <v>83</v>
      </c>
      <c r="AY166" s="19" t="s">
        <v>128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81</v>
      </c>
      <c r="BK166" s="218">
        <f>ROUND(I166*H166,2)</f>
        <v>0</v>
      </c>
      <c r="BL166" s="19" t="s">
        <v>135</v>
      </c>
      <c r="BM166" s="217" t="s">
        <v>275</v>
      </c>
    </row>
    <row r="167" s="2" customFormat="1">
      <c r="A167" s="40"/>
      <c r="B167" s="41"/>
      <c r="C167" s="42"/>
      <c r="D167" s="252" t="s">
        <v>234</v>
      </c>
      <c r="E167" s="42"/>
      <c r="F167" s="253" t="s">
        <v>276</v>
      </c>
      <c r="G167" s="42"/>
      <c r="H167" s="42"/>
      <c r="I167" s="254"/>
      <c r="J167" s="42"/>
      <c r="K167" s="42"/>
      <c r="L167" s="46"/>
      <c r="M167" s="255"/>
      <c r="N167" s="256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234</v>
      </c>
      <c r="AU167" s="19" t="s">
        <v>83</v>
      </c>
    </row>
    <row r="168" s="12" customFormat="1" ht="22.8" customHeight="1">
      <c r="A168" s="12"/>
      <c r="B168" s="190"/>
      <c r="C168" s="191"/>
      <c r="D168" s="192" t="s">
        <v>72</v>
      </c>
      <c r="E168" s="204" t="s">
        <v>277</v>
      </c>
      <c r="F168" s="204" t="s">
        <v>278</v>
      </c>
      <c r="G168" s="191"/>
      <c r="H168" s="191"/>
      <c r="I168" s="194"/>
      <c r="J168" s="205">
        <f>BK168</f>
        <v>0</v>
      </c>
      <c r="K168" s="191"/>
      <c r="L168" s="196"/>
      <c r="M168" s="197"/>
      <c r="N168" s="198"/>
      <c r="O168" s="198"/>
      <c r="P168" s="199">
        <f>SUM(P169:P170)</f>
        <v>0</v>
      </c>
      <c r="Q168" s="198"/>
      <c r="R168" s="199">
        <f>SUM(R169:R170)</f>
        <v>0</v>
      </c>
      <c r="S168" s="198"/>
      <c r="T168" s="200">
        <f>SUM(T169:T170)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1" t="s">
        <v>81</v>
      </c>
      <c r="AT168" s="202" t="s">
        <v>72</v>
      </c>
      <c r="AU168" s="202" t="s">
        <v>81</v>
      </c>
      <c r="AY168" s="201" t="s">
        <v>128</v>
      </c>
      <c r="BK168" s="203">
        <f>SUM(BK169:BK170)</f>
        <v>0</v>
      </c>
    </row>
    <row r="169" s="2" customFormat="1" ht="16.5" customHeight="1">
      <c r="A169" s="40"/>
      <c r="B169" s="41"/>
      <c r="C169" s="206" t="s">
        <v>279</v>
      </c>
      <c r="D169" s="206" t="s">
        <v>131</v>
      </c>
      <c r="E169" s="207" t="s">
        <v>280</v>
      </c>
      <c r="F169" s="208" t="s">
        <v>281</v>
      </c>
      <c r="G169" s="209" t="s">
        <v>231</v>
      </c>
      <c r="H169" s="210">
        <v>0.041000000000000002</v>
      </c>
      <c r="I169" s="211"/>
      <c r="J169" s="212">
        <f>ROUND(I169*H169,2)</f>
        <v>0</v>
      </c>
      <c r="K169" s="208" t="s">
        <v>232</v>
      </c>
      <c r="L169" s="46"/>
      <c r="M169" s="213" t="s">
        <v>19</v>
      </c>
      <c r="N169" s="214" t="s">
        <v>44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135</v>
      </c>
      <c r="AT169" s="217" t="s">
        <v>131</v>
      </c>
      <c r="AU169" s="217" t="s">
        <v>83</v>
      </c>
      <c r="AY169" s="19" t="s">
        <v>128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81</v>
      </c>
      <c r="BK169" s="218">
        <f>ROUND(I169*H169,2)</f>
        <v>0</v>
      </c>
      <c r="BL169" s="19" t="s">
        <v>135</v>
      </c>
      <c r="BM169" s="217" t="s">
        <v>282</v>
      </c>
    </row>
    <row r="170" s="2" customFormat="1">
      <c r="A170" s="40"/>
      <c r="B170" s="41"/>
      <c r="C170" s="42"/>
      <c r="D170" s="252" t="s">
        <v>234</v>
      </c>
      <c r="E170" s="42"/>
      <c r="F170" s="253" t="s">
        <v>283</v>
      </c>
      <c r="G170" s="42"/>
      <c r="H170" s="42"/>
      <c r="I170" s="254"/>
      <c r="J170" s="42"/>
      <c r="K170" s="42"/>
      <c r="L170" s="46"/>
      <c r="M170" s="255"/>
      <c r="N170" s="256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234</v>
      </c>
      <c r="AU170" s="19" t="s">
        <v>83</v>
      </c>
    </row>
    <row r="171" s="12" customFormat="1" ht="25.92" customHeight="1">
      <c r="A171" s="12"/>
      <c r="B171" s="190"/>
      <c r="C171" s="191"/>
      <c r="D171" s="192" t="s">
        <v>72</v>
      </c>
      <c r="E171" s="193" t="s">
        <v>284</v>
      </c>
      <c r="F171" s="193" t="s">
        <v>285</v>
      </c>
      <c r="G171" s="191"/>
      <c r="H171" s="191"/>
      <c r="I171" s="194"/>
      <c r="J171" s="195">
        <f>BK171</f>
        <v>0</v>
      </c>
      <c r="K171" s="191"/>
      <c r="L171" s="196"/>
      <c r="M171" s="197"/>
      <c r="N171" s="198"/>
      <c r="O171" s="198"/>
      <c r="P171" s="199">
        <f>SUM(P172:P173)</f>
        <v>0</v>
      </c>
      <c r="Q171" s="198"/>
      <c r="R171" s="199">
        <f>SUM(R172:R173)</f>
        <v>0</v>
      </c>
      <c r="S171" s="198"/>
      <c r="T171" s="200">
        <f>SUM(T172:T173)</f>
        <v>3.1624999999999996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1" t="s">
        <v>83</v>
      </c>
      <c r="AT171" s="202" t="s">
        <v>72</v>
      </c>
      <c r="AU171" s="202" t="s">
        <v>73</v>
      </c>
      <c r="AY171" s="201" t="s">
        <v>128</v>
      </c>
      <c r="BK171" s="203">
        <f>SUM(BK172:BK173)</f>
        <v>0</v>
      </c>
    </row>
    <row r="172" s="2" customFormat="1" ht="21.75" customHeight="1">
      <c r="A172" s="40"/>
      <c r="B172" s="41"/>
      <c r="C172" s="206" t="s">
        <v>207</v>
      </c>
      <c r="D172" s="206" t="s">
        <v>131</v>
      </c>
      <c r="E172" s="207" t="s">
        <v>286</v>
      </c>
      <c r="F172" s="208" t="s">
        <v>287</v>
      </c>
      <c r="G172" s="209" t="s">
        <v>141</v>
      </c>
      <c r="H172" s="210">
        <v>575</v>
      </c>
      <c r="I172" s="211"/>
      <c r="J172" s="212">
        <f>ROUND(I172*H172,2)</f>
        <v>0</v>
      </c>
      <c r="K172" s="208" t="s">
        <v>232</v>
      </c>
      <c r="L172" s="46"/>
      <c r="M172" s="213" t="s">
        <v>19</v>
      </c>
      <c r="N172" s="214" t="s">
        <v>44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0.0054999999999999997</v>
      </c>
      <c r="T172" s="216">
        <f>S172*H172</f>
        <v>3.1624999999999996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171</v>
      </c>
      <c r="AT172" s="217" t="s">
        <v>131</v>
      </c>
      <c r="AU172" s="217" t="s">
        <v>81</v>
      </c>
      <c r="AY172" s="19" t="s">
        <v>128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81</v>
      </c>
      <c r="BK172" s="218">
        <f>ROUND(I172*H172,2)</f>
        <v>0</v>
      </c>
      <c r="BL172" s="19" t="s">
        <v>171</v>
      </c>
      <c r="BM172" s="217" t="s">
        <v>288</v>
      </c>
    </row>
    <row r="173" s="2" customFormat="1">
      <c r="A173" s="40"/>
      <c r="B173" s="41"/>
      <c r="C173" s="42"/>
      <c r="D173" s="252" t="s">
        <v>234</v>
      </c>
      <c r="E173" s="42"/>
      <c r="F173" s="253" t="s">
        <v>289</v>
      </c>
      <c r="G173" s="42"/>
      <c r="H173" s="42"/>
      <c r="I173" s="254"/>
      <c r="J173" s="42"/>
      <c r="K173" s="42"/>
      <c r="L173" s="46"/>
      <c r="M173" s="255"/>
      <c r="N173" s="256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234</v>
      </c>
      <c r="AU173" s="19" t="s">
        <v>81</v>
      </c>
    </row>
    <row r="174" s="12" customFormat="1" ht="25.92" customHeight="1">
      <c r="A174" s="12"/>
      <c r="B174" s="190"/>
      <c r="C174" s="191"/>
      <c r="D174" s="192" t="s">
        <v>72</v>
      </c>
      <c r="E174" s="193" t="s">
        <v>290</v>
      </c>
      <c r="F174" s="193" t="s">
        <v>291</v>
      </c>
      <c r="G174" s="191"/>
      <c r="H174" s="191"/>
      <c r="I174" s="194"/>
      <c r="J174" s="195">
        <f>BK174</f>
        <v>0</v>
      </c>
      <c r="K174" s="191"/>
      <c r="L174" s="196"/>
      <c r="M174" s="197"/>
      <c r="N174" s="198"/>
      <c r="O174" s="198"/>
      <c r="P174" s="199">
        <f>P175</f>
        <v>0</v>
      </c>
      <c r="Q174" s="198"/>
      <c r="R174" s="199">
        <f>R175</f>
        <v>0</v>
      </c>
      <c r="S174" s="198"/>
      <c r="T174" s="200">
        <f>T175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1" t="s">
        <v>83</v>
      </c>
      <c r="AT174" s="202" t="s">
        <v>72</v>
      </c>
      <c r="AU174" s="202" t="s">
        <v>73</v>
      </c>
      <c r="AY174" s="201" t="s">
        <v>128</v>
      </c>
      <c r="BK174" s="203">
        <f>BK175</f>
        <v>0</v>
      </c>
    </row>
    <row r="175" s="2" customFormat="1" ht="16.5" customHeight="1">
      <c r="A175" s="40"/>
      <c r="B175" s="41"/>
      <c r="C175" s="206" t="s">
        <v>292</v>
      </c>
      <c r="D175" s="206" t="s">
        <v>131</v>
      </c>
      <c r="E175" s="207" t="s">
        <v>293</v>
      </c>
      <c r="F175" s="208" t="s">
        <v>294</v>
      </c>
      <c r="G175" s="209" t="s">
        <v>199</v>
      </c>
      <c r="H175" s="210">
        <v>1</v>
      </c>
      <c r="I175" s="211"/>
      <c r="J175" s="212">
        <f>ROUND(I175*H175,2)</f>
        <v>0</v>
      </c>
      <c r="K175" s="208" t="s">
        <v>19</v>
      </c>
      <c r="L175" s="46"/>
      <c r="M175" s="213" t="s">
        <v>19</v>
      </c>
      <c r="N175" s="214" t="s">
        <v>44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171</v>
      </c>
      <c r="AT175" s="217" t="s">
        <v>131</v>
      </c>
      <c r="AU175" s="217" t="s">
        <v>81</v>
      </c>
      <c r="AY175" s="19" t="s">
        <v>128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81</v>
      </c>
      <c r="BK175" s="218">
        <f>ROUND(I175*H175,2)</f>
        <v>0</v>
      </c>
      <c r="BL175" s="19" t="s">
        <v>171</v>
      </c>
      <c r="BM175" s="217" t="s">
        <v>295</v>
      </c>
    </row>
    <row r="176" s="12" customFormat="1" ht="25.92" customHeight="1">
      <c r="A176" s="12"/>
      <c r="B176" s="190"/>
      <c r="C176" s="191"/>
      <c r="D176" s="192" t="s">
        <v>72</v>
      </c>
      <c r="E176" s="193" t="s">
        <v>296</v>
      </c>
      <c r="F176" s="193" t="s">
        <v>297</v>
      </c>
      <c r="G176" s="191"/>
      <c r="H176" s="191"/>
      <c r="I176" s="194"/>
      <c r="J176" s="195">
        <f>BK176</f>
        <v>0</v>
      </c>
      <c r="K176" s="191"/>
      <c r="L176" s="196"/>
      <c r="M176" s="197"/>
      <c r="N176" s="198"/>
      <c r="O176" s="198"/>
      <c r="P176" s="199">
        <f>P177</f>
        <v>0</v>
      </c>
      <c r="Q176" s="198"/>
      <c r="R176" s="199">
        <f>R177</f>
        <v>0</v>
      </c>
      <c r="S176" s="198"/>
      <c r="T176" s="200">
        <f>T177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1" t="s">
        <v>83</v>
      </c>
      <c r="AT176" s="202" t="s">
        <v>72</v>
      </c>
      <c r="AU176" s="202" t="s">
        <v>73</v>
      </c>
      <c r="AY176" s="201" t="s">
        <v>128</v>
      </c>
      <c r="BK176" s="203">
        <f>BK177</f>
        <v>0</v>
      </c>
    </row>
    <row r="177" s="2" customFormat="1" ht="16.5" customHeight="1">
      <c r="A177" s="40"/>
      <c r="B177" s="41"/>
      <c r="C177" s="206" t="s">
        <v>211</v>
      </c>
      <c r="D177" s="206" t="s">
        <v>131</v>
      </c>
      <c r="E177" s="207" t="s">
        <v>298</v>
      </c>
      <c r="F177" s="208" t="s">
        <v>299</v>
      </c>
      <c r="G177" s="209" t="s">
        <v>199</v>
      </c>
      <c r="H177" s="210">
        <v>1</v>
      </c>
      <c r="I177" s="211"/>
      <c r="J177" s="212">
        <f>ROUND(I177*H177,2)</f>
        <v>0</v>
      </c>
      <c r="K177" s="208" t="s">
        <v>19</v>
      </c>
      <c r="L177" s="46"/>
      <c r="M177" s="213" t="s">
        <v>19</v>
      </c>
      <c r="N177" s="214" t="s">
        <v>44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171</v>
      </c>
      <c r="AT177" s="217" t="s">
        <v>131</v>
      </c>
      <c r="AU177" s="217" t="s">
        <v>81</v>
      </c>
      <c r="AY177" s="19" t="s">
        <v>128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81</v>
      </c>
      <c r="BK177" s="218">
        <f>ROUND(I177*H177,2)</f>
        <v>0</v>
      </c>
      <c r="BL177" s="19" t="s">
        <v>171</v>
      </c>
      <c r="BM177" s="217" t="s">
        <v>300</v>
      </c>
    </row>
    <row r="178" s="12" customFormat="1" ht="25.92" customHeight="1">
      <c r="A178" s="12"/>
      <c r="B178" s="190"/>
      <c r="C178" s="191"/>
      <c r="D178" s="192" t="s">
        <v>72</v>
      </c>
      <c r="E178" s="193" t="s">
        <v>301</v>
      </c>
      <c r="F178" s="193" t="s">
        <v>302</v>
      </c>
      <c r="G178" s="191"/>
      <c r="H178" s="191"/>
      <c r="I178" s="194"/>
      <c r="J178" s="195">
        <f>BK178</f>
        <v>0</v>
      </c>
      <c r="K178" s="191"/>
      <c r="L178" s="196"/>
      <c r="M178" s="197"/>
      <c r="N178" s="198"/>
      <c r="O178" s="198"/>
      <c r="P178" s="199">
        <f>P179</f>
        <v>0</v>
      </c>
      <c r="Q178" s="198"/>
      <c r="R178" s="199">
        <f>R179</f>
        <v>0</v>
      </c>
      <c r="S178" s="198"/>
      <c r="T178" s="200">
        <f>T179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1" t="s">
        <v>83</v>
      </c>
      <c r="AT178" s="202" t="s">
        <v>72</v>
      </c>
      <c r="AU178" s="202" t="s">
        <v>73</v>
      </c>
      <c r="AY178" s="201" t="s">
        <v>128</v>
      </c>
      <c r="BK178" s="203">
        <f>BK179</f>
        <v>0</v>
      </c>
    </row>
    <row r="179" s="2" customFormat="1" ht="16.5" customHeight="1">
      <c r="A179" s="40"/>
      <c r="B179" s="41"/>
      <c r="C179" s="206" t="s">
        <v>303</v>
      </c>
      <c r="D179" s="206" t="s">
        <v>131</v>
      </c>
      <c r="E179" s="207" t="s">
        <v>304</v>
      </c>
      <c r="F179" s="208" t="s">
        <v>305</v>
      </c>
      <c r="G179" s="209" t="s">
        <v>199</v>
      </c>
      <c r="H179" s="210">
        <v>1</v>
      </c>
      <c r="I179" s="211"/>
      <c r="J179" s="212">
        <f>ROUND(I179*H179,2)</f>
        <v>0</v>
      </c>
      <c r="K179" s="208" t="s">
        <v>19</v>
      </c>
      <c r="L179" s="46"/>
      <c r="M179" s="213" t="s">
        <v>19</v>
      </c>
      <c r="N179" s="214" t="s">
        <v>44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171</v>
      </c>
      <c r="AT179" s="217" t="s">
        <v>131</v>
      </c>
      <c r="AU179" s="217" t="s">
        <v>81</v>
      </c>
      <c r="AY179" s="19" t="s">
        <v>128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81</v>
      </c>
      <c r="BK179" s="218">
        <f>ROUND(I179*H179,2)</f>
        <v>0</v>
      </c>
      <c r="BL179" s="19" t="s">
        <v>171</v>
      </c>
      <c r="BM179" s="217" t="s">
        <v>306</v>
      </c>
    </row>
    <row r="180" s="12" customFormat="1" ht="25.92" customHeight="1">
      <c r="A180" s="12"/>
      <c r="B180" s="190"/>
      <c r="C180" s="191"/>
      <c r="D180" s="192" t="s">
        <v>72</v>
      </c>
      <c r="E180" s="193" t="s">
        <v>307</v>
      </c>
      <c r="F180" s="193" t="s">
        <v>308</v>
      </c>
      <c r="G180" s="191"/>
      <c r="H180" s="191"/>
      <c r="I180" s="194"/>
      <c r="J180" s="195">
        <f>BK180</f>
        <v>0</v>
      </c>
      <c r="K180" s="191"/>
      <c r="L180" s="196"/>
      <c r="M180" s="197"/>
      <c r="N180" s="198"/>
      <c r="O180" s="198"/>
      <c r="P180" s="199">
        <f>SUM(P181:P183)</f>
        <v>0</v>
      </c>
      <c r="Q180" s="198"/>
      <c r="R180" s="199">
        <f>SUM(R181:R183)</f>
        <v>0</v>
      </c>
      <c r="S180" s="198"/>
      <c r="T180" s="200">
        <f>SUM(T181:T183)</f>
        <v>0.014999999999999999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1" t="s">
        <v>83</v>
      </c>
      <c r="AT180" s="202" t="s">
        <v>72</v>
      </c>
      <c r="AU180" s="202" t="s">
        <v>73</v>
      </c>
      <c r="AY180" s="201" t="s">
        <v>128</v>
      </c>
      <c r="BK180" s="203">
        <f>SUM(BK181:BK183)</f>
        <v>0</v>
      </c>
    </row>
    <row r="181" s="2" customFormat="1" ht="24.15" customHeight="1">
      <c r="A181" s="40"/>
      <c r="B181" s="41"/>
      <c r="C181" s="206" t="s">
        <v>214</v>
      </c>
      <c r="D181" s="206" t="s">
        <v>131</v>
      </c>
      <c r="E181" s="207" t="s">
        <v>309</v>
      </c>
      <c r="F181" s="208" t="s">
        <v>310</v>
      </c>
      <c r="G181" s="209" t="s">
        <v>199</v>
      </c>
      <c r="H181" s="210">
        <v>1</v>
      </c>
      <c r="I181" s="211"/>
      <c r="J181" s="212">
        <f>ROUND(I181*H181,2)</f>
        <v>0</v>
      </c>
      <c r="K181" s="208" t="s">
        <v>19</v>
      </c>
      <c r="L181" s="46"/>
      <c r="M181" s="213" t="s">
        <v>19</v>
      </c>
      <c r="N181" s="214" t="s">
        <v>44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171</v>
      </c>
      <c r="AT181" s="217" t="s">
        <v>131</v>
      </c>
      <c r="AU181" s="217" t="s">
        <v>81</v>
      </c>
      <c r="AY181" s="19" t="s">
        <v>128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81</v>
      </c>
      <c r="BK181" s="218">
        <f>ROUND(I181*H181,2)</f>
        <v>0</v>
      </c>
      <c r="BL181" s="19" t="s">
        <v>171</v>
      </c>
      <c r="BM181" s="217" t="s">
        <v>311</v>
      </c>
    </row>
    <row r="182" s="2" customFormat="1" ht="16.5" customHeight="1">
      <c r="A182" s="40"/>
      <c r="B182" s="41"/>
      <c r="C182" s="206" t="s">
        <v>312</v>
      </c>
      <c r="D182" s="206" t="s">
        <v>131</v>
      </c>
      <c r="E182" s="207" t="s">
        <v>313</v>
      </c>
      <c r="F182" s="208" t="s">
        <v>314</v>
      </c>
      <c r="G182" s="209" t="s">
        <v>199</v>
      </c>
      <c r="H182" s="210">
        <v>1</v>
      </c>
      <c r="I182" s="211"/>
      <c r="J182" s="212">
        <f>ROUND(I182*H182,2)</f>
        <v>0</v>
      </c>
      <c r="K182" s="208" t="s">
        <v>19</v>
      </c>
      <c r="L182" s="46"/>
      <c r="M182" s="213" t="s">
        <v>19</v>
      </c>
      <c r="N182" s="214" t="s">
        <v>44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171</v>
      </c>
      <c r="AT182" s="217" t="s">
        <v>131</v>
      </c>
      <c r="AU182" s="217" t="s">
        <v>81</v>
      </c>
      <c r="AY182" s="19" t="s">
        <v>128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81</v>
      </c>
      <c r="BK182" s="218">
        <f>ROUND(I182*H182,2)</f>
        <v>0</v>
      </c>
      <c r="BL182" s="19" t="s">
        <v>171</v>
      </c>
      <c r="BM182" s="217" t="s">
        <v>315</v>
      </c>
    </row>
    <row r="183" s="2" customFormat="1" ht="21.75" customHeight="1">
      <c r="A183" s="40"/>
      <c r="B183" s="41"/>
      <c r="C183" s="206" t="s">
        <v>218</v>
      </c>
      <c r="D183" s="206" t="s">
        <v>131</v>
      </c>
      <c r="E183" s="207" t="s">
        <v>316</v>
      </c>
      <c r="F183" s="208" t="s">
        <v>317</v>
      </c>
      <c r="G183" s="209" t="s">
        <v>225</v>
      </c>
      <c r="H183" s="210">
        <v>2</v>
      </c>
      <c r="I183" s="211"/>
      <c r="J183" s="212">
        <f>ROUND(I183*H183,2)</f>
        <v>0</v>
      </c>
      <c r="K183" s="208" t="s">
        <v>19</v>
      </c>
      <c r="L183" s="46"/>
      <c r="M183" s="213" t="s">
        <v>19</v>
      </c>
      <c r="N183" s="214" t="s">
        <v>44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0.0074999999999999997</v>
      </c>
      <c r="T183" s="216">
        <f>S183*H183</f>
        <v>0.014999999999999999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171</v>
      </c>
      <c r="AT183" s="217" t="s">
        <v>131</v>
      </c>
      <c r="AU183" s="217" t="s">
        <v>81</v>
      </c>
      <c r="AY183" s="19" t="s">
        <v>128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81</v>
      </c>
      <c r="BK183" s="218">
        <f>ROUND(I183*H183,2)</f>
        <v>0</v>
      </c>
      <c r="BL183" s="19" t="s">
        <v>171</v>
      </c>
      <c r="BM183" s="217" t="s">
        <v>318</v>
      </c>
    </row>
    <row r="184" s="12" customFormat="1" ht="25.92" customHeight="1">
      <c r="A184" s="12"/>
      <c r="B184" s="190"/>
      <c r="C184" s="191"/>
      <c r="D184" s="192" t="s">
        <v>72</v>
      </c>
      <c r="E184" s="193" t="s">
        <v>319</v>
      </c>
      <c r="F184" s="193" t="s">
        <v>320</v>
      </c>
      <c r="G184" s="191"/>
      <c r="H184" s="191"/>
      <c r="I184" s="194"/>
      <c r="J184" s="195">
        <f>BK184</f>
        <v>0</v>
      </c>
      <c r="K184" s="191"/>
      <c r="L184" s="196"/>
      <c r="M184" s="197"/>
      <c r="N184" s="198"/>
      <c r="O184" s="198"/>
      <c r="P184" s="199">
        <f>SUM(P185:P189)</f>
        <v>0</v>
      </c>
      <c r="Q184" s="198"/>
      <c r="R184" s="199">
        <f>SUM(R185:R189)</f>
        <v>0</v>
      </c>
      <c r="S184" s="198"/>
      <c r="T184" s="200">
        <f>SUM(T185:T189)</f>
        <v>22.853999999999999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1" t="s">
        <v>83</v>
      </c>
      <c r="AT184" s="202" t="s">
        <v>72</v>
      </c>
      <c r="AU184" s="202" t="s">
        <v>73</v>
      </c>
      <c r="AY184" s="201" t="s">
        <v>128</v>
      </c>
      <c r="BK184" s="203">
        <f>SUM(BK185:BK189)</f>
        <v>0</v>
      </c>
    </row>
    <row r="185" s="2" customFormat="1" ht="24.15" customHeight="1">
      <c r="A185" s="40"/>
      <c r="B185" s="41"/>
      <c r="C185" s="206" t="s">
        <v>321</v>
      </c>
      <c r="D185" s="206" t="s">
        <v>131</v>
      </c>
      <c r="E185" s="207" t="s">
        <v>322</v>
      </c>
      <c r="F185" s="208" t="s">
        <v>323</v>
      </c>
      <c r="G185" s="209" t="s">
        <v>221</v>
      </c>
      <c r="H185" s="210">
        <v>1205</v>
      </c>
      <c r="I185" s="211"/>
      <c r="J185" s="212">
        <f>ROUND(I185*H185,2)</f>
        <v>0</v>
      </c>
      <c r="K185" s="208" t="s">
        <v>19</v>
      </c>
      <c r="L185" s="46"/>
      <c r="M185" s="213" t="s">
        <v>19</v>
      </c>
      <c r="N185" s="214" t="s">
        <v>44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0.012999999999999999</v>
      </c>
      <c r="T185" s="216">
        <f>S185*H185</f>
        <v>15.664999999999999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171</v>
      </c>
      <c r="AT185" s="217" t="s">
        <v>131</v>
      </c>
      <c r="AU185" s="217" t="s">
        <v>81</v>
      </c>
      <c r="AY185" s="19" t="s">
        <v>128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81</v>
      </c>
      <c r="BK185" s="218">
        <f>ROUND(I185*H185,2)</f>
        <v>0</v>
      </c>
      <c r="BL185" s="19" t="s">
        <v>171</v>
      </c>
      <c r="BM185" s="217" t="s">
        <v>324</v>
      </c>
    </row>
    <row r="186" s="13" customFormat="1">
      <c r="A186" s="13"/>
      <c r="B186" s="219"/>
      <c r="C186" s="220"/>
      <c r="D186" s="221" t="s">
        <v>136</v>
      </c>
      <c r="E186" s="222" t="s">
        <v>19</v>
      </c>
      <c r="F186" s="223" t="s">
        <v>325</v>
      </c>
      <c r="G186" s="220"/>
      <c r="H186" s="224">
        <v>980</v>
      </c>
      <c r="I186" s="225"/>
      <c r="J186" s="220"/>
      <c r="K186" s="220"/>
      <c r="L186" s="226"/>
      <c r="M186" s="227"/>
      <c r="N186" s="228"/>
      <c r="O186" s="228"/>
      <c r="P186" s="228"/>
      <c r="Q186" s="228"/>
      <c r="R186" s="228"/>
      <c r="S186" s="228"/>
      <c r="T186" s="22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0" t="s">
        <v>136</v>
      </c>
      <c r="AU186" s="230" t="s">
        <v>81</v>
      </c>
      <c r="AV186" s="13" t="s">
        <v>83</v>
      </c>
      <c r="AW186" s="13" t="s">
        <v>32</v>
      </c>
      <c r="AX186" s="13" t="s">
        <v>73</v>
      </c>
      <c r="AY186" s="230" t="s">
        <v>128</v>
      </c>
    </row>
    <row r="187" s="13" customFormat="1">
      <c r="A187" s="13"/>
      <c r="B187" s="219"/>
      <c r="C187" s="220"/>
      <c r="D187" s="221" t="s">
        <v>136</v>
      </c>
      <c r="E187" s="222" t="s">
        <v>19</v>
      </c>
      <c r="F187" s="223" t="s">
        <v>326</v>
      </c>
      <c r="G187" s="220"/>
      <c r="H187" s="224">
        <v>225</v>
      </c>
      <c r="I187" s="225"/>
      <c r="J187" s="220"/>
      <c r="K187" s="220"/>
      <c r="L187" s="226"/>
      <c r="M187" s="227"/>
      <c r="N187" s="228"/>
      <c r="O187" s="228"/>
      <c r="P187" s="228"/>
      <c r="Q187" s="228"/>
      <c r="R187" s="228"/>
      <c r="S187" s="228"/>
      <c r="T187" s="22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0" t="s">
        <v>136</v>
      </c>
      <c r="AU187" s="230" t="s">
        <v>81</v>
      </c>
      <c r="AV187" s="13" t="s">
        <v>83</v>
      </c>
      <c r="AW187" s="13" t="s">
        <v>32</v>
      </c>
      <c r="AX187" s="13" t="s">
        <v>73</v>
      </c>
      <c r="AY187" s="230" t="s">
        <v>128</v>
      </c>
    </row>
    <row r="188" s="14" customFormat="1">
      <c r="A188" s="14"/>
      <c r="B188" s="231"/>
      <c r="C188" s="232"/>
      <c r="D188" s="221" t="s">
        <v>136</v>
      </c>
      <c r="E188" s="233" t="s">
        <v>19</v>
      </c>
      <c r="F188" s="234" t="s">
        <v>138</v>
      </c>
      <c r="G188" s="232"/>
      <c r="H188" s="235">
        <v>1205</v>
      </c>
      <c r="I188" s="236"/>
      <c r="J188" s="232"/>
      <c r="K188" s="232"/>
      <c r="L188" s="237"/>
      <c r="M188" s="238"/>
      <c r="N188" s="239"/>
      <c r="O188" s="239"/>
      <c r="P188" s="239"/>
      <c r="Q188" s="239"/>
      <c r="R188" s="239"/>
      <c r="S188" s="239"/>
      <c r="T188" s="240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1" t="s">
        <v>136</v>
      </c>
      <c r="AU188" s="241" t="s">
        <v>81</v>
      </c>
      <c r="AV188" s="14" t="s">
        <v>135</v>
      </c>
      <c r="AW188" s="14" t="s">
        <v>32</v>
      </c>
      <c r="AX188" s="14" t="s">
        <v>81</v>
      </c>
      <c r="AY188" s="241" t="s">
        <v>128</v>
      </c>
    </row>
    <row r="189" s="2" customFormat="1" ht="24.15" customHeight="1">
      <c r="A189" s="40"/>
      <c r="B189" s="41"/>
      <c r="C189" s="206" t="s">
        <v>222</v>
      </c>
      <c r="D189" s="206" t="s">
        <v>131</v>
      </c>
      <c r="E189" s="207" t="s">
        <v>327</v>
      </c>
      <c r="F189" s="208" t="s">
        <v>328</v>
      </c>
      <c r="G189" s="209" t="s">
        <v>141</v>
      </c>
      <c r="H189" s="210">
        <v>1027</v>
      </c>
      <c r="I189" s="211"/>
      <c r="J189" s="212">
        <f>ROUND(I189*H189,2)</f>
        <v>0</v>
      </c>
      <c r="K189" s="208" t="s">
        <v>19</v>
      </c>
      <c r="L189" s="46"/>
      <c r="M189" s="213" t="s">
        <v>19</v>
      </c>
      <c r="N189" s="214" t="s">
        <v>44</v>
      </c>
      <c r="O189" s="86"/>
      <c r="P189" s="215">
        <f>O189*H189</f>
        <v>0</v>
      </c>
      <c r="Q189" s="215">
        <v>0</v>
      </c>
      <c r="R189" s="215">
        <f>Q189*H189</f>
        <v>0</v>
      </c>
      <c r="S189" s="215">
        <v>0.0070000000000000001</v>
      </c>
      <c r="T189" s="216">
        <f>S189*H189</f>
        <v>7.1890000000000001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171</v>
      </c>
      <c r="AT189" s="217" t="s">
        <v>131</v>
      </c>
      <c r="AU189" s="217" t="s">
        <v>81</v>
      </c>
      <c r="AY189" s="19" t="s">
        <v>128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81</v>
      </c>
      <c r="BK189" s="218">
        <f>ROUND(I189*H189,2)</f>
        <v>0</v>
      </c>
      <c r="BL189" s="19" t="s">
        <v>171</v>
      </c>
      <c r="BM189" s="217" t="s">
        <v>329</v>
      </c>
    </row>
    <row r="190" s="12" customFormat="1" ht="25.92" customHeight="1">
      <c r="A190" s="12"/>
      <c r="B190" s="190"/>
      <c r="C190" s="191"/>
      <c r="D190" s="192" t="s">
        <v>72</v>
      </c>
      <c r="E190" s="193" t="s">
        <v>330</v>
      </c>
      <c r="F190" s="193" t="s">
        <v>331</v>
      </c>
      <c r="G190" s="191"/>
      <c r="H190" s="191"/>
      <c r="I190" s="194"/>
      <c r="J190" s="195">
        <f>BK190</f>
        <v>0</v>
      </c>
      <c r="K190" s="191"/>
      <c r="L190" s="196"/>
      <c r="M190" s="197"/>
      <c r="N190" s="198"/>
      <c r="O190" s="198"/>
      <c r="P190" s="199">
        <f>SUM(P191:P193)</f>
        <v>0</v>
      </c>
      <c r="Q190" s="198"/>
      <c r="R190" s="199">
        <f>SUM(R191:R193)</f>
        <v>0</v>
      </c>
      <c r="S190" s="198"/>
      <c r="T190" s="200">
        <f>SUM(T191:T193)</f>
        <v>0.45659999999999995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01" t="s">
        <v>83</v>
      </c>
      <c r="AT190" s="202" t="s">
        <v>72</v>
      </c>
      <c r="AU190" s="202" t="s">
        <v>73</v>
      </c>
      <c r="AY190" s="201" t="s">
        <v>128</v>
      </c>
      <c r="BK190" s="203">
        <f>SUM(BK191:BK193)</f>
        <v>0</v>
      </c>
    </row>
    <row r="191" s="2" customFormat="1" ht="16.5" customHeight="1">
      <c r="A191" s="40"/>
      <c r="B191" s="41"/>
      <c r="C191" s="206" t="s">
        <v>332</v>
      </c>
      <c r="D191" s="206" t="s">
        <v>131</v>
      </c>
      <c r="E191" s="207" t="s">
        <v>333</v>
      </c>
      <c r="F191" s="208" t="s">
        <v>334</v>
      </c>
      <c r="G191" s="209" t="s">
        <v>221</v>
      </c>
      <c r="H191" s="210">
        <v>20</v>
      </c>
      <c r="I191" s="211"/>
      <c r="J191" s="212">
        <f>ROUND(I191*H191,2)</f>
        <v>0</v>
      </c>
      <c r="K191" s="208" t="s">
        <v>19</v>
      </c>
      <c r="L191" s="46"/>
      <c r="M191" s="213" t="s">
        <v>19</v>
      </c>
      <c r="N191" s="214" t="s">
        <v>44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0.0039399999999999999</v>
      </c>
      <c r="T191" s="216">
        <f>S191*H191</f>
        <v>0.078799999999999995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171</v>
      </c>
      <c r="AT191" s="217" t="s">
        <v>131</v>
      </c>
      <c r="AU191" s="217" t="s">
        <v>81</v>
      </c>
      <c r="AY191" s="19" t="s">
        <v>128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81</v>
      </c>
      <c r="BK191" s="218">
        <f>ROUND(I191*H191,2)</f>
        <v>0</v>
      </c>
      <c r="BL191" s="19" t="s">
        <v>171</v>
      </c>
      <c r="BM191" s="217" t="s">
        <v>335</v>
      </c>
    </row>
    <row r="192" s="2" customFormat="1" ht="16.5" customHeight="1">
      <c r="A192" s="40"/>
      <c r="B192" s="41"/>
      <c r="C192" s="206" t="s">
        <v>226</v>
      </c>
      <c r="D192" s="206" t="s">
        <v>131</v>
      </c>
      <c r="E192" s="207" t="s">
        <v>336</v>
      </c>
      <c r="F192" s="208" t="s">
        <v>337</v>
      </c>
      <c r="G192" s="209" t="s">
        <v>221</v>
      </c>
      <c r="H192" s="210">
        <v>128</v>
      </c>
      <c r="I192" s="211"/>
      <c r="J192" s="212">
        <f>ROUND(I192*H192,2)</f>
        <v>0</v>
      </c>
      <c r="K192" s="208" t="s">
        <v>19</v>
      </c>
      <c r="L192" s="46"/>
      <c r="M192" s="213" t="s">
        <v>19</v>
      </c>
      <c r="N192" s="214" t="s">
        <v>44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0.0025999999999999999</v>
      </c>
      <c r="T192" s="216">
        <f>S192*H192</f>
        <v>0.33279999999999998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171</v>
      </c>
      <c r="AT192" s="217" t="s">
        <v>131</v>
      </c>
      <c r="AU192" s="217" t="s">
        <v>81</v>
      </c>
      <c r="AY192" s="19" t="s">
        <v>128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81</v>
      </c>
      <c r="BK192" s="218">
        <f>ROUND(I192*H192,2)</f>
        <v>0</v>
      </c>
      <c r="BL192" s="19" t="s">
        <v>171</v>
      </c>
      <c r="BM192" s="217" t="s">
        <v>338</v>
      </c>
    </row>
    <row r="193" s="2" customFormat="1" ht="16.5" customHeight="1">
      <c r="A193" s="40"/>
      <c r="B193" s="41"/>
      <c r="C193" s="206" t="s">
        <v>339</v>
      </c>
      <c r="D193" s="206" t="s">
        <v>131</v>
      </c>
      <c r="E193" s="207" t="s">
        <v>340</v>
      </c>
      <c r="F193" s="208" t="s">
        <v>341</v>
      </c>
      <c r="G193" s="209" t="s">
        <v>225</v>
      </c>
      <c r="H193" s="210">
        <v>3</v>
      </c>
      <c r="I193" s="211"/>
      <c r="J193" s="212">
        <f>ROUND(I193*H193,2)</f>
        <v>0</v>
      </c>
      <c r="K193" s="208" t="s">
        <v>19</v>
      </c>
      <c r="L193" s="46"/>
      <c r="M193" s="213" t="s">
        <v>19</v>
      </c>
      <c r="N193" s="214" t="s">
        <v>44</v>
      </c>
      <c r="O193" s="86"/>
      <c r="P193" s="215">
        <f>O193*H193</f>
        <v>0</v>
      </c>
      <c r="Q193" s="215">
        <v>0</v>
      </c>
      <c r="R193" s="215">
        <f>Q193*H193</f>
        <v>0</v>
      </c>
      <c r="S193" s="215">
        <v>0.014999999999999999</v>
      </c>
      <c r="T193" s="216">
        <f>S193*H193</f>
        <v>0.044999999999999998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171</v>
      </c>
      <c r="AT193" s="217" t="s">
        <v>131</v>
      </c>
      <c r="AU193" s="217" t="s">
        <v>81</v>
      </c>
      <c r="AY193" s="19" t="s">
        <v>128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81</v>
      </c>
      <c r="BK193" s="218">
        <f>ROUND(I193*H193,2)</f>
        <v>0</v>
      </c>
      <c r="BL193" s="19" t="s">
        <v>171</v>
      </c>
      <c r="BM193" s="217" t="s">
        <v>342</v>
      </c>
    </row>
    <row r="194" s="12" customFormat="1" ht="25.92" customHeight="1">
      <c r="A194" s="12"/>
      <c r="B194" s="190"/>
      <c r="C194" s="191"/>
      <c r="D194" s="192" t="s">
        <v>72</v>
      </c>
      <c r="E194" s="193" t="s">
        <v>343</v>
      </c>
      <c r="F194" s="193" t="s">
        <v>344</v>
      </c>
      <c r="G194" s="191"/>
      <c r="H194" s="191"/>
      <c r="I194" s="194"/>
      <c r="J194" s="195">
        <f>BK194</f>
        <v>0</v>
      </c>
      <c r="K194" s="191"/>
      <c r="L194" s="196"/>
      <c r="M194" s="197"/>
      <c r="N194" s="198"/>
      <c r="O194" s="198"/>
      <c r="P194" s="199">
        <f>SUM(P195:P203)</f>
        <v>0</v>
      </c>
      <c r="Q194" s="198"/>
      <c r="R194" s="199">
        <f>SUM(R195:R203)</f>
        <v>0</v>
      </c>
      <c r="S194" s="198"/>
      <c r="T194" s="200">
        <f>SUM(T195:T203)</f>
        <v>68.903940000000006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01" t="s">
        <v>83</v>
      </c>
      <c r="AT194" s="202" t="s">
        <v>72</v>
      </c>
      <c r="AU194" s="202" t="s">
        <v>73</v>
      </c>
      <c r="AY194" s="201" t="s">
        <v>128</v>
      </c>
      <c r="BK194" s="203">
        <f>SUM(BK195:BK203)</f>
        <v>0</v>
      </c>
    </row>
    <row r="195" s="2" customFormat="1" ht="16.5" customHeight="1">
      <c r="A195" s="40"/>
      <c r="B195" s="41"/>
      <c r="C195" s="206" t="s">
        <v>233</v>
      </c>
      <c r="D195" s="206" t="s">
        <v>131</v>
      </c>
      <c r="E195" s="207" t="s">
        <v>345</v>
      </c>
      <c r="F195" s="208" t="s">
        <v>346</v>
      </c>
      <c r="G195" s="209" t="s">
        <v>141</v>
      </c>
      <c r="H195" s="210">
        <v>1027</v>
      </c>
      <c r="I195" s="211"/>
      <c r="J195" s="212">
        <f>ROUND(I195*H195,2)</f>
        <v>0</v>
      </c>
      <c r="K195" s="208" t="s">
        <v>19</v>
      </c>
      <c r="L195" s="46"/>
      <c r="M195" s="213" t="s">
        <v>19</v>
      </c>
      <c r="N195" s="214" t="s">
        <v>44</v>
      </c>
      <c r="O195" s="86"/>
      <c r="P195" s="215">
        <f>O195*H195</f>
        <v>0</v>
      </c>
      <c r="Q195" s="215">
        <v>0</v>
      </c>
      <c r="R195" s="215">
        <f>Q195*H195</f>
        <v>0</v>
      </c>
      <c r="S195" s="215">
        <v>0.066400000000000001</v>
      </c>
      <c r="T195" s="216">
        <f>S195*H195</f>
        <v>68.192800000000005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171</v>
      </c>
      <c r="AT195" s="217" t="s">
        <v>131</v>
      </c>
      <c r="AU195" s="217" t="s">
        <v>81</v>
      </c>
      <c r="AY195" s="19" t="s">
        <v>128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81</v>
      </c>
      <c r="BK195" s="218">
        <f>ROUND(I195*H195,2)</f>
        <v>0</v>
      </c>
      <c r="BL195" s="19" t="s">
        <v>171</v>
      </c>
      <c r="BM195" s="217" t="s">
        <v>347</v>
      </c>
    </row>
    <row r="196" s="13" customFormat="1">
      <c r="A196" s="13"/>
      <c r="B196" s="219"/>
      <c r="C196" s="220"/>
      <c r="D196" s="221" t="s">
        <v>136</v>
      </c>
      <c r="E196" s="222" t="s">
        <v>19</v>
      </c>
      <c r="F196" s="223" t="s">
        <v>348</v>
      </c>
      <c r="G196" s="220"/>
      <c r="H196" s="224">
        <v>901</v>
      </c>
      <c r="I196" s="225"/>
      <c r="J196" s="220"/>
      <c r="K196" s="220"/>
      <c r="L196" s="226"/>
      <c r="M196" s="227"/>
      <c r="N196" s="228"/>
      <c r="O196" s="228"/>
      <c r="P196" s="228"/>
      <c r="Q196" s="228"/>
      <c r="R196" s="228"/>
      <c r="S196" s="228"/>
      <c r="T196" s="22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0" t="s">
        <v>136</v>
      </c>
      <c r="AU196" s="230" t="s">
        <v>81</v>
      </c>
      <c r="AV196" s="13" t="s">
        <v>83</v>
      </c>
      <c r="AW196" s="13" t="s">
        <v>32</v>
      </c>
      <c r="AX196" s="13" t="s">
        <v>73</v>
      </c>
      <c r="AY196" s="230" t="s">
        <v>128</v>
      </c>
    </row>
    <row r="197" s="13" customFormat="1">
      <c r="A197" s="13"/>
      <c r="B197" s="219"/>
      <c r="C197" s="220"/>
      <c r="D197" s="221" t="s">
        <v>136</v>
      </c>
      <c r="E197" s="222" t="s">
        <v>19</v>
      </c>
      <c r="F197" s="223" t="s">
        <v>349</v>
      </c>
      <c r="G197" s="220"/>
      <c r="H197" s="224">
        <v>126</v>
      </c>
      <c r="I197" s="225"/>
      <c r="J197" s="220"/>
      <c r="K197" s="220"/>
      <c r="L197" s="226"/>
      <c r="M197" s="227"/>
      <c r="N197" s="228"/>
      <c r="O197" s="228"/>
      <c r="P197" s="228"/>
      <c r="Q197" s="228"/>
      <c r="R197" s="228"/>
      <c r="S197" s="228"/>
      <c r="T197" s="22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0" t="s">
        <v>136</v>
      </c>
      <c r="AU197" s="230" t="s">
        <v>81</v>
      </c>
      <c r="AV197" s="13" t="s">
        <v>83</v>
      </c>
      <c r="AW197" s="13" t="s">
        <v>32</v>
      </c>
      <c r="AX197" s="13" t="s">
        <v>73</v>
      </c>
      <c r="AY197" s="230" t="s">
        <v>128</v>
      </c>
    </row>
    <row r="198" s="14" customFormat="1">
      <c r="A198" s="14"/>
      <c r="B198" s="231"/>
      <c r="C198" s="232"/>
      <c r="D198" s="221" t="s">
        <v>136</v>
      </c>
      <c r="E198" s="233" t="s">
        <v>19</v>
      </c>
      <c r="F198" s="234" t="s">
        <v>138</v>
      </c>
      <c r="G198" s="232"/>
      <c r="H198" s="235">
        <v>1027</v>
      </c>
      <c r="I198" s="236"/>
      <c r="J198" s="232"/>
      <c r="K198" s="232"/>
      <c r="L198" s="237"/>
      <c r="M198" s="238"/>
      <c r="N198" s="239"/>
      <c r="O198" s="239"/>
      <c r="P198" s="239"/>
      <c r="Q198" s="239"/>
      <c r="R198" s="239"/>
      <c r="S198" s="239"/>
      <c r="T198" s="240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1" t="s">
        <v>136</v>
      </c>
      <c r="AU198" s="241" t="s">
        <v>81</v>
      </c>
      <c r="AV198" s="14" t="s">
        <v>135</v>
      </c>
      <c r="AW198" s="14" t="s">
        <v>32</v>
      </c>
      <c r="AX198" s="14" t="s">
        <v>81</v>
      </c>
      <c r="AY198" s="241" t="s">
        <v>128</v>
      </c>
    </row>
    <row r="199" s="2" customFormat="1" ht="16.5" customHeight="1">
      <c r="A199" s="40"/>
      <c r="B199" s="41"/>
      <c r="C199" s="206" t="s">
        <v>350</v>
      </c>
      <c r="D199" s="206" t="s">
        <v>131</v>
      </c>
      <c r="E199" s="207" t="s">
        <v>351</v>
      </c>
      <c r="F199" s="208" t="s">
        <v>352</v>
      </c>
      <c r="G199" s="209" t="s">
        <v>141</v>
      </c>
      <c r="H199" s="210">
        <v>1027</v>
      </c>
      <c r="I199" s="211"/>
      <c r="J199" s="212">
        <f>ROUND(I199*H199,2)</f>
        <v>0</v>
      </c>
      <c r="K199" s="208" t="s">
        <v>19</v>
      </c>
      <c r="L199" s="46"/>
      <c r="M199" s="213" t="s">
        <v>19</v>
      </c>
      <c r="N199" s="214" t="s">
        <v>44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171</v>
      </c>
      <c r="AT199" s="217" t="s">
        <v>131</v>
      </c>
      <c r="AU199" s="217" t="s">
        <v>81</v>
      </c>
      <c r="AY199" s="19" t="s">
        <v>128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81</v>
      </c>
      <c r="BK199" s="218">
        <f>ROUND(I199*H199,2)</f>
        <v>0</v>
      </c>
      <c r="BL199" s="19" t="s">
        <v>171</v>
      </c>
      <c r="BM199" s="217" t="s">
        <v>353</v>
      </c>
    </row>
    <row r="200" s="2" customFormat="1" ht="16.5" customHeight="1">
      <c r="A200" s="40"/>
      <c r="B200" s="41"/>
      <c r="C200" s="206" t="s">
        <v>239</v>
      </c>
      <c r="D200" s="206" t="s">
        <v>131</v>
      </c>
      <c r="E200" s="207" t="s">
        <v>354</v>
      </c>
      <c r="F200" s="208" t="s">
        <v>355</v>
      </c>
      <c r="G200" s="209" t="s">
        <v>221</v>
      </c>
      <c r="H200" s="210">
        <v>62</v>
      </c>
      <c r="I200" s="211"/>
      <c r="J200" s="212">
        <f>ROUND(I200*H200,2)</f>
        <v>0</v>
      </c>
      <c r="K200" s="208" t="s">
        <v>19</v>
      </c>
      <c r="L200" s="46"/>
      <c r="M200" s="213" t="s">
        <v>19</v>
      </c>
      <c r="N200" s="214" t="s">
        <v>44</v>
      </c>
      <c r="O200" s="86"/>
      <c r="P200" s="215">
        <f>O200*H200</f>
        <v>0</v>
      </c>
      <c r="Q200" s="215">
        <v>0</v>
      </c>
      <c r="R200" s="215">
        <f>Q200*H200</f>
        <v>0</v>
      </c>
      <c r="S200" s="215">
        <v>0.011469999999999999</v>
      </c>
      <c r="T200" s="216">
        <f>S200*H200</f>
        <v>0.71113999999999999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171</v>
      </c>
      <c r="AT200" s="217" t="s">
        <v>131</v>
      </c>
      <c r="AU200" s="217" t="s">
        <v>81</v>
      </c>
      <c r="AY200" s="19" t="s">
        <v>128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81</v>
      </c>
      <c r="BK200" s="218">
        <f>ROUND(I200*H200,2)</f>
        <v>0</v>
      </c>
      <c r="BL200" s="19" t="s">
        <v>171</v>
      </c>
      <c r="BM200" s="217" t="s">
        <v>356</v>
      </c>
    </row>
    <row r="201" s="13" customFormat="1">
      <c r="A201" s="13"/>
      <c r="B201" s="219"/>
      <c r="C201" s="220"/>
      <c r="D201" s="221" t="s">
        <v>136</v>
      </c>
      <c r="E201" s="222" t="s">
        <v>19</v>
      </c>
      <c r="F201" s="223" t="s">
        <v>357</v>
      </c>
      <c r="G201" s="220"/>
      <c r="H201" s="224">
        <v>62</v>
      </c>
      <c r="I201" s="225"/>
      <c r="J201" s="220"/>
      <c r="K201" s="220"/>
      <c r="L201" s="226"/>
      <c r="M201" s="227"/>
      <c r="N201" s="228"/>
      <c r="O201" s="228"/>
      <c r="P201" s="228"/>
      <c r="Q201" s="228"/>
      <c r="R201" s="228"/>
      <c r="S201" s="228"/>
      <c r="T201" s="22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0" t="s">
        <v>136</v>
      </c>
      <c r="AU201" s="230" t="s">
        <v>81</v>
      </c>
      <c r="AV201" s="13" t="s">
        <v>83</v>
      </c>
      <c r="AW201" s="13" t="s">
        <v>32</v>
      </c>
      <c r="AX201" s="13" t="s">
        <v>73</v>
      </c>
      <c r="AY201" s="230" t="s">
        <v>128</v>
      </c>
    </row>
    <row r="202" s="14" customFormat="1">
      <c r="A202" s="14"/>
      <c r="B202" s="231"/>
      <c r="C202" s="232"/>
      <c r="D202" s="221" t="s">
        <v>136</v>
      </c>
      <c r="E202" s="233" t="s">
        <v>19</v>
      </c>
      <c r="F202" s="234" t="s">
        <v>138</v>
      </c>
      <c r="G202" s="232"/>
      <c r="H202" s="235">
        <v>62</v>
      </c>
      <c r="I202" s="236"/>
      <c r="J202" s="232"/>
      <c r="K202" s="232"/>
      <c r="L202" s="237"/>
      <c r="M202" s="238"/>
      <c r="N202" s="239"/>
      <c r="O202" s="239"/>
      <c r="P202" s="239"/>
      <c r="Q202" s="239"/>
      <c r="R202" s="239"/>
      <c r="S202" s="239"/>
      <c r="T202" s="240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1" t="s">
        <v>136</v>
      </c>
      <c r="AU202" s="241" t="s">
        <v>81</v>
      </c>
      <c r="AV202" s="14" t="s">
        <v>135</v>
      </c>
      <c r="AW202" s="14" t="s">
        <v>32</v>
      </c>
      <c r="AX202" s="14" t="s">
        <v>81</v>
      </c>
      <c r="AY202" s="241" t="s">
        <v>128</v>
      </c>
    </row>
    <row r="203" s="2" customFormat="1" ht="16.5" customHeight="1">
      <c r="A203" s="40"/>
      <c r="B203" s="41"/>
      <c r="C203" s="206" t="s">
        <v>358</v>
      </c>
      <c r="D203" s="206" t="s">
        <v>131</v>
      </c>
      <c r="E203" s="207" t="s">
        <v>359</v>
      </c>
      <c r="F203" s="208" t="s">
        <v>352</v>
      </c>
      <c r="G203" s="209" t="s">
        <v>221</v>
      </c>
      <c r="H203" s="210">
        <v>62</v>
      </c>
      <c r="I203" s="211"/>
      <c r="J203" s="212">
        <f>ROUND(I203*H203,2)</f>
        <v>0</v>
      </c>
      <c r="K203" s="208" t="s">
        <v>19</v>
      </c>
      <c r="L203" s="46"/>
      <c r="M203" s="213" t="s">
        <v>19</v>
      </c>
      <c r="N203" s="214" t="s">
        <v>44</v>
      </c>
      <c r="O203" s="86"/>
      <c r="P203" s="215">
        <f>O203*H203</f>
        <v>0</v>
      </c>
      <c r="Q203" s="215">
        <v>0</v>
      </c>
      <c r="R203" s="215">
        <f>Q203*H203</f>
        <v>0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171</v>
      </c>
      <c r="AT203" s="217" t="s">
        <v>131</v>
      </c>
      <c r="AU203" s="217" t="s">
        <v>81</v>
      </c>
      <c r="AY203" s="19" t="s">
        <v>128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81</v>
      </c>
      <c r="BK203" s="218">
        <f>ROUND(I203*H203,2)</f>
        <v>0</v>
      </c>
      <c r="BL203" s="19" t="s">
        <v>171</v>
      </c>
      <c r="BM203" s="217" t="s">
        <v>360</v>
      </c>
    </row>
    <row r="204" s="12" customFormat="1" ht="25.92" customHeight="1">
      <c r="A204" s="12"/>
      <c r="B204" s="190"/>
      <c r="C204" s="191"/>
      <c r="D204" s="192" t="s">
        <v>72</v>
      </c>
      <c r="E204" s="193" t="s">
        <v>361</v>
      </c>
      <c r="F204" s="193" t="s">
        <v>362</v>
      </c>
      <c r="G204" s="191"/>
      <c r="H204" s="191"/>
      <c r="I204" s="194"/>
      <c r="J204" s="195">
        <f>BK204</f>
        <v>0</v>
      </c>
      <c r="K204" s="191"/>
      <c r="L204" s="196"/>
      <c r="M204" s="197"/>
      <c r="N204" s="198"/>
      <c r="O204" s="198"/>
      <c r="P204" s="199">
        <f>SUM(P205:P207)</f>
        <v>0</v>
      </c>
      <c r="Q204" s="198"/>
      <c r="R204" s="199">
        <f>SUM(R205:R207)</f>
        <v>0</v>
      </c>
      <c r="S204" s="198"/>
      <c r="T204" s="200">
        <f>SUM(T205:T207)</f>
        <v>2.4500000000000002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1" t="s">
        <v>83</v>
      </c>
      <c r="AT204" s="202" t="s">
        <v>72</v>
      </c>
      <c r="AU204" s="202" t="s">
        <v>73</v>
      </c>
      <c r="AY204" s="201" t="s">
        <v>128</v>
      </c>
      <c r="BK204" s="203">
        <f>SUM(BK205:BK207)</f>
        <v>0</v>
      </c>
    </row>
    <row r="205" s="2" customFormat="1" ht="16.5" customHeight="1">
      <c r="A205" s="40"/>
      <c r="B205" s="41"/>
      <c r="C205" s="206" t="s">
        <v>243</v>
      </c>
      <c r="D205" s="206" t="s">
        <v>131</v>
      </c>
      <c r="E205" s="207" t="s">
        <v>363</v>
      </c>
      <c r="F205" s="208" t="s">
        <v>364</v>
      </c>
      <c r="G205" s="209" t="s">
        <v>365</v>
      </c>
      <c r="H205" s="210">
        <v>150</v>
      </c>
      <c r="I205" s="211"/>
      <c r="J205" s="212">
        <f>ROUND(I205*H205,2)</f>
        <v>0</v>
      </c>
      <c r="K205" s="208" t="s">
        <v>19</v>
      </c>
      <c r="L205" s="46"/>
      <c r="M205" s="213" t="s">
        <v>19</v>
      </c>
      <c r="N205" s="214" t="s">
        <v>44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135</v>
      </c>
      <c r="AT205" s="217" t="s">
        <v>131</v>
      </c>
      <c r="AU205" s="217" t="s">
        <v>81</v>
      </c>
      <c r="AY205" s="19" t="s">
        <v>128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81</v>
      </c>
      <c r="BK205" s="218">
        <f>ROUND(I205*H205,2)</f>
        <v>0</v>
      </c>
      <c r="BL205" s="19" t="s">
        <v>135</v>
      </c>
      <c r="BM205" s="217" t="s">
        <v>83</v>
      </c>
    </row>
    <row r="206" s="2" customFormat="1" ht="16.5" customHeight="1">
      <c r="A206" s="40"/>
      <c r="B206" s="41"/>
      <c r="C206" s="206" t="s">
        <v>366</v>
      </c>
      <c r="D206" s="206" t="s">
        <v>131</v>
      </c>
      <c r="E206" s="207" t="s">
        <v>367</v>
      </c>
      <c r="F206" s="208" t="s">
        <v>368</v>
      </c>
      <c r="G206" s="209" t="s">
        <v>365</v>
      </c>
      <c r="H206" s="210">
        <v>150</v>
      </c>
      <c r="I206" s="211"/>
      <c r="J206" s="212">
        <f>ROUND(I206*H206,2)</f>
        <v>0</v>
      </c>
      <c r="K206" s="208" t="s">
        <v>19</v>
      </c>
      <c r="L206" s="46"/>
      <c r="M206" s="213" t="s">
        <v>19</v>
      </c>
      <c r="N206" s="214" t="s">
        <v>44</v>
      </c>
      <c r="O206" s="86"/>
      <c r="P206" s="215">
        <f>O206*H206</f>
        <v>0</v>
      </c>
      <c r="Q206" s="215">
        <v>0</v>
      </c>
      <c r="R206" s="215">
        <f>Q206*H206</f>
        <v>0</v>
      </c>
      <c r="S206" s="215">
        <v>0.001</v>
      </c>
      <c r="T206" s="216">
        <f>S206*H206</f>
        <v>0.14999999999999999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171</v>
      </c>
      <c r="AT206" s="217" t="s">
        <v>131</v>
      </c>
      <c r="AU206" s="217" t="s">
        <v>81</v>
      </c>
      <c r="AY206" s="19" t="s">
        <v>128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81</v>
      </c>
      <c r="BK206" s="218">
        <f>ROUND(I206*H206,2)</f>
        <v>0</v>
      </c>
      <c r="BL206" s="19" t="s">
        <v>171</v>
      </c>
      <c r="BM206" s="217" t="s">
        <v>369</v>
      </c>
    </row>
    <row r="207" s="2" customFormat="1" ht="21.75" customHeight="1">
      <c r="A207" s="40"/>
      <c r="B207" s="41"/>
      <c r="C207" s="206" t="s">
        <v>247</v>
      </c>
      <c r="D207" s="206" t="s">
        <v>131</v>
      </c>
      <c r="E207" s="207" t="s">
        <v>370</v>
      </c>
      <c r="F207" s="208" t="s">
        <v>371</v>
      </c>
      <c r="G207" s="209" t="s">
        <v>365</v>
      </c>
      <c r="H207" s="210">
        <v>2300</v>
      </c>
      <c r="I207" s="211"/>
      <c r="J207" s="212">
        <f>ROUND(I207*H207,2)</f>
        <v>0</v>
      </c>
      <c r="K207" s="208" t="s">
        <v>19</v>
      </c>
      <c r="L207" s="46"/>
      <c r="M207" s="213" t="s">
        <v>19</v>
      </c>
      <c r="N207" s="214" t="s">
        <v>44</v>
      </c>
      <c r="O207" s="86"/>
      <c r="P207" s="215">
        <f>O207*H207</f>
        <v>0</v>
      </c>
      <c r="Q207" s="215">
        <v>0</v>
      </c>
      <c r="R207" s="215">
        <f>Q207*H207</f>
        <v>0</v>
      </c>
      <c r="S207" s="215">
        <v>0.001</v>
      </c>
      <c r="T207" s="216">
        <f>S207*H207</f>
        <v>2.3000000000000003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171</v>
      </c>
      <c r="AT207" s="217" t="s">
        <v>131</v>
      </c>
      <c r="AU207" s="217" t="s">
        <v>81</v>
      </c>
      <c r="AY207" s="19" t="s">
        <v>128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81</v>
      </c>
      <c r="BK207" s="218">
        <f>ROUND(I207*H207,2)</f>
        <v>0</v>
      </c>
      <c r="BL207" s="19" t="s">
        <v>171</v>
      </c>
      <c r="BM207" s="217" t="s">
        <v>372</v>
      </c>
    </row>
    <row r="208" s="12" customFormat="1" ht="25.92" customHeight="1">
      <c r="A208" s="12"/>
      <c r="B208" s="190"/>
      <c r="C208" s="191"/>
      <c r="D208" s="192" t="s">
        <v>72</v>
      </c>
      <c r="E208" s="193" t="s">
        <v>373</v>
      </c>
      <c r="F208" s="193" t="s">
        <v>374</v>
      </c>
      <c r="G208" s="191"/>
      <c r="H208" s="191"/>
      <c r="I208" s="194"/>
      <c r="J208" s="195">
        <f>BK208</f>
        <v>0</v>
      </c>
      <c r="K208" s="191"/>
      <c r="L208" s="196"/>
      <c r="M208" s="197"/>
      <c r="N208" s="198"/>
      <c r="O208" s="198"/>
      <c r="P208" s="199">
        <f>SUM(P209:P211)</f>
        <v>0</v>
      </c>
      <c r="Q208" s="198"/>
      <c r="R208" s="199">
        <f>SUM(R209:R211)</f>
        <v>0</v>
      </c>
      <c r="S208" s="198"/>
      <c r="T208" s="200">
        <f>SUM(T209:T211)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1" t="s">
        <v>81</v>
      </c>
      <c r="AT208" s="202" t="s">
        <v>72</v>
      </c>
      <c r="AU208" s="202" t="s">
        <v>73</v>
      </c>
      <c r="AY208" s="201" t="s">
        <v>128</v>
      </c>
      <c r="BK208" s="203">
        <f>SUM(BK209:BK211)</f>
        <v>0</v>
      </c>
    </row>
    <row r="209" s="2" customFormat="1" ht="24.15" customHeight="1">
      <c r="A209" s="40"/>
      <c r="B209" s="41"/>
      <c r="C209" s="206" t="s">
        <v>375</v>
      </c>
      <c r="D209" s="206" t="s">
        <v>131</v>
      </c>
      <c r="E209" s="207" t="s">
        <v>376</v>
      </c>
      <c r="F209" s="208" t="s">
        <v>377</v>
      </c>
      <c r="G209" s="209" t="s">
        <v>199</v>
      </c>
      <c r="H209" s="210">
        <v>1</v>
      </c>
      <c r="I209" s="211"/>
      <c r="J209" s="212">
        <f>ROUND(I209*H209,2)</f>
        <v>0</v>
      </c>
      <c r="K209" s="208" t="s">
        <v>19</v>
      </c>
      <c r="L209" s="46"/>
      <c r="M209" s="213" t="s">
        <v>19</v>
      </c>
      <c r="N209" s="214" t="s">
        <v>44</v>
      </c>
      <c r="O209" s="86"/>
      <c r="P209" s="215">
        <f>O209*H209</f>
        <v>0</v>
      </c>
      <c r="Q209" s="215">
        <v>0</v>
      </c>
      <c r="R209" s="215">
        <f>Q209*H209</f>
        <v>0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135</v>
      </c>
      <c r="AT209" s="217" t="s">
        <v>131</v>
      </c>
      <c r="AU209" s="217" t="s">
        <v>81</v>
      </c>
      <c r="AY209" s="19" t="s">
        <v>128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81</v>
      </c>
      <c r="BK209" s="218">
        <f>ROUND(I209*H209,2)</f>
        <v>0</v>
      </c>
      <c r="BL209" s="19" t="s">
        <v>135</v>
      </c>
      <c r="BM209" s="217" t="s">
        <v>378</v>
      </c>
    </row>
    <row r="210" s="2" customFormat="1" ht="16.5" customHeight="1">
      <c r="A210" s="40"/>
      <c r="B210" s="41"/>
      <c r="C210" s="206" t="s">
        <v>251</v>
      </c>
      <c r="D210" s="206" t="s">
        <v>131</v>
      </c>
      <c r="E210" s="207" t="s">
        <v>379</v>
      </c>
      <c r="F210" s="208" t="s">
        <v>380</v>
      </c>
      <c r="G210" s="209" t="s">
        <v>199</v>
      </c>
      <c r="H210" s="210">
        <v>1</v>
      </c>
      <c r="I210" s="211"/>
      <c r="J210" s="212">
        <f>ROUND(I210*H210,2)</f>
        <v>0</v>
      </c>
      <c r="K210" s="208" t="s">
        <v>19</v>
      </c>
      <c r="L210" s="46"/>
      <c r="M210" s="213" t="s">
        <v>19</v>
      </c>
      <c r="N210" s="214" t="s">
        <v>44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135</v>
      </c>
      <c r="AT210" s="217" t="s">
        <v>131</v>
      </c>
      <c r="AU210" s="217" t="s">
        <v>81</v>
      </c>
      <c r="AY210" s="19" t="s">
        <v>128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81</v>
      </c>
      <c r="BK210" s="218">
        <f>ROUND(I210*H210,2)</f>
        <v>0</v>
      </c>
      <c r="BL210" s="19" t="s">
        <v>135</v>
      </c>
      <c r="BM210" s="217" t="s">
        <v>381</v>
      </c>
    </row>
    <row r="211" s="2" customFormat="1" ht="16.5" customHeight="1">
      <c r="A211" s="40"/>
      <c r="B211" s="41"/>
      <c r="C211" s="206" t="s">
        <v>382</v>
      </c>
      <c r="D211" s="206" t="s">
        <v>131</v>
      </c>
      <c r="E211" s="207" t="s">
        <v>383</v>
      </c>
      <c r="F211" s="208" t="s">
        <v>384</v>
      </c>
      <c r="G211" s="209" t="s">
        <v>199</v>
      </c>
      <c r="H211" s="210">
        <v>1</v>
      </c>
      <c r="I211" s="211"/>
      <c r="J211" s="212">
        <f>ROUND(I211*H211,2)</f>
        <v>0</v>
      </c>
      <c r="K211" s="208" t="s">
        <v>19</v>
      </c>
      <c r="L211" s="46"/>
      <c r="M211" s="213" t="s">
        <v>19</v>
      </c>
      <c r="N211" s="214" t="s">
        <v>44</v>
      </c>
      <c r="O211" s="86"/>
      <c r="P211" s="215">
        <f>O211*H211</f>
        <v>0</v>
      </c>
      <c r="Q211" s="215">
        <v>0</v>
      </c>
      <c r="R211" s="215">
        <f>Q211*H211</f>
        <v>0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135</v>
      </c>
      <c r="AT211" s="217" t="s">
        <v>131</v>
      </c>
      <c r="AU211" s="217" t="s">
        <v>81</v>
      </c>
      <c r="AY211" s="19" t="s">
        <v>128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81</v>
      </c>
      <c r="BK211" s="218">
        <f>ROUND(I211*H211,2)</f>
        <v>0</v>
      </c>
      <c r="BL211" s="19" t="s">
        <v>135</v>
      </c>
      <c r="BM211" s="217" t="s">
        <v>385</v>
      </c>
    </row>
    <row r="212" s="12" customFormat="1" ht="25.92" customHeight="1">
      <c r="A212" s="12"/>
      <c r="B212" s="190"/>
      <c r="C212" s="191"/>
      <c r="D212" s="192" t="s">
        <v>72</v>
      </c>
      <c r="E212" s="193" t="s">
        <v>386</v>
      </c>
      <c r="F212" s="193" t="s">
        <v>387</v>
      </c>
      <c r="G212" s="191"/>
      <c r="H212" s="191"/>
      <c r="I212" s="194"/>
      <c r="J212" s="195">
        <f>BK212</f>
        <v>0</v>
      </c>
      <c r="K212" s="191"/>
      <c r="L212" s="196"/>
      <c r="M212" s="197"/>
      <c r="N212" s="198"/>
      <c r="O212" s="198"/>
      <c r="P212" s="199">
        <f>SUM(P213:P215)</f>
        <v>0</v>
      </c>
      <c r="Q212" s="198"/>
      <c r="R212" s="199">
        <f>SUM(R213:R215)</f>
        <v>0</v>
      </c>
      <c r="S212" s="198"/>
      <c r="T212" s="200">
        <f>SUM(T213:T215)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1" t="s">
        <v>81</v>
      </c>
      <c r="AT212" s="202" t="s">
        <v>72</v>
      </c>
      <c r="AU212" s="202" t="s">
        <v>73</v>
      </c>
      <c r="AY212" s="201" t="s">
        <v>128</v>
      </c>
      <c r="BK212" s="203">
        <f>SUM(BK213:BK215)</f>
        <v>0</v>
      </c>
    </row>
    <row r="213" s="2" customFormat="1" ht="16.5" customHeight="1">
      <c r="A213" s="40"/>
      <c r="B213" s="41"/>
      <c r="C213" s="206" t="s">
        <v>255</v>
      </c>
      <c r="D213" s="206" t="s">
        <v>131</v>
      </c>
      <c r="E213" s="207" t="s">
        <v>388</v>
      </c>
      <c r="F213" s="208" t="s">
        <v>387</v>
      </c>
      <c r="G213" s="209" t="s">
        <v>199</v>
      </c>
      <c r="H213" s="210">
        <v>1</v>
      </c>
      <c r="I213" s="211"/>
      <c r="J213" s="212">
        <f>ROUND(I213*H213,2)</f>
        <v>0</v>
      </c>
      <c r="K213" s="208" t="s">
        <v>19</v>
      </c>
      <c r="L213" s="46"/>
      <c r="M213" s="213" t="s">
        <v>19</v>
      </c>
      <c r="N213" s="214" t="s">
        <v>44</v>
      </c>
      <c r="O213" s="86"/>
      <c r="P213" s="215">
        <f>O213*H213</f>
        <v>0</v>
      </c>
      <c r="Q213" s="215">
        <v>0</v>
      </c>
      <c r="R213" s="215">
        <f>Q213*H213</f>
        <v>0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135</v>
      </c>
      <c r="AT213" s="217" t="s">
        <v>131</v>
      </c>
      <c r="AU213" s="217" t="s">
        <v>81</v>
      </c>
      <c r="AY213" s="19" t="s">
        <v>128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81</v>
      </c>
      <c r="BK213" s="218">
        <f>ROUND(I213*H213,2)</f>
        <v>0</v>
      </c>
      <c r="BL213" s="19" t="s">
        <v>135</v>
      </c>
      <c r="BM213" s="217" t="s">
        <v>389</v>
      </c>
    </row>
    <row r="214" s="2" customFormat="1" ht="16.5" customHeight="1">
      <c r="A214" s="40"/>
      <c r="B214" s="41"/>
      <c r="C214" s="206" t="s">
        <v>390</v>
      </c>
      <c r="D214" s="206" t="s">
        <v>131</v>
      </c>
      <c r="E214" s="207" t="s">
        <v>391</v>
      </c>
      <c r="F214" s="208" t="s">
        <v>392</v>
      </c>
      <c r="G214" s="209" t="s">
        <v>199</v>
      </c>
      <c r="H214" s="210">
        <v>1</v>
      </c>
      <c r="I214" s="211"/>
      <c r="J214" s="212">
        <f>ROUND(I214*H214,2)</f>
        <v>0</v>
      </c>
      <c r="K214" s="208" t="s">
        <v>19</v>
      </c>
      <c r="L214" s="46"/>
      <c r="M214" s="213" t="s">
        <v>19</v>
      </c>
      <c r="N214" s="214" t="s">
        <v>44</v>
      </c>
      <c r="O214" s="86"/>
      <c r="P214" s="215">
        <f>O214*H214</f>
        <v>0</v>
      </c>
      <c r="Q214" s="215">
        <v>0</v>
      </c>
      <c r="R214" s="215">
        <f>Q214*H214</f>
        <v>0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135</v>
      </c>
      <c r="AT214" s="217" t="s">
        <v>131</v>
      </c>
      <c r="AU214" s="217" t="s">
        <v>81</v>
      </c>
      <c r="AY214" s="19" t="s">
        <v>128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81</v>
      </c>
      <c r="BK214" s="218">
        <f>ROUND(I214*H214,2)</f>
        <v>0</v>
      </c>
      <c r="BL214" s="19" t="s">
        <v>135</v>
      </c>
      <c r="BM214" s="217" t="s">
        <v>393</v>
      </c>
    </row>
    <row r="215" s="2" customFormat="1" ht="16.5" customHeight="1">
      <c r="A215" s="40"/>
      <c r="B215" s="41"/>
      <c r="C215" s="206" t="s">
        <v>259</v>
      </c>
      <c r="D215" s="206" t="s">
        <v>131</v>
      </c>
      <c r="E215" s="207" t="s">
        <v>394</v>
      </c>
      <c r="F215" s="208" t="s">
        <v>395</v>
      </c>
      <c r="G215" s="209" t="s">
        <v>199</v>
      </c>
      <c r="H215" s="210">
        <v>1</v>
      </c>
      <c r="I215" s="211"/>
      <c r="J215" s="212">
        <f>ROUND(I215*H215,2)</f>
        <v>0</v>
      </c>
      <c r="K215" s="208" t="s">
        <v>19</v>
      </c>
      <c r="L215" s="46"/>
      <c r="M215" s="213" t="s">
        <v>19</v>
      </c>
      <c r="N215" s="214" t="s">
        <v>44</v>
      </c>
      <c r="O215" s="86"/>
      <c r="P215" s="215">
        <f>O215*H215</f>
        <v>0</v>
      </c>
      <c r="Q215" s="215">
        <v>0</v>
      </c>
      <c r="R215" s="215">
        <f>Q215*H215</f>
        <v>0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135</v>
      </c>
      <c r="AT215" s="217" t="s">
        <v>131</v>
      </c>
      <c r="AU215" s="217" t="s">
        <v>81</v>
      </c>
      <c r="AY215" s="19" t="s">
        <v>128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81</v>
      </c>
      <c r="BK215" s="218">
        <f>ROUND(I215*H215,2)</f>
        <v>0</v>
      </c>
      <c r="BL215" s="19" t="s">
        <v>135</v>
      </c>
      <c r="BM215" s="217" t="s">
        <v>396</v>
      </c>
    </row>
    <row r="216" s="12" customFormat="1" ht="25.92" customHeight="1">
      <c r="A216" s="12"/>
      <c r="B216" s="190"/>
      <c r="C216" s="191"/>
      <c r="D216" s="192" t="s">
        <v>72</v>
      </c>
      <c r="E216" s="193" t="s">
        <v>397</v>
      </c>
      <c r="F216" s="193" t="s">
        <v>398</v>
      </c>
      <c r="G216" s="191"/>
      <c r="H216" s="191"/>
      <c r="I216" s="194"/>
      <c r="J216" s="195">
        <f>BK216</f>
        <v>0</v>
      </c>
      <c r="K216" s="191"/>
      <c r="L216" s="196"/>
      <c r="M216" s="197"/>
      <c r="N216" s="198"/>
      <c r="O216" s="198"/>
      <c r="P216" s="199">
        <f>SUM(P217:P219)</f>
        <v>0</v>
      </c>
      <c r="Q216" s="198"/>
      <c r="R216" s="199">
        <f>SUM(R217:R219)</f>
        <v>0</v>
      </c>
      <c r="S216" s="198"/>
      <c r="T216" s="200">
        <f>SUM(T217:T219)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01" t="s">
        <v>81</v>
      </c>
      <c r="AT216" s="202" t="s">
        <v>72</v>
      </c>
      <c r="AU216" s="202" t="s">
        <v>73</v>
      </c>
      <c r="AY216" s="201" t="s">
        <v>128</v>
      </c>
      <c r="BK216" s="203">
        <f>SUM(BK217:BK219)</f>
        <v>0</v>
      </c>
    </row>
    <row r="217" s="2" customFormat="1" ht="16.5" customHeight="1">
      <c r="A217" s="40"/>
      <c r="B217" s="41"/>
      <c r="C217" s="206" t="s">
        <v>399</v>
      </c>
      <c r="D217" s="206" t="s">
        <v>131</v>
      </c>
      <c r="E217" s="207" t="s">
        <v>400</v>
      </c>
      <c r="F217" s="208" t="s">
        <v>398</v>
      </c>
      <c r="G217" s="209" t="s">
        <v>199</v>
      </c>
      <c r="H217" s="210">
        <v>1</v>
      </c>
      <c r="I217" s="211"/>
      <c r="J217" s="212">
        <f>ROUND(I217*H217,2)</f>
        <v>0</v>
      </c>
      <c r="K217" s="208" t="s">
        <v>19</v>
      </c>
      <c r="L217" s="46"/>
      <c r="M217" s="213" t="s">
        <v>19</v>
      </c>
      <c r="N217" s="214" t="s">
        <v>44</v>
      </c>
      <c r="O217" s="86"/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135</v>
      </c>
      <c r="AT217" s="217" t="s">
        <v>131</v>
      </c>
      <c r="AU217" s="217" t="s">
        <v>81</v>
      </c>
      <c r="AY217" s="19" t="s">
        <v>128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81</v>
      </c>
      <c r="BK217" s="218">
        <f>ROUND(I217*H217,2)</f>
        <v>0</v>
      </c>
      <c r="BL217" s="19" t="s">
        <v>135</v>
      </c>
      <c r="BM217" s="217" t="s">
        <v>401</v>
      </c>
    </row>
    <row r="218" s="2" customFormat="1" ht="16.5" customHeight="1">
      <c r="A218" s="40"/>
      <c r="B218" s="41"/>
      <c r="C218" s="206" t="s">
        <v>402</v>
      </c>
      <c r="D218" s="206" t="s">
        <v>131</v>
      </c>
      <c r="E218" s="207" t="s">
        <v>403</v>
      </c>
      <c r="F218" s="208" t="s">
        <v>404</v>
      </c>
      <c r="G218" s="209" t="s">
        <v>199</v>
      </c>
      <c r="H218" s="210">
        <v>1</v>
      </c>
      <c r="I218" s="211"/>
      <c r="J218" s="212">
        <f>ROUND(I218*H218,2)</f>
        <v>0</v>
      </c>
      <c r="K218" s="208" t="s">
        <v>19</v>
      </c>
      <c r="L218" s="46"/>
      <c r="M218" s="213" t="s">
        <v>19</v>
      </c>
      <c r="N218" s="214" t="s">
        <v>44</v>
      </c>
      <c r="O218" s="86"/>
      <c r="P218" s="215">
        <f>O218*H218</f>
        <v>0</v>
      </c>
      <c r="Q218" s="215">
        <v>0</v>
      </c>
      <c r="R218" s="215">
        <f>Q218*H218</f>
        <v>0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135</v>
      </c>
      <c r="AT218" s="217" t="s">
        <v>131</v>
      </c>
      <c r="AU218" s="217" t="s">
        <v>81</v>
      </c>
      <c r="AY218" s="19" t="s">
        <v>128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81</v>
      </c>
      <c r="BK218" s="218">
        <f>ROUND(I218*H218,2)</f>
        <v>0</v>
      </c>
      <c r="BL218" s="19" t="s">
        <v>135</v>
      </c>
      <c r="BM218" s="217" t="s">
        <v>405</v>
      </c>
    </row>
    <row r="219" s="2" customFormat="1" ht="16.5" customHeight="1">
      <c r="A219" s="40"/>
      <c r="B219" s="41"/>
      <c r="C219" s="206" t="s">
        <v>406</v>
      </c>
      <c r="D219" s="206" t="s">
        <v>131</v>
      </c>
      <c r="E219" s="207" t="s">
        <v>407</v>
      </c>
      <c r="F219" s="208" t="s">
        <v>408</v>
      </c>
      <c r="G219" s="209" t="s">
        <v>199</v>
      </c>
      <c r="H219" s="210">
        <v>1</v>
      </c>
      <c r="I219" s="211"/>
      <c r="J219" s="212">
        <f>ROUND(I219*H219,2)</f>
        <v>0</v>
      </c>
      <c r="K219" s="208" t="s">
        <v>19</v>
      </c>
      <c r="L219" s="46"/>
      <c r="M219" s="213" t="s">
        <v>19</v>
      </c>
      <c r="N219" s="214" t="s">
        <v>44</v>
      </c>
      <c r="O219" s="86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135</v>
      </c>
      <c r="AT219" s="217" t="s">
        <v>131</v>
      </c>
      <c r="AU219" s="217" t="s">
        <v>81</v>
      </c>
      <c r="AY219" s="19" t="s">
        <v>128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81</v>
      </c>
      <c r="BK219" s="218">
        <f>ROUND(I219*H219,2)</f>
        <v>0</v>
      </c>
      <c r="BL219" s="19" t="s">
        <v>135</v>
      </c>
      <c r="BM219" s="217" t="s">
        <v>409</v>
      </c>
    </row>
    <row r="220" s="12" customFormat="1" ht="25.92" customHeight="1">
      <c r="A220" s="12"/>
      <c r="B220" s="190"/>
      <c r="C220" s="191"/>
      <c r="D220" s="192" t="s">
        <v>72</v>
      </c>
      <c r="E220" s="193" t="s">
        <v>410</v>
      </c>
      <c r="F220" s="193" t="s">
        <v>411</v>
      </c>
      <c r="G220" s="191"/>
      <c r="H220" s="191"/>
      <c r="I220" s="194"/>
      <c r="J220" s="195">
        <f>BK220</f>
        <v>0</v>
      </c>
      <c r="K220" s="191"/>
      <c r="L220" s="196"/>
      <c r="M220" s="197"/>
      <c r="N220" s="198"/>
      <c r="O220" s="198"/>
      <c r="P220" s="199">
        <f>P221</f>
        <v>0</v>
      </c>
      <c r="Q220" s="198"/>
      <c r="R220" s="199">
        <f>R221</f>
        <v>0</v>
      </c>
      <c r="S220" s="198"/>
      <c r="T220" s="200">
        <f>T221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1" t="s">
        <v>81</v>
      </c>
      <c r="AT220" s="202" t="s">
        <v>72</v>
      </c>
      <c r="AU220" s="202" t="s">
        <v>73</v>
      </c>
      <c r="AY220" s="201" t="s">
        <v>128</v>
      </c>
      <c r="BK220" s="203">
        <f>BK221</f>
        <v>0</v>
      </c>
    </row>
    <row r="221" s="2" customFormat="1" ht="16.5" customHeight="1">
      <c r="A221" s="40"/>
      <c r="B221" s="41"/>
      <c r="C221" s="206" t="s">
        <v>264</v>
      </c>
      <c r="D221" s="206" t="s">
        <v>131</v>
      </c>
      <c r="E221" s="207" t="s">
        <v>412</v>
      </c>
      <c r="F221" s="208" t="s">
        <v>411</v>
      </c>
      <c r="G221" s="209" t="s">
        <v>199</v>
      </c>
      <c r="H221" s="210">
        <v>1</v>
      </c>
      <c r="I221" s="211"/>
      <c r="J221" s="212">
        <f>ROUND(I221*H221,2)</f>
        <v>0</v>
      </c>
      <c r="K221" s="208" t="s">
        <v>19</v>
      </c>
      <c r="L221" s="46"/>
      <c r="M221" s="213" t="s">
        <v>19</v>
      </c>
      <c r="N221" s="214" t="s">
        <v>44</v>
      </c>
      <c r="O221" s="86"/>
      <c r="P221" s="215">
        <f>O221*H221</f>
        <v>0</v>
      </c>
      <c r="Q221" s="215">
        <v>0</v>
      </c>
      <c r="R221" s="215">
        <f>Q221*H221</f>
        <v>0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135</v>
      </c>
      <c r="AT221" s="217" t="s">
        <v>131</v>
      </c>
      <c r="AU221" s="217" t="s">
        <v>81</v>
      </c>
      <c r="AY221" s="19" t="s">
        <v>128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81</v>
      </c>
      <c r="BK221" s="218">
        <f>ROUND(I221*H221,2)</f>
        <v>0</v>
      </c>
      <c r="BL221" s="19" t="s">
        <v>135</v>
      </c>
      <c r="BM221" s="217" t="s">
        <v>413</v>
      </c>
    </row>
    <row r="222" s="12" customFormat="1" ht="25.92" customHeight="1">
      <c r="A222" s="12"/>
      <c r="B222" s="190"/>
      <c r="C222" s="191"/>
      <c r="D222" s="192" t="s">
        <v>72</v>
      </c>
      <c r="E222" s="193" t="s">
        <v>414</v>
      </c>
      <c r="F222" s="193" t="s">
        <v>415</v>
      </c>
      <c r="G222" s="191"/>
      <c r="H222" s="191"/>
      <c r="I222" s="194"/>
      <c r="J222" s="195">
        <f>BK222</f>
        <v>0</v>
      </c>
      <c r="K222" s="191"/>
      <c r="L222" s="196"/>
      <c r="M222" s="197"/>
      <c r="N222" s="198"/>
      <c r="O222" s="198"/>
      <c r="P222" s="199">
        <f>P223</f>
        <v>0</v>
      </c>
      <c r="Q222" s="198"/>
      <c r="R222" s="199">
        <f>R223</f>
        <v>0</v>
      </c>
      <c r="S222" s="198"/>
      <c r="T222" s="200">
        <f>T223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01" t="s">
        <v>81</v>
      </c>
      <c r="AT222" s="202" t="s">
        <v>72</v>
      </c>
      <c r="AU222" s="202" t="s">
        <v>73</v>
      </c>
      <c r="AY222" s="201" t="s">
        <v>128</v>
      </c>
      <c r="BK222" s="203">
        <f>BK223</f>
        <v>0</v>
      </c>
    </row>
    <row r="223" s="2" customFormat="1" ht="16.5" customHeight="1">
      <c r="A223" s="40"/>
      <c r="B223" s="41"/>
      <c r="C223" s="206" t="s">
        <v>416</v>
      </c>
      <c r="D223" s="206" t="s">
        <v>131</v>
      </c>
      <c r="E223" s="207" t="s">
        <v>417</v>
      </c>
      <c r="F223" s="208" t="s">
        <v>418</v>
      </c>
      <c r="G223" s="209" t="s">
        <v>199</v>
      </c>
      <c r="H223" s="210">
        <v>1</v>
      </c>
      <c r="I223" s="211"/>
      <c r="J223" s="212">
        <f>ROUND(I223*H223,2)</f>
        <v>0</v>
      </c>
      <c r="K223" s="208" t="s">
        <v>19</v>
      </c>
      <c r="L223" s="46"/>
      <c r="M223" s="213" t="s">
        <v>19</v>
      </c>
      <c r="N223" s="214" t="s">
        <v>44</v>
      </c>
      <c r="O223" s="86"/>
      <c r="P223" s="215">
        <f>O223*H223</f>
        <v>0</v>
      </c>
      <c r="Q223" s="215">
        <v>0</v>
      </c>
      <c r="R223" s="215">
        <f>Q223*H223</f>
        <v>0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135</v>
      </c>
      <c r="AT223" s="217" t="s">
        <v>131</v>
      </c>
      <c r="AU223" s="217" t="s">
        <v>81</v>
      </c>
      <c r="AY223" s="19" t="s">
        <v>128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81</v>
      </c>
      <c r="BK223" s="218">
        <f>ROUND(I223*H223,2)</f>
        <v>0</v>
      </c>
      <c r="BL223" s="19" t="s">
        <v>135</v>
      </c>
      <c r="BM223" s="217" t="s">
        <v>419</v>
      </c>
    </row>
    <row r="224" s="12" customFormat="1" ht="25.92" customHeight="1">
      <c r="A224" s="12"/>
      <c r="B224" s="190"/>
      <c r="C224" s="191"/>
      <c r="D224" s="192" t="s">
        <v>72</v>
      </c>
      <c r="E224" s="193" t="s">
        <v>420</v>
      </c>
      <c r="F224" s="193" t="s">
        <v>421</v>
      </c>
      <c r="G224" s="191"/>
      <c r="H224" s="191"/>
      <c r="I224" s="194"/>
      <c r="J224" s="195">
        <f>BK224</f>
        <v>0</v>
      </c>
      <c r="K224" s="191"/>
      <c r="L224" s="196"/>
      <c r="M224" s="197"/>
      <c r="N224" s="198"/>
      <c r="O224" s="198"/>
      <c r="P224" s="199">
        <f>P225</f>
        <v>0</v>
      </c>
      <c r="Q224" s="198"/>
      <c r="R224" s="199">
        <f>R225</f>
        <v>0</v>
      </c>
      <c r="S224" s="198"/>
      <c r="T224" s="200">
        <f>T225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1" t="s">
        <v>81</v>
      </c>
      <c r="AT224" s="202" t="s">
        <v>72</v>
      </c>
      <c r="AU224" s="202" t="s">
        <v>73</v>
      </c>
      <c r="AY224" s="201" t="s">
        <v>128</v>
      </c>
      <c r="BK224" s="203">
        <f>BK225</f>
        <v>0</v>
      </c>
    </row>
    <row r="225" s="2" customFormat="1" ht="16.5" customHeight="1">
      <c r="A225" s="40"/>
      <c r="B225" s="41"/>
      <c r="C225" s="206" t="s">
        <v>267</v>
      </c>
      <c r="D225" s="206" t="s">
        <v>131</v>
      </c>
      <c r="E225" s="207" t="s">
        <v>422</v>
      </c>
      <c r="F225" s="208" t="s">
        <v>423</v>
      </c>
      <c r="G225" s="209" t="s">
        <v>199</v>
      </c>
      <c r="H225" s="210">
        <v>1</v>
      </c>
      <c r="I225" s="211"/>
      <c r="J225" s="212">
        <f>ROUND(I225*H225,2)</f>
        <v>0</v>
      </c>
      <c r="K225" s="208" t="s">
        <v>19</v>
      </c>
      <c r="L225" s="46"/>
      <c r="M225" s="257" t="s">
        <v>19</v>
      </c>
      <c r="N225" s="258" t="s">
        <v>44</v>
      </c>
      <c r="O225" s="259"/>
      <c r="P225" s="260">
        <f>O225*H225</f>
        <v>0</v>
      </c>
      <c r="Q225" s="260">
        <v>0</v>
      </c>
      <c r="R225" s="260">
        <f>Q225*H225</f>
        <v>0</v>
      </c>
      <c r="S225" s="260">
        <v>0</v>
      </c>
      <c r="T225" s="261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135</v>
      </c>
      <c r="AT225" s="217" t="s">
        <v>131</v>
      </c>
      <c r="AU225" s="217" t="s">
        <v>81</v>
      </c>
      <c r="AY225" s="19" t="s">
        <v>128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81</v>
      </c>
      <c r="BK225" s="218">
        <f>ROUND(I225*H225,2)</f>
        <v>0</v>
      </c>
      <c r="BL225" s="19" t="s">
        <v>135</v>
      </c>
      <c r="BM225" s="217" t="s">
        <v>424</v>
      </c>
    </row>
    <row r="226" s="2" customFormat="1" ht="6.96" customHeight="1">
      <c r="A226" s="40"/>
      <c r="B226" s="61"/>
      <c r="C226" s="62"/>
      <c r="D226" s="62"/>
      <c r="E226" s="62"/>
      <c r="F226" s="62"/>
      <c r="G226" s="62"/>
      <c r="H226" s="62"/>
      <c r="I226" s="62"/>
      <c r="J226" s="62"/>
      <c r="K226" s="62"/>
      <c r="L226" s="46"/>
      <c r="M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</row>
  </sheetData>
  <sheetProtection sheet="1" autoFilter="0" formatColumns="0" formatRows="0" objects="1" scenarios="1" spinCount="100000" saltValue="DW3+6UJB1PfCwFxNYcnP2lpikfzas1ORDQykZM07THcegkYue32pNb8bzdZ8F5YYFKGUzoZH22l5Rpc+Zx/Www==" hashValue="u7m4WNFZm6/Gzle7JiTrm3ejknJFfpYwOZim/0KOES70r/ZjXMfVH0cTNqs7jkH5vSIsOcCtwWTnhLAHDAiKqQ==" algorithmName="SHA-512" password="CC20"/>
  <autoFilter ref="C97:K225"/>
  <mergeCells count="9">
    <mergeCell ref="E7:H7"/>
    <mergeCell ref="E9:H9"/>
    <mergeCell ref="E18:H18"/>
    <mergeCell ref="E27:H27"/>
    <mergeCell ref="E48:H48"/>
    <mergeCell ref="E50:H50"/>
    <mergeCell ref="E88:H88"/>
    <mergeCell ref="E90:H90"/>
    <mergeCell ref="L2:V2"/>
  </mergeCells>
  <hyperlinks>
    <hyperlink ref="F150" r:id="rId1" display="https://podminky.urs.cz/item/CS_URS_2024_02/997013861"/>
    <hyperlink ref="F152" r:id="rId2" display="https://podminky.urs.cz/item/CS_URS_2024_02/997013867"/>
    <hyperlink ref="F155" r:id="rId3" display="https://podminky.urs.cz/item/CS_URS_2024_02/997013863"/>
    <hyperlink ref="F158" r:id="rId4" display="https://podminky.urs.cz/item/CS_URS_2024_02/997013631"/>
    <hyperlink ref="F160" r:id="rId5" display="https://podminky.urs.cz/item/CS_URS_2024_02/997221873"/>
    <hyperlink ref="F167" r:id="rId6" display="https://podminky.urs.cz/item/CS_URS_2024_02/997006551"/>
    <hyperlink ref="F170" r:id="rId7" display="https://podminky.urs.cz/item/CS_URS_2024_02/998001123"/>
    <hyperlink ref="F173" r:id="rId8" display="https://podminky.urs.cz/item/CS_URS_2024_02/7111418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87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Demolice teletníku Dubeč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425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12. 12. 2024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">
        <v>34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36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38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ROUND(J82,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ROUND((SUM(BE82:BE103)),  2)</f>
        <v>0</v>
      </c>
      <c r="G33" s="40"/>
      <c r="H33" s="40"/>
      <c r="I33" s="150">
        <v>0.20999999999999999</v>
      </c>
      <c r="J33" s="149">
        <f>ROUND(((SUM(BE82:BE103))*I33),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ROUND((SUM(BF82:BF103)),  2)</f>
        <v>0</v>
      </c>
      <c r="G34" s="40"/>
      <c r="H34" s="40"/>
      <c r="I34" s="150">
        <v>0.12</v>
      </c>
      <c r="J34" s="149">
        <f>ROUND(((SUM(BF82:BF103))*I34),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ROUND((SUM(BG82:BG103)),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ROUND((SUM(BH82:BH103)),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ROUND((SUM(BI82:BI103)),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Demolice teletníku Dubeč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02 - Odstranění komunikací a úprava okolí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12. 12. 2024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Městská část Praha - Dubeč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>Design4function s.r.o.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91</v>
      </c>
      <c r="D57" s="164"/>
      <c r="E57" s="164"/>
      <c r="F57" s="164"/>
      <c r="G57" s="164"/>
      <c r="H57" s="164"/>
      <c r="I57" s="164"/>
      <c r="J57" s="165" t="s">
        <v>92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93</v>
      </c>
    </row>
    <row r="60" s="9" customFormat="1" ht="24.96" customHeight="1">
      <c r="A60" s="9"/>
      <c r="B60" s="167"/>
      <c r="C60" s="168"/>
      <c r="D60" s="169" t="s">
        <v>426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94</v>
      </c>
      <c r="E61" s="170"/>
      <c r="F61" s="170"/>
      <c r="G61" s="170"/>
      <c r="H61" s="170"/>
      <c r="I61" s="170"/>
      <c r="J61" s="171">
        <f>J93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10" customFormat="1" ht="19.92" customHeight="1">
      <c r="A62" s="10"/>
      <c r="B62" s="173"/>
      <c r="C62" s="174"/>
      <c r="D62" s="175" t="s">
        <v>96</v>
      </c>
      <c r="E62" s="176"/>
      <c r="F62" s="176"/>
      <c r="G62" s="176"/>
      <c r="H62" s="176"/>
      <c r="I62" s="176"/>
      <c r="J62" s="177">
        <f>J94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113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62" t="str">
        <f>E7</f>
        <v>Demolice teletníku Dubeč</v>
      </c>
      <c r="F72" s="34"/>
      <c r="G72" s="34"/>
      <c r="H72" s="34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88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SO 02 - Odstranění komunikací a úprava okolí</v>
      </c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 xml:space="preserve"> </v>
      </c>
      <c r="G76" s="42"/>
      <c r="H76" s="42"/>
      <c r="I76" s="34" t="s">
        <v>23</v>
      </c>
      <c r="J76" s="74" t="str">
        <f>IF(J12="","",J12)</f>
        <v>12. 12. 2024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25</v>
      </c>
      <c r="D78" s="42"/>
      <c r="E78" s="42"/>
      <c r="F78" s="29" t="str">
        <f>E15</f>
        <v>Městská část Praha - Dubeč</v>
      </c>
      <c r="G78" s="42"/>
      <c r="H78" s="42"/>
      <c r="I78" s="34" t="s">
        <v>31</v>
      </c>
      <c r="J78" s="38" t="str">
        <f>E21</f>
        <v xml:space="preserve"> 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29</v>
      </c>
      <c r="D79" s="42"/>
      <c r="E79" s="42"/>
      <c r="F79" s="29" t="str">
        <f>IF(E18="","",E18)</f>
        <v>Vyplň údaj</v>
      </c>
      <c r="G79" s="42"/>
      <c r="H79" s="42"/>
      <c r="I79" s="34" t="s">
        <v>33</v>
      </c>
      <c r="J79" s="38" t="str">
        <f>E24</f>
        <v>Design4function s.r.o.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79"/>
      <c r="B81" s="180"/>
      <c r="C81" s="181" t="s">
        <v>114</v>
      </c>
      <c r="D81" s="182" t="s">
        <v>58</v>
      </c>
      <c r="E81" s="182" t="s">
        <v>54</v>
      </c>
      <c r="F81" s="182" t="s">
        <v>55</v>
      </c>
      <c r="G81" s="182" t="s">
        <v>115</v>
      </c>
      <c r="H81" s="182" t="s">
        <v>116</v>
      </c>
      <c r="I81" s="182" t="s">
        <v>117</v>
      </c>
      <c r="J81" s="182" t="s">
        <v>92</v>
      </c>
      <c r="K81" s="183" t="s">
        <v>118</v>
      </c>
      <c r="L81" s="184"/>
      <c r="M81" s="94" t="s">
        <v>19</v>
      </c>
      <c r="N81" s="95" t="s">
        <v>43</v>
      </c>
      <c r="O81" s="95" t="s">
        <v>119</v>
      </c>
      <c r="P81" s="95" t="s">
        <v>120</v>
      </c>
      <c r="Q81" s="95" t="s">
        <v>121</v>
      </c>
      <c r="R81" s="95" t="s">
        <v>122</v>
      </c>
      <c r="S81" s="95" t="s">
        <v>123</v>
      </c>
      <c r="T81" s="96" t="s">
        <v>124</v>
      </c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</row>
    <row r="82" s="2" customFormat="1" ht="22.8" customHeight="1">
      <c r="A82" s="40"/>
      <c r="B82" s="41"/>
      <c r="C82" s="101" t="s">
        <v>125</v>
      </c>
      <c r="D82" s="42"/>
      <c r="E82" s="42"/>
      <c r="F82" s="42"/>
      <c r="G82" s="42"/>
      <c r="H82" s="42"/>
      <c r="I82" s="42"/>
      <c r="J82" s="185">
        <f>BK82</f>
        <v>0</v>
      </c>
      <c r="K82" s="42"/>
      <c r="L82" s="46"/>
      <c r="M82" s="97"/>
      <c r="N82" s="186"/>
      <c r="O82" s="98"/>
      <c r="P82" s="187">
        <f>P83+P93</f>
        <v>0</v>
      </c>
      <c r="Q82" s="98"/>
      <c r="R82" s="187">
        <f>R83+R93</f>
        <v>0</v>
      </c>
      <c r="S82" s="98"/>
      <c r="T82" s="188">
        <f>T83+T93</f>
        <v>1729.25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72</v>
      </c>
      <c r="AU82" s="19" t="s">
        <v>93</v>
      </c>
      <c r="BK82" s="189">
        <f>BK83+BK93</f>
        <v>0</v>
      </c>
    </row>
    <row r="83" s="12" customFormat="1" ht="25.92" customHeight="1">
      <c r="A83" s="12"/>
      <c r="B83" s="190"/>
      <c r="C83" s="191"/>
      <c r="D83" s="192" t="s">
        <v>72</v>
      </c>
      <c r="E83" s="193" t="s">
        <v>427</v>
      </c>
      <c r="F83" s="193" t="s">
        <v>428</v>
      </c>
      <c r="G83" s="191"/>
      <c r="H83" s="191"/>
      <c r="I83" s="194"/>
      <c r="J83" s="195">
        <f>BK83</f>
        <v>0</v>
      </c>
      <c r="K83" s="191"/>
      <c r="L83" s="196"/>
      <c r="M83" s="197"/>
      <c r="N83" s="198"/>
      <c r="O83" s="198"/>
      <c r="P83" s="199">
        <f>SUM(P84:P92)</f>
        <v>0</v>
      </c>
      <c r="Q83" s="198"/>
      <c r="R83" s="199">
        <f>SUM(R84:R92)</f>
        <v>0</v>
      </c>
      <c r="S83" s="198"/>
      <c r="T83" s="200">
        <f>SUM(T84:T92)</f>
        <v>1729.25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81</v>
      </c>
      <c r="AT83" s="202" t="s">
        <v>72</v>
      </c>
      <c r="AU83" s="202" t="s">
        <v>73</v>
      </c>
      <c r="AY83" s="201" t="s">
        <v>128</v>
      </c>
      <c r="BK83" s="203">
        <f>SUM(BK84:BK92)</f>
        <v>0</v>
      </c>
    </row>
    <row r="84" s="2" customFormat="1" ht="16.5" customHeight="1">
      <c r="A84" s="40"/>
      <c r="B84" s="41"/>
      <c r="C84" s="206" t="s">
        <v>81</v>
      </c>
      <c r="D84" s="206" t="s">
        <v>131</v>
      </c>
      <c r="E84" s="207" t="s">
        <v>429</v>
      </c>
      <c r="F84" s="208" t="s">
        <v>430</v>
      </c>
      <c r="G84" s="209" t="s">
        <v>141</v>
      </c>
      <c r="H84" s="210">
        <v>250</v>
      </c>
      <c r="I84" s="211"/>
      <c r="J84" s="212">
        <f>ROUND(I84*H84,2)</f>
        <v>0</v>
      </c>
      <c r="K84" s="208" t="s">
        <v>19</v>
      </c>
      <c r="L84" s="46"/>
      <c r="M84" s="213" t="s">
        <v>19</v>
      </c>
      <c r="N84" s="214" t="s">
        <v>44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135</v>
      </c>
      <c r="AT84" s="217" t="s">
        <v>131</v>
      </c>
      <c r="AU84" s="217" t="s">
        <v>81</v>
      </c>
      <c r="AY84" s="19" t="s">
        <v>128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81</v>
      </c>
      <c r="BK84" s="218">
        <f>ROUND(I84*H84,2)</f>
        <v>0</v>
      </c>
      <c r="BL84" s="19" t="s">
        <v>135</v>
      </c>
      <c r="BM84" s="217" t="s">
        <v>83</v>
      </c>
    </row>
    <row r="85" s="2" customFormat="1" ht="33" customHeight="1">
      <c r="A85" s="40"/>
      <c r="B85" s="41"/>
      <c r="C85" s="206" t="s">
        <v>83</v>
      </c>
      <c r="D85" s="206" t="s">
        <v>131</v>
      </c>
      <c r="E85" s="207" t="s">
        <v>431</v>
      </c>
      <c r="F85" s="208" t="s">
        <v>432</v>
      </c>
      <c r="G85" s="209" t="s">
        <v>141</v>
      </c>
      <c r="H85" s="210">
        <v>6600</v>
      </c>
      <c r="I85" s="211"/>
      <c r="J85" s="212">
        <f>ROUND(I85*H85,2)</f>
        <v>0</v>
      </c>
      <c r="K85" s="208" t="s">
        <v>19</v>
      </c>
      <c r="L85" s="46"/>
      <c r="M85" s="213" t="s">
        <v>19</v>
      </c>
      <c r="N85" s="214" t="s">
        <v>44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135</v>
      </c>
      <c r="AT85" s="217" t="s">
        <v>131</v>
      </c>
      <c r="AU85" s="217" t="s">
        <v>81</v>
      </c>
      <c r="AY85" s="19" t="s">
        <v>128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81</v>
      </c>
      <c r="BK85" s="218">
        <f>ROUND(I85*H85,2)</f>
        <v>0</v>
      </c>
      <c r="BL85" s="19" t="s">
        <v>135</v>
      </c>
      <c r="BM85" s="217" t="s">
        <v>142</v>
      </c>
    </row>
    <row r="86" s="2" customFormat="1" ht="21.75" customHeight="1">
      <c r="A86" s="40"/>
      <c r="B86" s="41"/>
      <c r="C86" s="206" t="s">
        <v>143</v>
      </c>
      <c r="D86" s="206" t="s">
        <v>131</v>
      </c>
      <c r="E86" s="207" t="s">
        <v>433</v>
      </c>
      <c r="F86" s="208" t="s">
        <v>434</v>
      </c>
      <c r="G86" s="209" t="s">
        <v>141</v>
      </c>
      <c r="H86" s="210">
        <v>1100</v>
      </c>
      <c r="I86" s="211"/>
      <c r="J86" s="212">
        <f>ROUND(I86*H86,2)</f>
        <v>0</v>
      </c>
      <c r="K86" s="208" t="s">
        <v>19</v>
      </c>
      <c r="L86" s="46"/>
      <c r="M86" s="213" t="s">
        <v>19</v>
      </c>
      <c r="N86" s="214" t="s">
        <v>44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135</v>
      </c>
      <c r="AT86" s="217" t="s">
        <v>131</v>
      </c>
      <c r="AU86" s="217" t="s">
        <v>81</v>
      </c>
      <c r="AY86" s="19" t="s">
        <v>128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81</v>
      </c>
      <c r="BK86" s="218">
        <f>ROUND(I86*H86,2)</f>
        <v>0</v>
      </c>
      <c r="BL86" s="19" t="s">
        <v>135</v>
      </c>
      <c r="BM86" s="217" t="s">
        <v>135</v>
      </c>
    </row>
    <row r="87" s="2" customFormat="1" ht="33" customHeight="1">
      <c r="A87" s="40"/>
      <c r="B87" s="41"/>
      <c r="C87" s="206" t="s">
        <v>135</v>
      </c>
      <c r="D87" s="206" t="s">
        <v>131</v>
      </c>
      <c r="E87" s="207" t="s">
        <v>435</v>
      </c>
      <c r="F87" s="208" t="s">
        <v>436</v>
      </c>
      <c r="G87" s="209" t="s">
        <v>141</v>
      </c>
      <c r="H87" s="210">
        <v>100</v>
      </c>
      <c r="I87" s="211"/>
      <c r="J87" s="212">
        <f>ROUND(I87*H87,2)</f>
        <v>0</v>
      </c>
      <c r="K87" s="208" t="s">
        <v>19</v>
      </c>
      <c r="L87" s="46"/>
      <c r="M87" s="213" t="s">
        <v>19</v>
      </c>
      <c r="N87" s="214" t="s">
        <v>44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0.17999999999999999</v>
      </c>
      <c r="T87" s="216">
        <f>S87*H87</f>
        <v>18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135</v>
      </c>
      <c r="AT87" s="217" t="s">
        <v>131</v>
      </c>
      <c r="AU87" s="217" t="s">
        <v>81</v>
      </c>
      <c r="AY87" s="19" t="s">
        <v>128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81</v>
      </c>
      <c r="BK87" s="218">
        <f>ROUND(I87*H87,2)</f>
        <v>0</v>
      </c>
      <c r="BL87" s="19" t="s">
        <v>135</v>
      </c>
      <c r="BM87" s="217" t="s">
        <v>146</v>
      </c>
    </row>
    <row r="88" s="2" customFormat="1" ht="24.15" customHeight="1">
      <c r="A88" s="40"/>
      <c r="B88" s="41"/>
      <c r="C88" s="206" t="s">
        <v>152</v>
      </c>
      <c r="D88" s="206" t="s">
        <v>131</v>
      </c>
      <c r="E88" s="207" t="s">
        <v>437</v>
      </c>
      <c r="F88" s="208" t="s">
        <v>438</v>
      </c>
      <c r="G88" s="209" t="s">
        <v>141</v>
      </c>
      <c r="H88" s="210">
        <v>1850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44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0.35499999999999998</v>
      </c>
      <c r="T88" s="216">
        <f>S88*H88</f>
        <v>656.75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135</v>
      </c>
      <c r="AT88" s="217" t="s">
        <v>131</v>
      </c>
      <c r="AU88" s="217" t="s">
        <v>81</v>
      </c>
      <c r="AY88" s="19" t="s">
        <v>128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81</v>
      </c>
      <c r="BK88" s="218">
        <f>ROUND(I88*H88,2)</f>
        <v>0</v>
      </c>
      <c r="BL88" s="19" t="s">
        <v>135</v>
      </c>
      <c r="BM88" s="217" t="s">
        <v>150</v>
      </c>
    </row>
    <row r="89" s="2" customFormat="1" ht="24.15" customHeight="1">
      <c r="A89" s="40"/>
      <c r="B89" s="41"/>
      <c r="C89" s="206" t="s">
        <v>142</v>
      </c>
      <c r="D89" s="206" t="s">
        <v>131</v>
      </c>
      <c r="E89" s="207" t="s">
        <v>439</v>
      </c>
      <c r="F89" s="208" t="s">
        <v>440</v>
      </c>
      <c r="G89" s="209" t="s">
        <v>134</v>
      </c>
      <c r="H89" s="210">
        <v>555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44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1.8999999999999999</v>
      </c>
      <c r="T89" s="216">
        <f>S89*H89</f>
        <v>1054.5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135</v>
      </c>
      <c r="AT89" s="217" t="s">
        <v>131</v>
      </c>
      <c r="AU89" s="217" t="s">
        <v>81</v>
      </c>
      <c r="AY89" s="19" t="s">
        <v>128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81</v>
      </c>
      <c r="BK89" s="218">
        <f>ROUND(I89*H89,2)</f>
        <v>0</v>
      </c>
      <c r="BL89" s="19" t="s">
        <v>135</v>
      </c>
      <c r="BM89" s="217" t="s">
        <v>8</v>
      </c>
    </row>
    <row r="90" s="13" customFormat="1">
      <c r="A90" s="13"/>
      <c r="B90" s="219"/>
      <c r="C90" s="220"/>
      <c r="D90" s="221" t="s">
        <v>136</v>
      </c>
      <c r="E90" s="222" t="s">
        <v>19</v>
      </c>
      <c r="F90" s="223" t="s">
        <v>441</v>
      </c>
      <c r="G90" s="220"/>
      <c r="H90" s="224">
        <v>555</v>
      </c>
      <c r="I90" s="225"/>
      <c r="J90" s="220"/>
      <c r="K90" s="220"/>
      <c r="L90" s="226"/>
      <c r="M90" s="227"/>
      <c r="N90" s="228"/>
      <c r="O90" s="228"/>
      <c r="P90" s="228"/>
      <c r="Q90" s="228"/>
      <c r="R90" s="228"/>
      <c r="S90" s="228"/>
      <c r="T90" s="229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0" t="s">
        <v>136</v>
      </c>
      <c r="AU90" s="230" t="s">
        <v>81</v>
      </c>
      <c r="AV90" s="13" t="s">
        <v>83</v>
      </c>
      <c r="AW90" s="13" t="s">
        <v>32</v>
      </c>
      <c r="AX90" s="13" t="s">
        <v>73</v>
      </c>
      <c r="AY90" s="230" t="s">
        <v>128</v>
      </c>
    </row>
    <row r="91" s="14" customFormat="1">
      <c r="A91" s="14"/>
      <c r="B91" s="231"/>
      <c r="C91" s="232"/>
      <c r="D91" s="221" t="s">
        <v>136</v>
      </c>
      <c r="E91" s="233" t="s">
        <v>19</v>
      </c>
      <c r="F91" s="234" t="s">
        <v>138</v>
      </c>
      <c r="G91" s="232"/>
      <c r="H91" s="235">
        <v>555</v>
      </c>
      <c r="I91" s="236"/>
      <c r="J91" s="232"/>
      <c r="K91" s="232"/>
      <c r="L91" s="237"/>
      <c r="M91" s="238"/>
      <c r="N91" s="239"/>
      <c r="O91" s="239"/>
      <c r="P91" s="239"/>
      <c r="Q91" s="239"/>
      <c r="R91" s="239"/>
      <c r="S91" s="239"/>
      <c r="T91" s="240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1" t="s">
        <v>136</v>
      </c>
      <c r="AU91" s="241" t="s">
        <v>81</v>
      </c>
      <c r="AV91" s="14" t="s">
        <v>135</v>
      </c>
      <c r="AW91" s="14" t="s">
        <v>32</v>
      </c>
      <c r="AX91" s="14" t="s">
        <v>81</v>
      </c>
      <c r="AY91" s="241" t="s">
        <v>128</v>
      </c>
    </row>
    <row r="92" s="2" customFormat="1" ht="24.15" customHeight="1">
      <c r="A92" s="40"/>
      <c r="B92" s="41"/>
      <c r="C92" s="206" t="s">
        <v>168</v>
      </c>
      <c r="D92" s="206" t="s">
        <v>131</v>
      </c>
      <c r="E92" s="207" t="s">
        <v>442</v>
      </c>
      <c r="F92" s="208" t="s">
        <v>443</v>
      </c>
      <c r="G92" s="209" t="s">
        <v>134</v>
      </c>
      <c r="H92" s="210">
        <v>400</v>
      </c>
      <c r="I92" s="211"/>
      <c r="J92" s="212">
        <f>ROUND(I92*H92,2)</f>
        <v>0</v>
      </c>
      <c r="K92" s="208" t="s">
        <v>19</v>
      </c>
      <c r="L92" s="46"/>
      <c r="M92" s="213" t="s">
        <v>19</v>
      </c>
      <c r="N92" s="214" t="s">
        <v>44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135</v>
      </c>
      <c r="AT92" s="217" t="s">
        <v>131</v>
      </c>
      <c r="AU92" s="217" t="s">
        <v>81</v>
      </c>
      <c r="AY92" s="19" t="s">
        <v>128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81</v>
      </c>
      <c r="BK92" s="218">
        <f>ROUND(I92*H92,2)</f>
        <v>0</v>
      </c>
      <c r="BL92" s="19" t="s">
        <v>135</v>
      </c>
      <c r="BM92" s="217" t="s">
        <v>167</v>
      </c>
    </row>
    <row r="93" s="12" customFormat="1" ht="25.92" customHeight="1">
      <c r="A93" s="12"/>
      <c r="B93" s="190"/>
      <c r="C93" s="191"/>
      <c r="D93" s="192" t="s">
        <v>72</v>
      </c>
      <c r="E93" s="193" t="s">
        <v>126</v>
      </c>
      <c r="F93" s="193" t="s">
        <v>127</v>
      </c>
      <c r="G93" s="191"/>
      <c r="H93" s="191"/>
      <c r="I93" s="194"/>
      <c r="J93" s="195">
        <f>BK93</f>
        <v>0</v>
      </c>
      <c r="K93" s="191"/>
      <c r="L93" s="196"/>
      <c r="M93" s="197"/>
      <c r="N93" s="198"/>
      <c r="O93" s="198"/>
      <c r="P93" s="199">
        <f>P94</f>
        <v>0</v>
      </c>
      <c r="Q93" s="198"/>
      <c r="R93" s="199">
        <f>R94</f>
        <v>0</v>
      </c>
      <c r="S93" s="198"/>
      <c r="T93" s="200">
        <f>T94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81</v>
      </c>
      <c r="AT93" s="202" t="s">
        <v>72</v>
      </c>
      <c r="AU93" s="202" t="s">
        <v>73</v>
      </c>
      <c r="AY93" s="201" t="s">
        <v>128</v>
      </c>
      <c r="BK93" s="203">
        <f>BK94</f>
        <v>0</v>
      </c>
    </row>
    <row r="94" s="12" customFormat="1" ht="22.8" customHeight="1">
      <c r="A94" s="12"/>
      <c r="B94" s="190"/>
      <c r="C94" s="191"/>
      <c r="D94" s="192" t="s">
        <v>72</v>
      </c>
      <c r="E94" s="204" t="s">
        <v>227</v>
      </c>
      <c r="F94" s="204" t="s">
        <v>228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SUM(P95:P103)</f>
        <v>0</v>
      </c>
      <c r="Q94" s="198"/>
      <c r="R94" s="199">
        <f>SUM(R95:R103)</f>
        <v>0</v>
      </c>
      <c r="S94" s="198"/>
      <c r="T94" s="200">
        <f>SUM(T95:T103)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81</v>
      </c>
      <c r="AT94" s="202" t="s">
        <v>72</v>
      </c>
      <c r="AU94" s="202" t="s">
        <v>81</v>
      </c>
      <c r="AY94" s="201" t="s">
        <v>128</v>
      </c>
      <c r="BK94" s="203">
        <f>SUM(BK95:BK103)</f>
        <v>0</v>
      </c>
    </row>
    <row r="95" s="2" customFormat="1" ht="21.75" customHeight="1">
      <c r="A95" s="40"/>
      <c r="B95" s="41"/>
      <c r="C95" s="206" t="s">
        <v>146</v>
      </c>
      <c r="D95" s="206" t="s">
        <v>131</v>
      </c>
      <c r="E95" s="207" t="s">
        <v>262</v>
      </c>
      <c r="F95" s="208" t="s">
        <v>263</v>
      </c>
      <c r="G95" s="209" t="s">
        <v>231</v>
      </c>
      <c r="H95" s="210">
        <v>1711.25</v>
      </c>
      <c r="I95" s="211"/>
      <c r="J95" s="212">
        <f>ROUND(I95*H95,2)</f>
        <v>0</v>
      </c>
      <c r="K95" s="208" t="s">
        <v>19</v>
      </c>
      <c r="L95" s="46"/>
      <c r="M95" s="213" t="s">
        <v>19</v>
      </c>
      <c r="N95" s="214" t="s">
        <v>44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135</v>
      </c>
      <c r="AT95" s="217" t="s">
        <v>131</v>
      </c>
      <c r="AU95" s="217" t="s">
        <v>83</v>
      </c>
      <c r="AY95" s="19" t="s">
        <v>128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81</v>
      </c>
      <c r="BK95" s="218">
        <f>ROUND(I95*H95,2)</f>
        <v>0</v>
      </c>
      <c r="BL95" s="19" t="s">
        <v>135</v>
      </c>
      <c r="BM95" s="217" t="s">
        <v>174</v>
      </c>
    </row>
    <row r="96" s="13" customFormat="1">
      <c r="A96" s="13"/>
      <c r="B96" s="219"/>
      <c r="C96" s="220"/>
      <c r="D96" s="221" t="s">
        <v>136</v>
      </c>
      <c r="E96" s="222" t="s">
        <v>19</v>
      </c>
      <c r="F96" s="223" t="s">
        <v>444</v>
      </c>
      <c r="G96" s="220"/>
      <c r="H96" s="224">
        <v>1711.25</v>
      </c>
      <c r="I96" s="225"/>
      <c r="J96" s="220"/>
      <c r="K96" s="220"/>
      <c r="L96" s="226"/>
      <c r="M96" s="227"/>
      <c r="N96" s="228"/>
      <c r="O96" s="228"/>
      <c r="P96" s="228"/>
      <c r="Q96" s="228"/>
      <c r="R96" s="228"/>
      <c r="S96" s="228"/>
      <c r="T96" s="229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0" t="s">
        <v>136</v>
      </c>
      <c r="AU96" s="230" t="s">
        <v>83</v>
      </c>
      <c r="AV96" s="13" t="s">
        <v>83</v>
      </c>
      <c r="AW96" s="13" t="s">
        <v>32</v>
      </c>
      <c r="AX96" s="13" t="s">
        <v>81</v>
      </c>
      <c r="AY96" s="230" t="s">
        <v>128</v>
      </c>
    </row>
    <row r="97" s="2" customFormat="1" ht="16.5" customHeight="1">
      <c r="A97" s="40"/>
      <c r="B97" s="41"/>
      <c r="C97" s="206" t="s">
        <v>129</v>
      </c>
      <c r="D97" s="206" t="s">
        <v>131</v>
      </c>
      <c r="E97" s="207" t="s">
        <v>265</v>
      </c>
      <c r="F97" s="208" t="s">
        <v>266</v>
      </c>
      <c r="G97" s="209" t="s">
        <v>231</v>
      </c>
      <c r="H97" s="210">
        <v>34225</v>
      </c>
      <c r="I97" s="211"/>
      <c r="J97" s="212">
        <f>ROUND(I97*H97,2)</f>
        <v>0</v>
      </c>
      <c r="K97" s="208" t="s">
        <v>19</v>
      </c>
      <c r="L97" s="46"/>
      <c r="M97" s="213" t="s">
        <v>19</v>
      </c>
      <c r="N97" s="214" t="s">
        <v>44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135</v>
      </c>
      <c r="AT97" s="217" t="s">
        <v>131</v>
      </c>
      <c r="AU97" s="217" t="s">
        <v>83</v>
      </c>
      <c r="AY97" s="19" t="s">
        <v>128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81</v>
      </c>
      <c r="BK97" s="218">
        <f>ROUND(I97*H97,2)</f>
        <v>0</v>
      </c>
      <c r="BL97" s="19" t="s">
        <v>135</v>
      </c>
      <c r="BM97" s="217" t="s">
        <v>178</v>
      </c>
    </row>
    <row r="98" s="13" customFormat="1">
      <c r="A98" s="13"/>
      <c r="B98" s="219"/>
      <c r="C98" s="220"/>
      <c r="D98" s="221" t="s">
        <v>136</v>
      </c>
      <c r="E98" s="222" t="s">
        <v>19</v>
      </c>
      <c r="F98" s="223" t="s">
        <v>445</v>
      </c>
      <c r="G98" s="220"/>
      <c r="H98" s="224">
        <v>34225</v>
      </c>
      <c r="I98" s="225"/>
      <c r="J98" s="220"/>
      <c r="K98" s="220"/>
      <c r="L98" s="226"/>
      <c r="M98" s="227"/>
      <c r="N98" s="228"/>
      <c r="O98" s="228"/>
      <c r="P98" s="228"/>
      <c r="Q98" s="228"/>
      <c r="R98" s="228"/>
      <c r="S98" s="228"/>
      <c r="T98" s="229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0" t="s">
        <v>136</v>
      </c>
      <c r="AU98" s="230" t="s">
        <v>83</v>
      </c>
      <c r="AV98" s="13" t="s">
        <v>83</v>
      </c>
      <c r="AW98" s="13" t="s">
        <v>32</v>
      </c>
      <c r="AX98" s="13" t="s">
        <v>73</v>
      </c>
      <c r="AY98" s="230" t="s">
        <v>128</v>
      </c>
    </row>
    <row r="99" s="14" customFormat="1">
      <c r="A99" s="14"/>
      <c r="B99" s="231"/>
      <c r="C99" s="232"/>
      <c r="D99" s="221" t="s">
        <v>136</v>
      </c>
      <c r="E99" s="233" t="s">
        <v>19</v>
      </c>
      <c r="F99" s="234" t="s">
        <v>138</v>
      </c>
      <c r="G99" s="232"/>
      <c r="H99" s="235">
        <v>34225</v>
      </c>
      <c r="I99" s="236"/>
      <c r="J99" s="232"/>
      <c r="K99" s="232"/>
      <c r="L99" s="237"/>
      <c r="M99" s="238"/>
      <c r="N99" s="239"/>
      <c r="O99" s="239"/>
      <c r="P99" s="239"/>
      <c r="Q99" s="239"/>
      <c r="R99" s="239"/>
      <c r="S99" s="239"/>
      <c r="T99" s="240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1" t="s">
        <v>136</v>
      </c>
      <c r="AU99" s="241" t="s">
        <v>83</v>
      </c>
      <c r="AV99" s="14" t="s">
        <v>135</v>
      </c>
      <c r="AW99" s="14" t="s">
        <v>32</v>
      </c>
      <c r="AX99" s="14" t="s">
        <v>81</v>
      </c>
      <c r="AY99" s="241" t="s">
        <v>128</v>
      </c>
    </row>
    <row r="100" s="2" customFormat="1" ht="24.15" customHeight="1">
      <c r="A100" s="40"/>
      <c r="B100" s="41"/>
      <c r="C100" s="206" t="s">
        <v>150</v>
      </c>
      <c r="D100" s="206" t="s">
        <v>131</v>
      </c>
      <c r="E100" s="207" t="s">
        <v>446</v>
      </c>
      <c r="F100" s="208" t="s">
        <v>447</v>
      </c>
      <c r="G100" s="209" t="s">
        <v>231</v>
      </c>
      <c r="H100" s="210">
        <v>656.75</v>
      </c>
      <c r="I100" s="211"/>
      <c r="J100" s="212">
        <f>ROUND(I100*H100,2)</f>
        <v>0</v>
      </c>
      <c r="K100" s="208" t="s">
        <v>232</v>
      </c>
      <c r="L100" s="46"/>
      <c r="M100" s="213" t="s">
        <v>19</v>
      </c>
      <c r="N100" s="214" t="s">
        <v>44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135</v>
      </c>
      <c r="AT100" s="217" t="s">
        <v>131</v>
      </c>
      <c r="AU100" s="217" t="s">
        <v>83</v>
      </c>
      <c r="AY100" s="19" t="s">
        <v>128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81</v>
      </c>
      <c r="BK100" s="218">
        <f>ROUND(I100*H100,2)</f>
        <v>0</v>
      </c>
      <c r="BL100" s="19" t="s">
        <v>135</v>
      </c>
      <c r="BM100" s="217" t="s">
        <v>184</v>
      </c>
    </row>
    <row r="101" s="2" customFormat="1">
      <c r="A101" s="40"/>
      <c r="B101" s="41"/>
      <c r="C101" s="42"/>
      <c r="D101" s="252" t="s">
        <v>234</v>
      </c>
      <c r="E101" s="42"/>
      <c r="F101" s="253" t="s">
        <v>448</v>
      </c>
      <c r="G101" s="42"/>
      <c r="H101" s="42"/>
      <c r="I101" s="254"/>
      <c r="J101" s="42"/>
      <c r="K101" s="42"/>
      <c r="L101" s="46"/>
      <c r="M101" s="255"/>
      <c r="N101" s="256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234</v>
      </c>
      <c r="AU101" s="19" t="s">
        <v>83</v>
      </c>
    </row>
    <row r="102" s="2" customFormat="1" ht="24.15" customHeight="1">
      <c r="A102" s="40"/>
      <c r="B102" s="41"/>
      <c r="C102" s="206" t="s">
        <v>185</v>
      </c>
      <c r="D102" s="206" t="s">
        <v>131</v>
      </c>
      <c r="E102" s="207" t="s">
        <v>257</v>
      </c>
      <c r="F102" s="208" t="s">
        <v>258</v>
      </c>
      <c r="G102" s="209" t="s">
        <v>231</v>
      </c>
      <c r="H102" s="210">
        <v>1054.5</v>
      </c>
      <c r="I102" s="211"/>
      <c r="J102" s="212">
        <f>ROUND(I102*H102,2)</f>
        <v>0</v>
      </c>
      <c r="K102" s="208" t="s">
        <v>232</v>
      </c>
      <c r="L102" s="46"/>
      <c r="M102" s="213" t="s">
        <v>19</v>
      </c>
      <c r="N102" s="214" t="s">
        <v>44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135</v>
      </c>
      <c r="AT102" s="217" t="s">
        <v>131</v>
      </c>
      <c r="AU102" s="217" t="s">
        <v>83</v>
      </c>
      <c r="AY102" s="19" t="s">
        <v>128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81</v>
      </c>
      <c r="BK102" s="218">
        <f>ROUND(I102*H102,2)</f>
        <v>0</v>
      </c>
      <c r="BL102" s="19" t="s">
        <v>135</v>
      </c>
      <c r="BM102" s="217" t="s">
        <v>449</v>
      </c>
    </row>
    <row r="103" s="2" customFormat="1">
      <c r="A103" s="40"/>
      <c r="B103" s="41"/>
      <c r="C103" s="42"/>
      <c r="D103" s="252" t="s">
        <v>234</v>
      </c>
      <c r="E103" s="42"/>
      <c r="F103" s="253" t="s">
        <v>260</v>
      </c>
      <c r="G103" s="42"/>
      <c r="H103" s="42"/>
      <c r="I103" s="254"/>
      <c r="J103" s="42"/>
      <c r="K103" s="42"/>
      <c r="L103" s="46"/>
      <c r="M103" s="262"/>
      <c r="N103" s="263"/>
      <c r="O103" s="259"/>
      <c r="P103" s="259"/>
      <c r="Q103" s="259"/>
      <c r="R103" s="259"/>
      <c r="S103" s="259"/>
      <c r="T103" s="264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234</v>
      </c>
      <c r="AU103" s="19" t="s">
        <v>83</v>
      </c>
    </row>
    <row r="104" s="2" customFormat="1" ht="6.96" customHeight="1">
      <c r="A104" s="40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46"/>
      <c r="M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</sheetData>
  <sheetProtection sheet="1" autoFilter="0" formatColumns="0" formatRows="0" objects="1" scenarios="1" spinCount="100000" saltValue="SFfe8/vMaYOSK5HsU2eOuXVY3hBzxIDpxWpMo4cDKpshQK6dXrdYItxIyeO4YqiQVfuaeqQd2N5oI6yIRt6iGw==" hashValue="yxkOT0O3Kz8dh9PUCRpaHYgBDT900Ig0tRqFo087U7Ve0Yf8sqckMCEAYnZYVWXGjgG64QpvmG7557usr4FINA==" algorithmName="SHA-512" password="CC20"/>
  <autoFilter ref="C81:K103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101" r:id="rId1" display="https://podminky.urs.cz/item/CS_URS_2024_02/997013862"/>
    <hyperlink ref="F103" r:id="rId2" display="https://podminky.urs.cz/item/CS_URS_2024_02/99722187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65" customWidth="1"/>
    <col min="2" max="2" width="1.667969" style="265" customWidth="1"/>
    <col min="3" max="4" width="5" style="265" customWidth="1"/>
    <col min="5" max="5" width="11.66016" style="265" customWidth="1"/>
    <col min="6" max="6" width="9.160156" style="265" customWidth="1"/>
    <col min="7" max="7" width="5" style="265" customWidth="1"/>
    <col min="8" max="8" width="77.83203" style="265" customWidth="1"/>
    <col min="9" max="10" width="20" style="265" customWidth="1"/>
    <col min="11" max="11" width="1.667969" style="265" customWidth="1"/>
  </cols>
  <sheetData>
    <row r="1" s="1" customFormat="1" ht="37.5" customHeight="1"/>
    <row r="2" s="1" customFormat="1" ht="7.5" customHeight="1">
      <c r="B2" s="266"/>
      <c r="C2" s="267"/>
      <c r="D2" s="267"/>
      <c r="E2" s="267"/>
      <c r="F2" s="267"/>
      <c r="G2" s="267"/>
      <c r="H2" s="267"/>
      <c r="I2" s="267"/>
      <c r="J2" s="267"/>
      <c r="K2" s="268"/>
    </row>
    <row r="3" s="16" customFormat="1" ht="45" customHeight="1">
      <c r="B3" s="269"/>
      <c r="C3" s="270" t="s">
        <v>450</v>
      </c>
      <c r="D3" s="270"/>
      <c r="E3" s="270"/>
      <c r="F3" s="270"/>
      <c r="G3" s="270"/>
      <c r="H3" s="270"/>
      <c r="I3" s="270"/>
      <c r="J3" s="270"/>
      <c r="K3" s="271"/>
    </row>
    <row r="4" s="1" customFormat="1" ht="25.5" customHeight="1">
      <c r="B4" s="272"/>
      <c r="C4" s="273" t="s">
        <v>451</v>
      </c>
      <c r="D4" s="273"/>
      <c r="E4" s="273"/>
      <c r="F4" s="273"/>
      <c r="G4" s="273"/>
      <c r="H4" s="273"/>
      <c r="I4" s="273"/>
      <c r="J4" s="273"/>
      <c r="K4" s="274"/>
    </row>
    <row r="5" s="1" customFormat="1" ht="5.25" customHeight="1">
      <c r="B5" s="272"/>
      <c r="C5" s="275"/>
      <c r="D5" s="275"/>
      <c r="E5" s="275"/>
      <c r="F5" s="275"/>
      <c r="G5" s="275"/>
      <c r="H5" s="275"/>
      <c r="I5" s="275"/>
      <c r="J5" s="275"/>
      <c r="K5" s="274"/>
    </row>
    <row r="6" s="1" customFormat="1" ht="15" customHeight="1">
      <c r="B6" s="272"/>
      <c r="C6" s="276" t="s">
        <v>452</v>
      </c>
      <c r="D6" s="276"/>
      <c r="E6" s="276"/>
      <c r="F6" s="276"/>
      <c r="G6" s="276"/>
      <c r="H6" s="276"/>
      <c r="I6" s="276"/>
      <c r="J6" s="276"/>
      <c r="K6" s="274"/>
    </row>
    <row r="7" s="1" customFormat="1" ht="15" customHeight="1">
      <c r="B7" s="277"/>
      <c r="C7" s="276" t="s">
        <v>453</v>
      </c>
      <c r="D7" s="276"/>
      <c r="E7" s="276"/>
      <c r="F7" s="276"/>
      <c r="G7" s="276"/>
      <c r="H7" s="276"/>
      <c r="I7" s="276"/>
      <c r="J7" s="276"/>
      <c r="K7" s="274"/>
    </row>
    <row r="8" s="1" customFormat="1" ht="12.75" customHeight="1">
      <c r="B8" s="277"/>
      <c r="C8" s="276"/>
      <c r="D8" s="276"/>
      <c r="E8" s="276"/>
      <c r="F8" s="276"/>
      <c r="G8" s="276"/>
      <c r="H8" s="276"/>
      <c r="I8" s="276"/>
      <c r="J8" s="276"/>
      <c r="K8" s="274"/>
    </row>
    <row r="9" s="1" customFormat="1" ht="15" customHeight="1">
      <c r="B9" s="277"/>
      <c r="C9" s="276" t="s">
        <v>454</v>
      </c>
      <c r="D9" s="276"/>
      <c r="E9" s="276"/>
      <c r="F9" s="276"/>
      <c r="G9" s="276"/>
      <c r="H9" s="276"/>
      <c r="I9" s="276"/>
      <c r="J9" s="276"/>
      <c r="K9" s="274"/>
    </row>
    <row r="10" s="1" customFormat="1" ht="15" customHeight="1">
      <c r="B10" s="277"/>
      <c r="C10" s="276"/>
      <c r="D10" s="276" t="s">
        <v>455</v>
      </c>
      <c r="E10" s="276"/>
      <c r="F10" s="276"/>
      <c r="G10" s="276"/>
      <c r="H10" s="276"/>
      <c r="I10" s="276"/>
      <c r="J10" s="276"/>
      <c r="K10" s="274"/>
    </row>
    <row r="11" s="1" customFormat="1" ht="15" customHeight="1">
      <c r="B11" s="277"/>
      <c r="C11" s="278"/>
      <c r="D11" s="276" t="s">
        <v>456</v>
      </c>
      <c r="E11" s="276"/>
      <c r="F11" s="276"/>
      <c r="G11" s="276"/>
      <c r="H11" s="276"/>
      <c r="I11" s="276"/>
      <c r="J11" s="276"/>
      <c r="K11" s="274"/>
    </row>
    <row r="12" s="1" customFormat="1" ht="15" customHeight="1">
      <c r="B12" s="277"/>
      <c r="C12" s="278"/>
      <c r="D12" s="276"/>
      <c r="E12" s="276"/>
      <c r="F12" s="276"/>
      <c r="G12" s="276"/>
      <c r="H12" s="276"/>
      <c r="I12" s="276"/>
      <c r="J12" s="276"/>
      <c r="K12" s="274"/>
    </row>
    <row r="13" s="1" customFormat="1" ht="15" customHeight="1">
      <c r="B13" s="277"/>
      <c r="C13" s="278"/>
      <c r="D13" s="279" t="s">
        <v>457</v>
      </c>
      <c r="E13" s="276"/>
      <c r="F13" s="276"/>
      <c r="G13" s="276"/>
      <c r="H13" s="276"/>
      <c r="I13" s="276"/>
      <c r="J13" s="276"/>
      <c r="K13" s="274"/>
    </row>
    <row r="14" s="1" customFormat="1" ht="12.75" customHeight="1">
      <c r="B14" s="277"/>
      <c r="C14" s="278"/>
      <c r="D14" s="278"/>
      <c r="E14" s="278"/>
      <c r="F14" s="278"/>
      <c r="G14" s="278"/>
      <c r="H14" s="278"/>
      <c r="I14" s="278"/>
      <c r="J14" s="278"/>
      <c r="K14" s="274"/>
    </row>
    <row r="15" s="1" customFormat="1" ht="15" customHeight="1">
      <c r="B15" s="277"/>
      <c r="C15" s="278"/>
      <c r="D15" s="276" t="s">
        <v>458</v>
      </c>
      <c r="E15" s="276"/>
      <c r="F15" s="276"/>
      <c r="G15" s="276"/>
      <c r="H15" s="276"/>
      <c r="I15" s="276"/>
      <c r="J15" s="276"/>
      <c r="K15" s="274"/>
    </row>
    <row r="16" s="1" customFormat="1" ht="15" customHeight="1">
      <c r="B16" s="277"/>
      <c r="C16" s="278"/>
      <c r="D16" s="276" t="s">
        <v>459</v>
      </c>
      <c r="E16" s="276"/>
      <c r="F16" s="276"/>
      <c r="G16" s="276"/>
      <c r="H16" s="276"/>
      <c r="I16" s="276"/>
      <c r="J16" s="276"/>
      <c r="K16" s="274"/>
    </row>
    <row r="17" s="1" customFormat="1" ht="15" customHeight="1">
      <c r="B17" s="277"/>
      <c r="C17" s="278"/>
      <c r="D17" s="276" t="s">
        <v>460</v>
      </c>
      <c r="E17" s="276"/>
      <c r="F17" s="276"/>
      <c r="G17" s="276"/>
      <c r="H17" s="276"/>
      <c r="I17" s="276"/>
      <c r="J17" s="276"/>
      <c r="K17" s="274"/>
    </row>
    <row r="18" s="1" customFormat="1" ht="15" customHeight="1">
      <c r="B18" s="277"/>
      <c r="C18" s="278"/>
      <c r="D18" s="278"/>
      <c r="E18" s="280" t="s">
        <v>80</v>
      </c>
      <c r="F18" s="276" t="s">
        <v>461</v>
      </c>
      <c r="G18" s="276"/>
      <c r="H18" s="276"/>
      <c r="I18" s="276"/>
      <c r="J18" s="276"/>
      <c r="K18" s="274"/>
    </row>
    <row r="19" s="1" customFormat="1" ht="15" customHeight="1">
      <c r="B19" s="277"/>
      <c r="C19" s="278"/>
      <c r="D19" s="278"/>
      <c r="E19" s="280" t="s">
        <v>462</v>
      </c>
      <c r="F19" s="276" t="s">
        <v>463</v>
      </c>
      <c r="G19" s="276"/>
      <c r="H19" s="276"/>
      <c r="I19" s="276"/>
      <c r="J19" s="276"/>
      <c r="K19" s="274"/>
    </row>
    <row r="20" s="1" customFormat="1" ht="15" customHeight="1">
      <c r="B20" s="277"/>
      <c r="C20" s="278"/>
      <c r="D20" s="278"/>
      <c r="E20" s="280" t="s">
        <v>464</v>
      </c>
      <c r="F20" s="276" t="s">
        <v>465</v>
      </c>
      <c r="G20" s="276"/>
      <c r="H20" s="276"/>
      <c r="I20" s="276"/>
      <c r="J20" s="276"/>
      <c r="K20" s="274"/>
    </row>
    <row r="21" s="1" customFormat="1" ht="15" customHeight="1">
      <c r="B21" s="277"/>
      <c r="C21" s="278"/>
      <c r="D21" s="278"/>
      <c r="E21" s="280" t="s">
        <v>466</v>
      </c>
      <c r="F21" s="276" t="s">
        <v>467</v>
      </c>
      <c r="G21" s="276"/>
      <c r="H21" s="276"/>
      <c r="I21" s="276"/>
      <c r="J21" s="276"/>
      <c r="K21" s="274"/>
    </row>
    <row r="22" s="1" customFormat="1" ht="15" customHeight="1">
      <c r="B22" s="277"/>
      <c r="C22" s="278"/>
      <c r="D22" s="278"/>
      <c r="E22" s="280" t="s">
        <v>468</v>
      </c>
      <c r="F22" s="276" t="s">
        <v>469</v>
      </c>
      <c r="G22" s="276"/>
      <c r="H22" s="276"/>
      <c r="I22" s="276"/>
      <c r="J22" s="276"/>
      <c r="K22" s="274"/>
    </row>
    <row r="23" s="1" customFormat="1" ht="15" customHeight="1">
      <c r="B23" s="277"/>
      <c r="C23" s="278"/>
      <c r="D23" s="278"/>
      <c r="E23" s="280" t="s">
        <v>470</v>
      </c>
      <c r="F23" s="276" t="s">
        <v>471</v>
      </c>
      <c r="G23" s="276"/>
      <c r="H23" s="276"/>
      <c r="I23" s="276"/>
      <c r="J23" s="276"/>
      <c r="K23" s="274"/>
    </row>
    <row r="24" s="1" customFormat="1" ht="12.75" customHeight="1">
      <c r="B24" s="277"/>
      <c r="C24" s="278"/>
      <c r="D24" s="278"/>
      <c r="E24" s="278"/>
      <c r="F24" s="278"/>
      <c r="G24" s="278"/>
      <c r="H24" s="278"/>
      <c r="I24" s="278"/>
      <c r="J24" s="278"/>
      <c r="K24" s="274"/>
    </row>
    <row r="25" s="1" customFormat="1" ht="15" customHeight="1">
      <c r="B25" s="277"/>
      <c r="C25" s="276" t="s">
        <v>472</v>
      </c>
      <c r="D25" s="276"/>
      <c r="E25" s="276"/>
      <c r="F25" s="276"/>
      <c r="G25" s="276"/>
      <c r="H25" s="276"/>
      <c r="I25" s="276"/>
      <c r="J25" s="276"/>
      <c r="K25" s="274"/>
    </row>
    <row r="26" s="1" customFormat="1" ht="15" customHeight="1">
      <c r="B26" s="277"/>
      <c r="C26" s="276" t="s">
        <v>473</v>
      </c>
      <c r="D26" s="276"/>
      <c r="E26" s="276"/>
      <c r="F26" s="276"/>
      <c r="G26" s="276"/>
      <c r="H26" s="276"/>
      <c r="I26" s="276"/>
      <c r="J26" s="276"/>
      <c r="K26" s="274"/>
    </row>
    <row r="27" s="1" customFormat="1" ht="15" customHeight="1">
      <c r="B27" s="277"/>
      <c r="C27" s="276"/>
      <c r="D27" s="276" t="s">
        <v>474</v>
      </c>
      <c r="E27" s="276"/>
      <c r="F27" s="276"/>
      <c r="G27" s="276"/>
      <c r="H27" s="276"/>
      <c r="I27" s="276"/>
      <c r="J27" s="276"/>
      <c r="K27" s="274"/>
    </row>
    <row r="28" s="1" customFormat="1" ht="15" customHeight="1">
      <c r="B28" s="277"/>
      <c r="C28" s="278"/>
      <c r="D28" s="276" t="s">
        <v>475</v>
      </c>
      <c r="E28" s="276"/>
      <c r="F28" s="276"/>
      <c r="G28" s="276"/>
      <c r="H28" s="276"/>
      <c r="I28" s="276"/>
      <c r="J28" s="276"/>
      <c r="K28" s="274"/>
    </row>
    <row r="29" s="1" customFormat="1" ht="12.75" customHeight="1">
      <c r="B29" s="277"/>
      <c r="C29" s="278"/>
      <c r="D29" s="278"/>
      <c r="E29" s="278"/>
      <c r="F29" s="278"/>
      <c r="G29" s="278"/>
      <c r="H29" s="278"/>
      <c r="I29" s="278"/>
      <c r="J29" s="278"/>
      <c r="K29" s="274"/>
    </row>
    <row r="30" s="1" customFormat="1" ht="15" customHeight="1">
      <c r="B30" s="277"/>
      <c r="C30" s="278"/>
      <c r="D30" s="276" t="s">
        <v>476</v>
      </c>
      <c r="E30" s="276"/>
      <c r="F30" s="276"/>
      <c r="G30" s="276"/>
      <c r="H30" s="276"/>
      <c r="I30" s="276"/>
      <c r="J30" s="276"/>
      <c r="K30" s="274"/>
    </row>
    <row r="31" s="1" customFormat="1" ht="15" customHeight="1">
      <c r="B31" s="277"/>
      <c r="C31" s="278"/>
      <c r="D31" s="276" t="s">
        <v>477</v>
      </c>
      <c r="E31" s="276"/>
      <c r="F31" s="276"/>
      <c r="G31" s="276"/>
      <c r="H31" s="276"/>
      <c r="I31" s="276"/>
      <c r="J31" s="276"/>
      <c r="K31" s="274"/>
    </row>
    <row r="32" s="1" customFormat="1" ht="12.75" customHeight="1">
      <c r="B32" s="277"/>
      <c r="C32" s="278"/>
      <c r="D32" s="278"/>
      <c r="E32" s="278"/>
      <c r="F32" s="278"/>
      <c r="G32" s="278"/>
      <c r="H32" s="278"/>
      <c r="I32" s="278"/>
      <c r="J32" s="278"/>
      <c r="K32" s="274"/>
    </row>
    <row r="33" s="1" customFormat="1" ht="15" customHeight="1">
      <c r="B33" s="277"/>
      <c r="C33" s="278"/>
      <c r="D33" s="276" t="s">
        <v>478</v>
      </c>
      <c r="E33" s="276"/>
      <c r="F33" s="276"/>
      <c r="G33" s="276"/>
      <c r="H33" s="276"/>
      <c r="I33" s="276"/>
      <c r="J33" s="276"/>
      <c r="K33" s="274"/>
    </row>
    <row r="34" s="1" customFormat="1" ht="15" customHeight="1">
      <c r="B34" s="277"/>
      <c r="C34" s="278"/>
      <c r="D34" s="276" t="s">
        <v>479</v>
      </c>
      <c r="E34" s="276"/>
      <c r="F34" s="276"/>
      <c r="G34" s="276"/>
      <c r="H34" s="276"/>
      <c r="I34" s="276"/>
      <c r="J34" s="276"/>
      <c r="K34" s="274"/>
    </row>
    <row r="35" s="1" customFormat="1" ht="15" customHeight="1">
      <c r="B35" s="277"/>
      <c r="C35" s="278"/>
      <c r="D35" s="276" t="s">
        <v>480</v>
      </c>
      <c r="E35" s="276"/>
      <c r="F35" s="276"/>
      <c r="G35" s="276"/>
      <c r="H35" s="276"/>
      <c r="I35" s="276"/>
      <c r="J35" s="276"/>
      <c r="K35" s="274"/>
    </row>
    <row r="36" s="1" customFormat="1" ht="15" customHeight="1">
      <c r="B36" s="277"/>
      <c r="C36" s="278"/>
      <c r="D36" s="276"/>
      <c r="E36" s="279" t="s">
        <v>114</v>
      </c>
      <c r="F36" s="276"/>
      <c r="G36" s="276" t="s">
        <v>481</v>
      </c>
      <c r="H36" s="276"/>
      <c r="I36" s="276"/>
      <c r="J36" s="276"/>
      <c r="K36" s="274"/>
    </row>
    <row r="37" s="1" customFormat="1" ht="30.75" customHeight="1">
      <c r="B37" s="277"/>
      <c r="C37" s="278"/>
      <c r="D37" s="276"/>
      <c r="E37" s="279" t="s">
        <v>482</v>
      </c>
      <c r="F37" s="276"/>
      <c r="G37" s="276" t="s">
        <v>483</v>
      </c>
      <c r="H37" s="276"/>
      <c r="I37" s="276"/>
      <c r="J37" s="276"/>
      <c r="K37" s="274"/>
    </row>
    <row r="38" s="1" customFormat="1" ht="15" customHeight="1">
      <c r="B38" s="277"/>
      <c r="C38" s="278"/>
      <c r="D38" s="276"/>
      <c r="E38" s="279" t="s">
        <v>54</v>
      </c>
      <c r="F38" s="276"/>
      <c r="G38" s="276" t="s">
        <v>484</v>
      </c>
      <c r="H38" s="276"/>
      <c r="I38" s="276"/>
      <c r="J38" s="276"/>
      <c r="K38" s="274"/>
    </row>
    <row r="39" s="1" customFormat="1" ht="15" customHeight="1">
      <c r="B39" s="277"/>
      <c r="C39" s="278"/>
      <c r="D39" s="276"/>
      <c r="E39" s="279" t="s">
        <v>55</v>
      </c>
      <c r="F39" s="276"/>
      <c r="G39" s="276" t="s">
        <v>485</v>
      </c>
      <c r="H39" s="276"/>
      <c r="I39" s="276"/>
      <c r="J39" s="276"/>
      <c r="K39" s="274"/>
    </row>
    <row r="40" s="1" customFormat="1" ht="15" customHeight="1">
      <c r="B40" s="277"/>
      <c r="C40" s="278"/>
      <c r="D40" s="276"/>
      <c r="E40" s="279" t="s">
        <v>115</v>
      </c>
      <c r="F40" s="276"/>
      <c r="G40" s="276" t="s">
        <v>486</v>
      </c>
      <c r="H40" s="276"/>
      <c r="I40" s="276"/>
      <c r="J40" s="276"/>
      <c r="K40" s="274"/>
    </row>
    <row r="41" s="1" customFormat="1" ht="15" customHeight="1">
      <c r="B41" s="277"/>
      <c r="C41" s="278"/>
      <c r="D41" s="276"/>
      <c r="E41" s="279" t="s">
        <v>116</v>
      </c>
      <c r="F41" s="276"/>
      <c r="G41" s="276" t="s">
        <v>487</v>
      </c>
      <c r="H41" s="276"/>
      <c r="I41" s="276"/>
      <c r="J41" s="276"/>
      <c r="K41" s="274"/>
    </row>
    <row r="42" s="1" customFormat="1" ht="15" customHeight="1">
      <c r="B42" s="277"/>
      <c r="C42" s="278"/>
      <c r="D42" s="276"/>
      <c r="E42" s="279" t="s">
        <v>488</v>
      </c>
      <c r="F42" s="276"/>
      <c r="G42" s="276" t="s">
        <v>489</v>
      </c>
      <c r="H42" s="276"/>
      <c r="I42" s="276"/>
      <c r="J42" s="276"/>
      <c r="K42" s="274"/>
    </row>
    <row r="43" s="1" customFormat="1" ht="15" customHeight="1">
      <c r="B43" s="277"/>
      <c r="C43" s="278"/>
      <c r="D43" s="276"/>
      <c r="E43" s="279"/>
      <c r="F43" s="276"/>
      <c r="G43" s="276" t="s">
        <v>490</v>
      </c>
      <c r="H43" s="276"/>
      <c r="I43" s="276"/>
      <c r="J43" s="276"/>
      <c r="K43" s="274"/>
    </row>
    <row r="44" s="1" customFormat="1" ht="15" customHeight="1">
      <c r="B44" s="277"/>
      <c r="C44" s="278"/>
      <c r="D44" s="276"/>
      <c r="E44" s="279" t="s">
        <v>491</v>
      </c>
      <c r="F44" s="276"/>
      <c r="G44" s="276" t="s">
        <v>492</v>
      </c>
      <c r="H44" s="276"/>
      <c r="I44" s="276"/>
      <c r="J44" s="276"/>
      <c r="K44" s="274"/>
    </row>
    <row r="45" s="1" customFormat="1" ht="15" customHeight="1">
      <c r="B45" s="277"/>
      <c r="C45" s="278"/>
      <c r="D45" s="276"/>
      <c r="E45" s="279" t="s">
        <v>118</v>
      </c>
      <c r="F45" s="276"/>
      <c r="G45" s="276" t="s">
        <v>493</v>
      </c>
      <c r="H45" s="276"/>
      <c r="I45" s="276"/>
      <c r="J45" s="276"/>
      <c r="K45" s="274"/>
    </row>
    <row r="46" s="1" customFormat="1" ht="12.75" customHeight="1">
      <c r="B46" s="277"/>
      <c r="C46" s="278"/>
      <c r="D46" s="276"/>
      <c r="E46" s="276"/>
      <c r="F46" s="276"/>
      <c r="G46" s="276"/>
      <c r="H46" s="276"/>
      <c r="I46" s="276"/>
      <c r="J46" s="276"/>
      <c r="K46" s="274"/>
    </row>
    <row r="47" s="1" customFormat="1" ht="15" customHeight="1">
      <c r="B47" s="277"/>
      <c r="C47" s="278"/>
      <c r="D47" s="276" t="s">
        <v>494</v>
      </c>
      <c r="E47" s="276"/>
      <c r="F47" s="276"/>
      <c r="G47" s="276"/>
      <c r="H47" s="276"/>
      <c r="I47" s="276"/>
      <c r="J47" s="276"/>
      <c r="K47" s="274"/>
    </row>
    <row r="48" s="1" customFormat="1" ht="15" customHeight="1">
      <c r="B48" s="277"/>
      <c r="C48" s="278"/>
      <c r="D48" s="278"/>
      <c r="E48" s="276" t="s">
        <v>495</v>
      </c>
      <c r="F48" s="276"/>
      <c r="G48" s="276"/>
      <c r="H48" s="276"/>
      <c r="I48" s="276"/>
      <c r="J48" s="276"/>
      <c r="K48" s="274"/>
    </row>
    <row r="49" s="1" customFormat="1" ht="15" customHeight="1">
      <c r="B49" s="277"/>
      <c r="C49" s="278"/>
      <c r="D49" s="278"/>
      <c r="E49" s="276" t="s">
        <v>496</v>
      </c>
      <c r="F49" s="276"/>
      <c r="G49" s="276"/>
      <c r="H49" s="276"/>
      <c r="I49" s="276"/>
      <c r="J49" s="276"/>
      <c r="K49" s="274"/>
    </row>
    <row r="50" s="1" customFormat="1" ht="15" customHeight="1">
      <c r="B50" s="277"/>
      <c r="C50" s="278"/>
      <c r="D50" s="278"/>
      <c r="E50" s="276" t="s">
        <v>497</v>
      </c>
      <c r="F50" s="276"/>
      <c r="G50" s="276"/>
      <c r="H50" s="276"/>
      <c r="I50" s="276"/>
      <c r="J50" s="276"/>
      <c r="K50" s="274"/>
    </row>
    <row r="51" s="1" customFormat="1" ht="15" customHeight="1">
      <c r="B51" s="277"/>
      <c r="C51" s="278"/>
      <c r="D51" s="276" t="s">
        <v>498</v>
      </c>
      <c r="E51" s="276"/>
      <c r="F51" s="276"/>
      <c r="G51" s="276"/>
      <c r="H51" s="276"/>
      <c r="I51" s="276"/>
      <c r="J51" s="276"/>
      <c r="K51" s="274"/>
    </row>
    <row r="52" s="1" customFormat="1" ht="25.5" customHeight="1">
      <c r="B52" s="272"/>
      <c r="C52" s="273" t="s">
        <v>499</v>
      </c>
      <c r="D52" s="273"/>
      <c r="E52" s="273"/>
      <c r="F52" s="273"/>
      <c r="G52" s="273"/>
      <c r="H52" s="273"/>
      <c r="I52" s="273"/>
      <c r="J52" s="273"/>
      <c r="K52" s="274"/>
    </row>
    <row r="53" s="1" customFormat="1" ht="5.25" customHeight="1">
      <c r="B53" s="272"/>
      <c r="C53" s="275"/>
      <c r="D53" s="275"/>
      <c r="E53" s="275"/>
      <c r="F53" s="275"/>
      <c r="G53" s="275"/>
      <c r="H53" s="275"/>
      <c r="I53" s="275"/>
      <c r="J53" s="275"/>
      <c r="K53" s="274"/>
    </row>
    <row r="54" s="1" customFormat="1" ht="15" customHeight="1">
      <c r="B54" s="272"/>
      <c r="C54" s="276" t="s">
        <v>500</v>
      </c>
      <c r="D54" s="276"/>
      <c r="E54" s="276"/>
      <c r="F54" s="276"/>
      <c r="G54" s="276"/>
      <c r="H54" s="276"/>
      <c r="I54" s="276"/>
      <c r="J54" s="276"/>
      <c r="K54" s="274"/>
    </row>
    <row r="55" s="1" customFormat="1" ht="15" customHeight="1">
      <c r="B55" s="272"/>
      <c r="C55" s="276" t="s">
        <v>501</v>
      </c>
      <c r="D55" s="276"/>
      <c r="E55" s="276"/>
      <c r="F55" s="276"/>
      <c r="G55" s="276"/>
      <c r="H55" s="276"/>
      <c r="I55" s="276"/>
      <c r="J55" s="276"/>
      <c r="K55" s="274"/>
    </row>
    <row r="56" s="1" customFormat="1" ht="12.75" customHeight="1">
      <c r="B56" s="272"/>
      <c r="C56" s="276"/>
      <c r="D56" s="276"/>
      <c r="E56" s="276"/>
      <c r="F56" s="276"/>
      <c r="G56" s="276"/>
      <c r="H56" s="276"/>
      <c r="I56" s="276"/>
      <c r="J56" s="276"/>
      <c r="K56" s="274"/>
    </row>
    <row r="57" s="1" customFormat="1" ht="15" customHeight="1">
      <c r="B57" s="272"/>
      <c r="C57" s="276" t="s">
        <v>502</v>
      </c>
      <c r="D57" s="276"/>
      <c r="E57" s="276"/>
      <c r="F57" s="276"/>
      <c r="G57" s="276"/>
      <c r="H57" s="276"/>
      <c r="I57" s="276"/>
      <c r="J57" s="276"/>
      <c r="K57" s="274"/>
    </row>
    <row r="58" s="1" customFormat="1" ht="15" customHeight="1">
      <c r="B58" s="272"/>
      <c r="C58" s="278"/>
      <c r="D58" s="276" t="s">
        <v>503</v>
      </c>
      <c r="E58" s="276"/>
      <c r="F58" s="276"/>
      <c r="G58" s="276"/>
      <c r="H58" s="276"/>
      <c r="I58" s="276"/>
      <c r="J58" s="276"/>
      <c r="K58" s="274"/>
    </row>
    <row r="59" s="1" customFormat="1" ht="15" customHeight="1">
      <c r="B59" s="272"/>
      <c r="C59" s="278"/>
      <c r="D59" s="276" t="s">
        <v>504</v>
      </c>
      <c r="E59" s="276"/>
      <c r="F59" s="276"/>
      <c r="G59" s="276"/>
      <c r="H59" s="276"/>
      <c r="I59" s="276"/>
      <c r="J59" s="276"/>
      <c r="K59" s="274"/>
    </row>
    <row r="60" s="1" customFormat="1" ht="15" customHeight="1">
      <c r="B60" s="272"/>
      <c r="C60" s="278"/>
      <c r="D60" s="276" t="s">
        <v>505</v>
      </c>
      <c r="E60" s="276"/>
      <c r="F60" s="276"/>
      <c r="G60" s="276"/>
      <c r="H60" s="276"/>
      <c r="I60" s="276"/>
      <c r="J60" s="276"/>
      <c r="K60" s="274"/>
    </row>
    <row r="61" s="1" customFormat="1" ht="15" customHeight="1">
      <c r="B61" s="272"/>
      <c r="C61" s="278"/>
      <c r="D61" s="276" t="s">
        <v>506</v>
      </c>
      <c r="E61" s="276"/>
      <c r="F61" s="276"/>
      <c r="G61" s="276"/>
      <c r="H61" s="276"/>
      <c r="I61" s="276"/>
      <c r="J61" s="276"/>
      <c r="K61" s="274"/>
    </row>
    <row r="62" s="1" customFormat="1" ht="15" customHeight="1">
      <c r="B62" s="272"/>
      <c r="C62" s="278"/>
      <c r="D62" s="281" t="s">
        <v>507</v>
      </c>
      <c r="E62" s="281"/>
      <c r="F62" s="281"/>
      <c r="G62" s="281"/>
      <c r="H62" s="281"/>
      <c r="I62" s="281"/>
      <c r="J62" s="281"/>
      <c r="K62" s="274"/>
    </row>
    <row r="63" s="1" customFormat="1" ht="15" customHeight="1">
      <c r="B63" s="272"/>
      <c r="C63" s="278"/>
      <c r="D63" s="276" t="s">
        <v>508</v>
      </c>
      <c r="E63" s="276"/>
      <c r="F63" s="276"/>
      <c r="G63" s="276"/>
      <c r="H63" s="276"/>
      <c r="I63" s="276"/>
      <c r="J63" s="276"/>
      <c r="K63" s="274"/>
    </row>
    <row r="64" s="1" customFormat="1" ht="12.75" customHeight="1">
      <c r="B64" s="272"/>
      <c r="C64" s="278"/>
      <c r="D64" s="278"/>
      <c r="E64" s="282"/>
      <c r="F64" s="278"/>
      <c r="G64" s="278"/>
      <c r="H64" s="278"/>
      <c r="I64" s="278"/>
      <c r="J64" s="278"/>
      <c r="K64" s="274"/>
    </row>
    <row r="65" s="1" customFormat="1" ht="15" customHeight="1">
      <c r="B65" s="272"/>
      <c r="C65" s="278"/>
      <c r="D65" s="276" t="s">
        <v>509</v>
      </c>
      <c r="E65" s="276"/>
      <c r="F65" s="276"/>
      <c r="G65" s="276"/>
      <c r="H65" s="276"/>
      <c r="I65" s="276"/>
      <c r="J65" s="276"/>
      <c r="K65" s="274"/>
    </row>
    <row r="66" s="1" customFormat="1" ht="15" customHeight="1">
      <c r="B66" s="272"/>
      <c r="C66" s="278"/>
      <c r="D66" s="281" t="s">
        <v>510</v>
      </c>
      <c r="E66" s="281"/>
      <c r="F66" s="281"/>
      <c r="G66" s="281"/>
      <c r="H66" s="281"/>
      <c r="I66" s="281"/>
      <c r="J66" s="281"/>
      <c r="K66" s="274"/>
    </row>
    <row r="67" s="1" customFormat="1" ht="15" customHeight="1">
      <c r="B67" s="272"/>
      <c r="C67" s="278"/>
      <c r="D67" s="276" t="s">
        <v>511</v>
      </c>
      <c r="E67" s="276"/>
      <c r="F67" s="276"/>
      <c r="G67" s="276"/>
      <c r="H67" s="276"/>
      <c r="I67" s="276"/>
      <c r="J67" s="276"/>
      <c r="K67" s="274"/>
    </row>
    <row r="68" s="1" customFormat="1" ht="15" customHeight="1">
      <c r="B68" s="272"/>
      <c r="C68" s="278"/>
      <c r="D68" s="276" t="s">
        <v>512</v>
      </c>
      <c r="E68" s="276"/>
      <c r="F68" s="276"/>
      <c r="G68" s="276"/>
      <c r="H68" s="276"/>
      <c r="I68" s="276"/>
      <c r="J68" s="276"/>
      <c r="K68" s="274"/>
    </row>
    <row r="69" s="1" customFormat="1" ht="15" customHeight="1">
      <c r="B69" s="272"/>
      <c r="C69" s="278"/>
      <c r="D69" s="276" t="s">
        <v>513</v>
      </c>
      <c r="E69" s="276"/>
      <c r="F69" s="276"/>
      <c r="G69" s="276"/>
      <c r="H69" s="276"/>
      <c r="I69" s="276"/>
      <c r="J69" s="276"/>
      <c r="K69" s="274"/>
    </row>
    <row r="70" s="1" customFormat="1" ht="15" customHeight="1">
      <c r="B70" s="272"/>
      <c r="C70" s="278"/>
      <c r="D70" s="276" t="s">
        <v>514</v>
      </c>
      <c r="E70" s="276"/>
      <c r="F70" s="276"/>
      <c r="G70" s="276"/>
      <c r="H70" s="276"/>
      <c r="I70" s="276"/>
      <c r="J70" s="276"/>
      <c r="K70" s="274"/>
    </row>
    <row r="71" s="1" customFormat="1" ht="12.75" customHeight="1">
      <c r="B71" s="283"/>
      <c r="C71" s="284"/>
      <c r="D71" s="284"/>
      <c r="E71" s="284"/>
      <c r="F71" s="284"/>
      <c r="G71" s="284"/>
      <c r="H71" s="284"/>
      <c r="I71" s="284"/>
      <c r="J71" s="284"/>
      <c r="K71" s="285"/>
    </row>
    <row r="72" s="1" customFormat="1" ht="18.75" customHeight="1">
      <c r="B72" s="286"/>
      <c r="C72" s="286"/>
      <c r="D72" s="286"/>
      <c r="E72" s="286"/>
      <c r="F72" s="286"/>
      <c r="G72" s="286"/>
      <c r="H72" s="286"/>
      <c r="I72" s="286"/>
      <c r="J72" s="286"/>
      <c r="K72" s="287"/>
    </row>
    <row r="73" s="1" customFormat="1" ht="18.75" customHeight="1">
      <c r="B73" s="287"/>
      <c r="C73" s="287"/>
      <c r="D73" s="287"/>
      <c r="E73" s="287"/>
      <c r="F73" s="287"/>
      <c r="G73" s="287"/>
      <c r="H73" s="287"/>
      <c r="I73" s="287"/>
      <c r="J73" s="287"/>
      <c r="K73" s="287"/>
    </row>
    <row r="74" s="1" customFormat="1" ht="7.5" customHeight="1">
      <c r="B74" s="288"/>
      <c r="C74" s="289"/>
      <c r="D74" s="289"/>
      <c r="E74" s="289"/>
      <c r="F74" s="289"/>
      <c r="G74" s="289"/>
      <c r="H74" s="289"/>
      <c r="I74" s="289"/>
      <c r="J74" s="289"/>
      <c r="K74" s="290"/>
    </row>
    <row r="75" s="1" customFormat="1" ht="45" customHeight="1">
      <c r="B75" s="291"/>
      <c r="C75" s="292" t="s">
        <v>515</v>
      </c>
      <c r="D75" s="292"/>
      <c r="E75" s="292"/>
      <c r="F75" s="292"/>
      <c r="G75" s="292"/>
      <c r="H75" s="292"/>
      <c r="I75" s="292"/>
      <c r="J75" s="292"/>
      <c r="K75" s="293"/>
    </row>
    <row r="76" s="1" customFormat="1" ht="17.25" customHeight="1">
      <c r="B76" s="291"/>
      <c r="C76" s="294" t="s">
        <v>516</v>
      </c>
      <c r="D76" s="294"/>
      <c r="E76" s="294"/>
      <c r="F76" s="294" t="s">
        <v>517</v>
      </c>
      <c r="G76" s="295"/>
      <c r="H76" s="294" t="s">
        <v>55</v>
      </c>
      <c r="I76" s="294" t="s">
        <v>58</v>
      </c>
      <c r="J76" s="294" t="s">
        <v>518</v>
      </c>
      <c r="K76" s="293"/>
    </row>
    <row r="77" s="1" customFormat="1" ht="17.25" customHeight="1">
      <c r="B77" s="291"/>
      <c r="C77" s="296" t="s">
        <v>519</v>
      </c>
      <c r="D77" s="296"/>
      <c r="E77" s="296"/>
      <c r="F77" s="297" t="s">
        <v>520</v>
      </c>
      <c r="G77" s="298"/>
      <c r="H77" s="296"/>
      <c r="I77" s="296"/>
      <c r="J77" s="296" t="s">
        <v>521</v>
      </c>
      <c r="K77" s="293"/>
    </row>
    <row r="78" s="1" customFormat="1" ht="5.25" customHeight="1">
      <c r="B78" s="291"/>
      <c r="C78" s="299"/>
      <c r="D78" s="299"/>
      <c r="E78" s="299"/>
      <c r="F78" s="299"/>
      <c r="G78" s="300"/>
      <c r="H78" s="299"/>
      <c r="I78" s="299"/>
      <c r="J78" s="299"/>
      <c r="K78" s="293"/>
    </row>
    <row r="79" s="1" customFormat="1" ht="15" customHeight="1">
      <c r="B79" s="291"/>
      <c r="C79" s="279" t="s">
        <v>54</v>
      </c>
      <c r="D79" s="301"/>
      <c r="E79" s="301"/>
      <c r="F79" s="302" t="s">
        <v>522</v>
      </c>
      <c r="G79" s="303"/>
      <c r="H79" s="279" t="s">
        <v>523</v>
      </c>
      <c r="I79" s="279" t="s">
        <v>524</v>
      </c>
      <c r="J79" s="279">
        <v>20</v>
      </c>
      <c r="K79" s="293"/>
    </row>
    <row r="80" s="1" customFormat="1" ht="15" customHeight="1">
      <c r="B80" s="291"/>
      <c r="C80" s="279" t="s">
        <v>525</v>
      </c>
      <c r="D80" s="279"/>
      <c r="E80" s="279"/>
      <c r="F80" s="302" t="s">
        <v>522</v>
      </c>
      <c r="G80" s="303"/>
      <c r="H80" s="279" t="s">
        <v>526</v>
      </c>
      <c r="I80" s="279" t="s">
        <v>524</v>
      </c>
      <c r="J80" s="279">
        <v>120</v>
      </c>
      <c r="K80" s="293"/>
    </row>
    <row r="81" s="1" customFormat="1" ht="15" customHeight="1">
      <c r="B81" s="304"/>
      <c r="C81" s="279" t="s">
        <v>527</v>
      </c>
      <c r="D81" s="279"/>
      <c r="E81" s="279"/>
      <c r="F81" s="302" t="s">
        <v>528</v>
      </c>
      <c r="G81" s="303"/>
      <c r="H81" s="279" t="s">
        <v>529</v>
      </c>
      <c r="I81" s="279" t="s">
        <v>524</v>
      </c>
      <c r="J81" s="279">
        <v>50</v>
      </c>
      <c r="K81" s="293"/>
    </row>
    <row r="82" s="1" customFormat="1" ht="15" customHeight="1">
      <c r="B82" s="304"/>
      <c r="C82" s="279" t="s">
        <v>530</v>
      </c>
      <c r="D82" s="279"/>
      <c r="E82" s="279"/>
      <c r="F82" s="302" t="s">
        <v>522</v>
      </c>
      <c r="G82" s="303"/>
      <c r="H82" s="279" t="s">
        <v>531</v>
      </c>
      <c r="I82" s="279" t="s">
        <v>532</v>
      </c>
      <c r="J82" s="279"/>
      <c r="K82" s="293"/>
    </row>
    <row r="83" s="1" customFormat="1" ht="15" customHeight="1">
      <c r="B83" s="304"/>
      <c r="C83" s="305" t="s">
        <v>533</v>
      </c>
      <c r="D83" s="305"/>
      <c r="E83" s="305"/>
      <c r="F83" s="306" t="s">
        <v>528</v>
      </c>
      <c r="G83" s="305"/>
      <c r="H83" s="305" t="s">
        <v>534</v>
      </c>
      <c r="I83" s="305" t="s">
        <v>524</v>
      </c>
      <c r="J83" s="305">
        <v>15</v>
      </c>
      <c r="K83" s="293"/>
    </row>
    <row r="84" s="1" customFormat="1" ht="15" customHeight="1">
      <c r="B84" s="304"/>
      <c r="C84" s="305" t="s">
        <v>535</v>
      </c>
      <c r="D84" s="305"/>
      <c r="E84" s="305"/>
      <c r="F84" s="306" t="s">
        <v>528</v>
      </c>
      <c r="G84" s="305"/>
      <c r="H84" s="305" t="s">
        <v>536</v>
      </c>
      <c r="I84" s="305" t="s">
        <v>524</v>
      </c>
      <c r="J84" s="305">
        <v>15</v>
      </c>
      <c r="K84" s="293"/>
    </row>
    <row r="85" s="1" customFormat="1" ht="15" customHeight="1">
      <c r="B85" s="304"/>
      <c r="C85" s="305" t="s">
        <v>537</v>
      </c>
      <c r="D85" s="305"/>
      <c r="E85" s="305"/>
      <c r="F85" s="306" t="s">
        <v>528</v>
      </c>
      <c r="G85" s="305"/>
      <c r="H85" s="305" t="s">
        <v>538</v>
      </c>
      <c r="I85" s="305" t="s">
        <v>524</v>
      </c>
      <c r="J85" s="305">
        <v>20</v>
      </c>
      <c r="K85" s="293"/>
    </row>
    <row r="86" s="1" customFormat="1" ht="15" customHeight="1">
      <c r="B86" s="304"/>
      <c r="C86" s="305" t="s">
        <v>539</v>
      </c>
      <c r="D86" s="305"/>
      <c r="E86" s="305"/>
      <c r="F86" s="306" t="s">
        <v>528</v>
      </c>
      <c r="G86" s="305"/>
      <c r="H86" s="305" t="s">
        <v>540</v>
      </c>
      <c r="I86" s="305" t="s">
        <v>524</v>
      </c>
      <c r="J86" s="305">
        <v>20</v>
      </c>
      <c r="K86" s="293"/>
    </row>
    <row r="87" s="1" customFormat="1" ht="15" customHeight="1">
      <c r="B87" s="304"/>
      <c r="C87" s="279" t="s">
        <v>541</v>
      </c>
      <c r="D87" s="279"/>
      <c r="E87" s="279"/>
      <c r="F87" s="302" t="s">
        <v>528</v>
      </c>
      <c r="G87" s="303"/>
      <c r="H87" s="279" t="s">
        <v>542</v>
      </c>
      <c r="I87" s="279" t="s">
        <v>524</v>
      </c>
      <c r="J87" s="279">
        <v>50</v>
      </c>
      <c r="K87" s="293"/>
    </row>
    <row r="88" s="1" customFormat="1" ht="15" customHeight="1">
      <c r="B88" s="304"/>
      <c r="C88" s="279" t="s">
        <v>543</v>
      </c>
      <c r="D88" s="279"/>
      <c r="E88" s="279"/>
      <c r="F88" s="302" t="s">
        <v>528</v>
      </c>
      <c r="G88" s="303"/>
      <c r="H88" s="279" t="s">
        <v>544</v>
      </c>
      <c r="I88" s="279" t="s">
        <v>524</v>
      </c>
      <c r="J88" s="279">
        <v>20</v>
      </c>
      <c r="K88" s="293"/>
    </row>
    <row r="89" s="1" customFormat="1" ht="15" customHeight="1">
      <c r="B89" s="304"/>
      <c r="C89" s="279" t="s">
        <v>545</v>
      </c>
      <c r="D89" s="279"/>
      <c r="E89" s="279"/>
      <c r="F89" s="302" t="s">
        <v>528</v>
      </c>
      <c r="G89" s="303"/>
      <c r="H89" s="279" t="s">
        <v>546</v>
      </c>
      <c r="I89" s="279" t="s">
        <v>524</v>
      </c>
      <c r="J89" s="279">
        <v>20</v>
      </c>
      <c r="K89" s="293"/>
    </row>
    <row r="90" s="1" customFormat="1" ht="15" customHeight="1">
      <c r="B90" s="304"/>
      <c r="C90" s="279" t="s">
        <v>547</v>
      </c>
      <c r="D90" s="279"/>
      <c r="E90" s="279"/>
      <c r="F90" s="302" t="s">
        <v>528</v>
      </c>
      <c r="G90" s="303"/>
      <c r="H90" s="279" t="s">
        <v>548</v>
      </c>
      <c r="I90" s="279" t="s">
        <v>524</v>
      </c>
      <c r="J90" s="279">
        <v>50</v>
      </c>
      <c r="K90" s="293"/>
    </row>
    <row r="91" s="1" customFormat="1" ht="15" customHeight="1">
      <c r="B91" s="304"/>
      <c r="C91" s="279" t="s">
        <v>549</v>
      </c>
      <c r="D91" s="279"/>
      <c r="E91" s="279"/>
      <c r="F91" s="302" t="s">
        <v>528</v>
      </c>
      <c r="G91" s="303"/>
      <c r="H91" s="279" t="s">
        <v>549</v>
      </c>
      <c r="I91" s="279" t="s">
        <v>524</v>
      </c>
      <c r="J91" s="279">
        <v>50</v>
      </c>
      <c r="K91" s="293"/>
    </row>
    <row r="92" s="1" customFormat="1" ht="15" customHeight="1">
      <c r="B92" s="304"/>
      <c r="C92" s="279" t="s">
        <v>550</v>
      </c>
      <c r="D92" s="279"/>
      <c r="E92" s="279"/>
      <c r="F92" s="302" t="s">
        <v>528</v>
      </c>
      <c r="G92" s="303"/>
      <c r="H92" s="279" t="s">
        <v>551</v>
      </c>
      <c r="I92" s="279" t="s">
        <v>524</v>
      </c>
      <c r="J92" s="279">
        <v>255</v>
      </c>
      <c r="K92" s="293"/>
    </row>
    <row r="93" s="1" customFormat="1" ht="15" customHeight="1">
      <c r="B93" s="304"/>
      <c r="C93" s="279" t="s">
        <v>552</v>
      </c>
      <c r="D93" s="279"/>
      <c r="E93" s="279"/>
      <c r="F93" s="302" t="s">
        <v>522</v>
      </c>
      <c r="G93" s="303"/>
      <c r="H93" s="279" t="s">
        <v>553</v>
      </c>
      <c r="I93" s="279" t="s">
        <v>554</v>
      </c>
      <c r="J93" s="279"/>
      <c r="K93" s="293"/>
    </row>
    <row r="94" s="1" customFormat="1" ht="15" customHeight="1">
      <c r="B94" s="304"/>
      <c r="C94" s="279" t="s">
        <v>555</v>
      </c>
      <c r="D94" s="279"/>
      <c r="E94" s="279"/>
      <c r="F94" s="302" t="s">
        <v>522</v>
      </c>
      <c r="G94" s="303"/>
      <c r="H94" s="279" t="s">
        <v>556</v>
      </c>
      <c r="I94" s="279" t="s">
        <v>557</v>
      </c>
      <c r="J94" s="279"/>
      <c r="K94" s="293"/>
    </row>
    <row r="95" s="1" customFormat="1" ht="15" customHeight="1">
      <c r="B95" s="304"/>
      <c r="C95" s="279" t="s">
        <v>558</v>
      </c>
      <c r="D95" s="279"/>
      <c r="E95" s="279"/>
      <c r="F95" s="302" t="s">
        <v>522</v>
      </c>
      <c r="G95" s="303"/>
      <c r="H95" s="279" t="s">
        <v>558</v>
      </c>
      <c r="I95" s="279" t="s">
        <v>557</v>
      </c>
      <c r="J95" s="279"/>
      <c r="K95" s="293"/>
    </row>
    <row r="96" s="1" customFormat="1" ht="15" customHeight="1">
      <c r="B96" s="304"/>
      <c r="C96" s="279" t="s">
        <v>39</v>
      </c>
      <c r="D96" s="279"/>
      <c r="E96" s="279"/>
      <c r="F96" s="302" t="s">
        <v>522</v>
      </c>
      <c r="G96" s="303"/>
      <c r="H96" s="279" t="s">
        <v>559</v>
      </c>
      <c r="I96" s="279" t="s">
        <v>557</v>
      </c>
      <c r="J96" s="279"/>
      <c r="K96" s="293"/>
    </row>
    <row r="97" s="1" customFormat="1" ht="15" customHeight="1">
      <c r="B97" s="304"/>
      <c r="C97" s="279" t="s">
        <v>49</v>
      </c>
      <c r="D97" s="279"/>
      <c r="E97" s="279"/>
      <c r="F97" s="302" t="s">
        <v>522</v>
      </c>
      <c r="G97" s="303"/>
      <c r="H97" s="279" t="s">
        <v>560</v>
      </c>
      <c r="I97" s="279" t="s">
        <v>557</v>
      </c>
      <c r="J97" s="279"/>
      <c r="K97" s="293"/>
    </row>
    <row r="98" s="1" customFormat="1" ht="15" customHeight="1">
      <c r="B98" s="307"/>
      <c r="C98" s="308"/>
      <c r="D98" s="308"/>
      <c r="E98" s="308"/>
      <c r="F98" s="308"/>
      <c r="G98" s="308"/>
      <c r="H98" s="308"/>
      <c r="I98" s="308"/>
      <c r="J98" s="308"/>
      <c r="K98" s="309"/>
    </row>
    <row r="99" s="1" customFormat="1" ht="18.75" customHeight="1">
      <c r="B99" s="310"/>
      <c r="C99" s="311"/>
      <c r="D99" s="311"/>
      <c r="E99" s="311"/>
      <c r="F99" s="311"/>
      <c r="G99" s="311"/>
      <c r="H99" s="311"/>
      <c r="I99" s="311"/>
      <c r="J99" s="311"/>
      <c r="K99" s="310"/>
    </row>
    <row r="100" s="1" customFormat="1" ht="18.75" customHeight="1">
      <c r="B100" s="287"/>
      <c r="C100" s="287"/>
      <c r="D100" s="287"/>
      <c r="E100" s="287"/>
      <c r="F100" s="287"/>
      <c r="G100" s="287"/>
      <c r="H100" s="287"/>
      <c r="I100" s="287"/>
      <c r="J100" s="287"/>
      <c r="K100" s="287"/>
    </row>
    <row r="101" s="1" customFormat="1" ht="7.5" customHeight="1">
      <c r="B101" s="288"/>
      <c r="C101" s="289"/>
      <c r="D101" s="289"/>
      <c r="E101" s="289"/>
      <c r="F101" s="289"/>
      <c r="G101" s="289"/>
      <c r="H101" s="289"/>
      <c r="I101" s="289"/>
      <c r="J101" s="289"/>
      <c r="K101" s="290"/>
    </row>
    <row r="102" s="1" customFormat="1" ht="45" customHeight="1">
      <c r="B102" s="291"/>
      <c r="C102" s="292" t="s">
        <v>561</v>
      </c>
      <c r="D102" s="292"/>
      <c r="E102" s="292"/>
      <c r="F102" s="292"/>
      <c r="G102" s="292"/>
      <c r="H102" s="292"/>
      <c r="I102" s="292"/>
      <c r="J102" s="292"/>
      <c r="K102" s="293"/>
    </row>
    <row r="103" s="1" customFormat="1" ht="17.25" customHeight="1">
      <c r="B103" s="291"/>
      <c r="C103" s="294" t="s">
        <v>516</v>
      </c>
      <c r="D103" s="294"/>
      <c r="E103" s="294"/>
      <c r="F103" s="294" t="s">
        <v>517</v>
      </c>
      <c r="G103" s="295"/>
      <c r="H103" s="294" t="s">
        <v>55</v>
      </c>
      <c r="I103" s="294" t="s">
        <v>58</v>
      </c>
      <c r="J103" s="294" t="s">
        <v>518</v>
      </c>
      <c r="K103" s="293"/>
    </row>
    <row r="104" s="1" customFormat="1" ht="17.25" customHeight="1">
      <c r="B104" s="291"/>
      <c r="C104" s="296" t="s">
        <v>519</v>
      </c>
      <c r="D104" s="296"/>
      <c r="E104" s="296"/>
      <c r="F104" s="297" t="s">
        <v>520</v>
      </c>
      <c r="G104" s="298"/>
      <c r="H104" s="296"/>
      <c r="I104" s="296"/>
      <c r="J104" s="296" t="s">
        <v>521</v>
      </c>
      <c r="K104" s="293"/>
    </row>
    <row r="105" s="1" customFormat="1" ht="5.25" customHeight="1">
      <c r="B105" s="291"/>
      <c r="C105" s="294"/>
      <c r="D105" s="294"/>
      <c r="E105" s="294"/>
      <c r="F105" s="294"/>
      <c r="G105" s="312"/>
      <c r="H105" s="294"/>
      <c r="I105" s="294"/>
      <c r="J105" s="294"/>
      <c r="K105" s="293"/>
    </row>
    <row r="106" s="1" customFormat="1" ht="15" customHeight="1">
      <c r="B106" s="291"/>
      <c r="C106" s="279" t="s">
        <v>54</v>
      </c>
      <c r="D106" s="301"/>
      <c r="E106" s="301"/>
      <c r="F106" s="302" t="s">
        <v>522</v>
      </c>
      <c r="G106" s="279"/>
      <c r="H106" s="279" t="s">
        <v>562</v>
      </c>
      <c r="I106" s="279" t="s">
        <v>524</v>
      </c>
      <c r="J106" s="279">
        <v>20</v>
      </c>
      <c r="K106" s="293"/>
    </row>
    <row r="107" s="1" customFormat="1" ht="15" customHeight="1">
      <c r="B107" s="291"/>
      <c r="C107" s="279" t="s">
        <v>525</v>
      </c>
      <c r="D107" s="279"/>
      <c r="E107" s="279"/>
      <c r="F107" s="302" t="s">
        <v>522</v>
      </c>
      <c r="G107" s="279"/>
      <c r="H107" s="279" t="s">
        <v>562</v>
      </c>
      <c r="I107" s="279" t="s">
        <v>524</v>
      </c>
      <c r="J107" s="279">
        <v>120</v>
      </c>
      <c r="K107" s="293"/>
    </row>
    <row r="108" s="1" customFormat="1" ht="15" customHeight="1">
      <c r="B108" s="304"/>
      <c r="C108" s="279" t="s">
        <v>527</v>
      </c>
      <c r="D108" s="279"/>
      <c r="E108" s="279"/>
      <c r="F108" s="302" t="s">
        <v>528</v>
      </c>
      <c r="G108" s="279"/>
      <c r="H108" s="279" t="s">
        <v>562</v>
      </c>
      <c r="I108" s="279" t="s">
        <v>524</v>
      </c>
      <c r="J108" s="279">
        <v>50</v>
      </c>
      <c r="K108" s="293"/>
    </row>
    <row r="109" s="1" customFormat="1" ht="15" customHeight="1">
      <c r="B109" s="304"/>
      <c r="C109" s="279" t="s">
        <v>530</v>
      </c>
      <c r="D109" s="279"/>
      <c r="E109" s="279"/>
      <c r="F109" s="302" t="s">
        <v>522</v>
      </c>
      <c r="G109" s="279"/>
      <c r="H109" s="279" t="s">
        <v>562</v>
      </c>
      <c r="I109" s="279" t="s">
        <v>532</v>
      </c>
      <c r="J109" s="279"/>
      <c r="K109" s="293"/>
    </row>
    <row r="110" s="1" customFormat="1" ht="15" customHeight="1">
      <c r="B110" s="304"/>
      <c r="C110" s="279" t="s">
        <v>541</v>
      </c>
      <c r="D110" s="279"/>
      <c r="E110" s="279"/>
      <c r="F110" s="302" t="s">
        <v>528</v>
      </c>
      <c r="G110" s="279"/>
      <c r="H110" s="279" t="s">
        <v>562</v>
      </c>
      <c r="I110" s="279" t="s">
        <v>524</v>
      </c>
      <c r="J110" s="279">
        <v>50</v>
      </c>
      <c r="K110" s="293"/>
    </row>
    <row r="111" s="1" customFormat="1" ht="15" customHeight="1">
      <c r="B111" s="304"/>
      <c r="C111" s="279" t="s">
        <v>549</v>
      </c>
      <c r="D111" s="279"/>
      <c r="E111" s="279"/>
      <c r="F111" s="302" t="s">
        <v>528</v>
      </c>
      <c r="G111" s="279"/>
      <c r="H111" s="279" t="s">
        <v>562</v>
      </c>
      <c r="I111" s="279" t="s">
        <v>524</v>
      </c>
      <c r="J111" s="279">
        <v>50</v>
      </c>
      <c r="K111" s="293"/>
    </row>
    <row r="112" s="1" customFormat="1" ht="15" customHeight="1">
      <c r="B112" s="304"/>
      <c r="C112" s="279" t="s">
        <v>547</v>
      </c>
      <c r="D112" s="279"/>
      <c r="E112" s="279"/>
      <c r="F112" s="302" t="s">
        <v>528</v>
      </c>
      <c r="G112" s="279"/>
      <c r="H112" s="279" t="s">
        <v>562</v>
      </c>
      <c r="I112" s="279" t="s">
        <v>524</v>
      </c>
      <c r="J112" s="279">
        <v>50</v>
      </c>
      <c r="K112" s="293"/>
    </row>
    <row r="113" s="1" customFormat="1" ht="15" customHeight="1">
      <c r="B113" s="304"/>
      <c r="C113" s="279" t="s">
        <v>54</v>
      </c>
      <c r="D113" s="279"/>
      <c r="E113" s="279"/>
      <c r="F113" s="302" t="s">
        <v>522</v>
      </c>
      <c r="G113" s="279"/>
      <c r="H113" s="279" t="s">
        <v>563</v>
      </c>
      <c r="I113" s="279" t="s">
        <v>524</v>
      </c>
      <c r="J113" s="279">
        <v>20</v>
      </c>
      <c r="K113" s="293"/>
    </row>
    <row r="114" s="1" customFormat="1" ht="15" customHeight="1">
      <c r="B114" s="304"/>
      <c r="C114" s="279" t="s">
        <v>564</v>
      </c>
      <c r="D114" s="279"/>
      <c r="E114" s="279"/>
      <c r="F114" s="302" t="s">
        <v>522</v>
      </c>
      <c r="G114" s="279"/>
      <c r="H114" s="279" t="s">
        <v>565</v>
      </c>
      <c r="I114" s="279" t="s">
        <v>524</v>
      </c>
      <c r="J114" s="279">
        <v>120</v>
      </c>
      <c r="K114" s="293"/>
    </row>
    <row r="115" s="1" customFormat="1" ht="15" customHeight="1">
      <c r="B115" s="304"/>
      <c r="C115" s="279" t="s">
        <v>39</v>
      </c>
      <c r="D115" s="279"/>
      <c r="E115" s="279"/>
      <c r="F115" s="302" t="s">
        <v>522</v>
      </c>
      <c r="G115" s="279"/>
      <c r="H115" s="279" t="s">
        <v>566</v>
      </c>
      <c r="I115" s="279" t="s">
        <v>557</v>
      </c>
      <c r="J115" s="279"/>
      <c r="K115" s="293"/>
    </row>
    <row r="116" s="1" customFormat="1" ht="15" customHeight="1">
      <c r="B116" s="304"/>
      <c r="C116" s="279" t="s">
        <v>49</v>
      </c>
      <c r="D116" s="279"/>
      <c r="E116" s="279"/>
      <c r="F116" s="302" t="s">
        <v>522</v>
      </c>
      <c r="G116" s="279"/>
      <c r="H116" s="279" t="s">
        <v>567</v>
      </c>
      <c r="I116" s="279" t="s">
        <v>557</v>
      </c>
      <c r="J116" s="279"/>
      <c r="K116" s="293"/>
    </row>
    <row r="117" s="1" customFormat="1" ht="15" customHeight="1">
      <c r="B117" s="304"/>
      <c r="C117" s="279" t="s">
        <v>58</v>
      </c>
      <c r="D117" s="279"/>
      <c r="E117" s="279"/>
      <c r="F117" s="302" t="s">
        <v>522</v>
      </c>
      <c r="G117" s="279"/>
      <c r="H117" s="279" t="s">
        <v>568</v>
      </c>
      <c r="I117" s="279" t="s">
        <v>569</v>
      </c>
      <c r="J117" s="279"/>
      <c r="K117" s="293"/>
    </row>
    <row r="118" s="1" customFormat="1" ht="15" customHeight="1">
      <c r="B118" s="307"/>
      <c r="C118" s="313"/>
      <c r="D118" s="313"/>
      <c r="E118" s="313"/>
      <c r="F118" s="313"/>
      <c r="G118" s="313"/>
      <c r="H118" s="313"/>
      <c r="I118" s="313"/>
      <c r="J118" s="313"/>
      <c r="K118" s="309"/>
    </row>
    <row r="119" s="1" customFormat="1" ht="18.75" customHeight="1">
      <c r="B119" s="314"/>
      <c r="C119" s="315"/>
      <c r="D119" s="315"/>
      <c r="E119" s="315"/>
      <c r="F119" s="316"/>
      <c r="G119" s="315"/>
      <c r="H119" s="315"/>
      <c r="I119" s="315"/>
      <c r="J119" s="315"/>
      <c r="K119" s="314"/>
    </row>
    <row r="120" s="1" customFormat="1" ht="18.75" customHeight="1">
      <c r="B120" s="287"/>
      <c r="C120" s="287"/>
      <c r="D120" s="287"/>
      <c r="E120" s="287"/>
      <c r="F120" s="287"/>
      <c r="G120" s="287"/>
      <c r="H120" s="287"/>
      <c r="I120" s="287"/>
      <c r="J120" s="287"/>
      <c r="K120" s="287"/>
    </row>
    <row r="121" s="1" customFormat="1" ht="7.5" customHeight="1">
      <c r="B121" s="317"/>
      <c r="C121" s="318"/>
      <c r="D121" s="318"/>
      <c r="E121" s="318"/>
      <c r="F121" s="318"/>
      <c r="G121" s="318"/>
      <c r="H121" s="318"/>
      <c r="I121" s="318"/>
      <c r="J121" s="318"/>
      <c r="K121" s="319"/>
    </row>
    <row r="122" s="1" customFormat="1" ht="45" customHeight="1">
      <c r="B122" s="320"/>
      <c r="C122" s="270" t="s">
        <v>570</v>
      </c>
      <c r="D122" s="270"/>
      <c r="E122" s="270"/>
      <c r="F122" s="270"/>
      <c r="G122" s="270"/>
      <c r="H122" s="270"/>
      <c r="I122" s="270"/>
      <c r="J122" s="270"/>
      <c r="K122" s="321"/>
    </row>
    <row r="123" s="1" customFormat="1" ht="17.25" customHeight="1">
      <c r="B123" s="322"/>
      <c r="C123" s="294" t="s">
        <v>516</v>
      </c>
      <c r="D123" s="294"/>
      <c r="E123" s="294"/>
      <c r="F123" s="294" t="s">
        <v>517</v>
      </c>
      <c r="G123" s="295"/>
      <c r="H123" s="294" t="s">
        <v>55</v>
      </c>
      <c r="I123" s="294" t="s">
        <v>58</v>
      </c>
      <c r="J123" s="294" t="s">
        <v>518</v>
      </c>
      <c r="K123" s="323"/>
    </row>
    <row r="124" s="1" customFormat="1" ht="17.25" customHeight="1">
      <c r="B124" s="322"/>
      <c r="C124" s="296" t="s">
        <v>519</v>
      </c>
      <c r="D124" s="296"/>
      <c r="E124" s="296"/>
      <c r="F124" s="297" t="s">
        <v>520</v>
      </c>
      <c r="G124" s="298"/>
      <c r="H124" s="296"/>
      <c r="I124" s="296"/>
      <c r="J124" s="296" t="s">
        <v>521</v>
      </c>
      <c r="K124" s="323"/>
    </row>
    <row r="125" s="1" customFormat="1" ht="5.25" customHeight="1">
      <c r="B125" s="324"/>
      <c r="C125" s="299"/>
      <c r="D125" s="299"/>
      <c r="E125" s="299"/>
      <c r="F125" s="299"/>
      <c r="G125" s="325"/>
      <c r="H125" s="299"/>
      <c r="I125" s="299"/>
      <c r="J125" s="299"/>
      <c r="K125" s="326"/>
    </row>
    <row r="126" s="1" customFormat="1" ht="15" customHeight="1">
      <c r="B126" s="324"/>
      <c r="C126" s="279" t="s">
        <v>525</v>
      </c>
      <c r="D126" s="301"/>
      <c r="E126" s="301"/>
      <c r="F126" s="302" t="s">
        <v>522</v>
      </c>
      <c r="G126" s="279"/>
      <c r="H126" s="279" t="s">
        <v>562</v>
      </c>
      <c r="I126" s="279" t="s">
        <v>524</v>
      </c>
      <c r="J126" s="279">
        <v>120</v>
      </c>
      <c r="K126" s="327"/>
    </row>
    <row r="127" s="1" customFormat="1" ht="15" customHeight="1">
      <c r="B127" s="324"/>
      <c r="C127" s="279" t="s">
        <v>571</v>
      </c>
      <c r="D127" s="279"/>
      <c r="E127" s="279"/>
      <c r="F127" s="302" t="s">
        <v>522</v>
      </c>
      <c r="G127" s="279"/>
      <c r="H127" s="279" t="s">
        <v>572</v>
      </c>
      <c r="I127" s="279" t="s">
        <v>524</v>
      </c>
      <c r="J127" s="279" t="s">
        <v>573</v>
      </c>
      <c r="K127" s="327"/>
    </row>
    <row r="128" s="1" customFormat="1" ht="15" customHeight="1">
      <c r="B128" s="324"/>
      <c r="C128" s="279" t="s">
        <v>470</v>
      </c>
      <c r="D128" s="279"/>
      <c r="E128" s="279"/>
      <c r="F128" s="302" t="s">
        <v>522</v>
      </c>
      <c r="G128" s="279"/>
      <c r="H128" s="279" t="s">
        <v>574</v>
      </c>
      <c r="I128" s="279" t="s">
        <v>524</v>
      </c>
      <c r="J128" s="279" t="s">
        <v>573</v>
      </c>
      <c r="K128" s="327"/>
    </row>
    <row r="129" s="1" customFormat="1" ht="15" customHeight="1">
      <c r="B129" s="324"/>
      <c r="C129" s="279" t="s">
        <v>533</v>
      </c>
      <c r="D129" s="279"/>
      <c r="E129" s="279"/>
      <c r="F129" s="302" t="s">
        <v>528</v>
      </c>
      <c r="G129" s="279"/>
      <c r="H129" s="279" t="s">
        <v>534</v>
      </c>
      <c r="I129" s="279" t="s">
        <v>524</v>
      </c>
      <c r="J129" s="279">
        <v>15</v>
      </c>
      <c r="K129" s="327"/>
    </row>
    <row r="130" s="1" customFormat="1" ht="15" customHeight="1">
      <c r="B130" s="324"/>
      <c r="C130" s="305" t="s">
        <v>535</v>
      </c>
      <c r="D130" s="305"/>
      <c r="E130" s="305"/>
      <c r="F130" s="306" t="s">
        <v>528</v>
      </c>
      <c r="G130" s="305"/>
      <c r="H130" s="305" t="s">
        <v>536</v>
      </c>
      <c r="I130" s="305" t="s">
        <v>524</v>
      </c>
      <c r="J130" s="305">
        <v>15</v>
      </c>
      <c r="K130" s="327"/>
    </row>
    <row r="131" s="1" customFormat="1" ht="15" customHeight="1">
      <c r="B131" s="324"/>
      <c r="C131" s="305" t="s">
        <v>537</v>
      </c>
      <c r="D131" s="305"/>
      <c r="E131" s="305"/>
      <c r="F131" s="306" t="s">
        <v>528</v>
      </c>
      <c r="G131" s="305"/>
      <c r="H131" s="305" t="s">
        <v>538</v>
      </c>
      <c r="I131" s="305" t="s">
        <v>524</v>
      </c>
      <c r="J131" s="305">
        <v>20</v>
      </c>
      <c r="K131" s="327"/>
    </row>
    <row r="132" s="1" customFormat="1" ht="15" customHeight="1">
      <c r="B132" s="324"/>
      <c r="C132" s="305" t="s">
        <v>539</v>
      </c>
      <c r="D132" s="305"/>
      <c r="E132" s="305"/>
      <c r="F132" s="306" t="s">
        <v>528</v>
      </c>
      <c r="G132" s="305"/>
      <c r="H132" s="305" t="s">
        <v>540</v>
      </c>
      <c r="I132" s="305" t="s">
        <v>524</v>
      </c>
      <c r="J132" s="305">
        <v>20</v>
      </c>
      <c r="K132" s="327"/>
    </row>
    <row r="133" s="1" customFormat="1" ht="15" customHeight="1">
      <c r="B133" s="324"/>
      <c r="C133" s="279" t="s">
        <v>527</v>
      </c>
      <c r="D133" s="279"/>
      <c r="E133" s="279"/>
      <c r="F133" s="302" t="s">
        <v>528</v>
      </c>
      <c r="G133" s="279"/>
      <c r="H133" s="279" t="s">
        <v>562</v>
      </c>
      <c r="I133" s="279" t="s">
        <v>524</v>
      </c>
      <c r="J133" s="279">
        <v>50</v>
      </c>
      <c r="K133" s="327"/>
    </row>
    <row r="134" s="1" customFormat="1" ht="15" customHeight="1">
      <c r="B134" s="324"/>
      <c r="C134" s="279" t="s">
        <v>541</v>
      </c>
      <c r="D134" s="279"/>
      <c r="E134" s="279"/>
      <c r="F134" s="302" t="s">
        <v>528</v>
      </c>
      <c r="G134" s="279"/>
      <c r="H134" s="279" t="s">
        <v>562</v>
      </c>
      <c r="I134" s="279" t="s">
        <v>524</v>
      </c>
      <c r="J134" s="279">
        <v>50</v>
      </c>
      <c r="K134" s="327"/>
    </row>
    <row r="135" s="1" customFormat="1" ht="15" customHeight="1">
      <c r="B135" s="324"/>
      <c r="C135" s="279" t="s">
        <v>547</v>
      </c>
      <c r="D135" s="279"/>
      <c r="E135" s="279"/>
      <c r="F135" s="302" t="s">
        <v>528</v>
      </c>
      <c r="G135" s="279"/>
      <c r="H135" s="279" t="s">
        <v>562</v>
      </c>
      <c r="I135" s="279" t="s">
        <v>524</v>
      </c>
      <c r="J135" s="279">
        <v>50</v>
      </c>
      <c r="K135" s="327"/>
    </row>
    <row r="136" s="1" customFormat="1" ht="15" customHeight="1">
      <c r="B136" s="324"/>
      <c r="C136" s="279" t="s">
        <v>549</v>
      </c>
      <c r="D136" s="279"/>
      <c r="E136" s="279"/>
      <c r="F136" s="302" t="s">
        <v>528</v>
      </c>
      <c r="G136" s="279"/>
      <c r="H136" s="279" t="s">
        <v>562</v>
      </c>
      <c r="I136" s="279" t="s">
        <v>524</v>
      </c>
      <c r="J136" s="279">
        <v>50</v>
      </c>
      <c r="K136" s="327"/>
    </row>
    <row r="137" s="1" customFormat="1" ht="15" customHeight="1">
      <c r="B137" s="324"/>
      <c r="C137" s="279" t="s">
        <v>550</v>
      </c>
      <c r="D137" s="279"/>
      <c r="E137" s="279"/>
      <c r="F137" s="302" t="s">
        <v>528</v>
      </c>
      <c r="G137" s="279"/>
      <c r="H137" s="279" t="s">
        <v>575</v>
      </c>
      <c r="I137" s="279" t="s">
        <v>524</v>
      </c>
      <c r="J137" s="279">
        <v>255</v>
      </c>
      <c r="K137" s="327"/>
    </row>
    <row r="138" s="1" customFormat="1" ht="15" customHeight="1">
      <c r="B138" s="324"/>
      <c r="C138" s="279" t="s">
        <v>552</v>
      </c>
      <c r="D138" s="279"/>
      <c r="E138" s="279"/>
      <c r="F138" s="302" t="s">
        <v>522</v>
      </c>
      <c r="G138" s="279"/>
      <c r="H138" s="279" t="s">
        <v>576</v>
      </c>
      <c r="I138" s="279" t="s">
        <v>554</v>
      </c>
      <c r="J138" s="279"/>
      <c r="K138" s="327"/>
    </row>
    <row r="139" s="1" customFormat="1" ht="15" customHeight="1">
      <c r="B139" s="324"/>
      <c r="C139" s="279" t="s">
        <v>555</v>
      </c>
      <c r="D139" s="279"/>
      <c r="E139" s="279"/>
      <c r="F139" s="302" t="s">
        <v>522</v>
      </c>
      <c r="G139" s="279"/>
      <c r="H139" s="279" t="s">
        <v>577</v>
      </c>
      <c r="I139" s="279" t="s">
        <v>557</v>
      </c>
      <c r="J139" s="279"/>
      <c r="K139" s="327"/>
    </row>
    <row r="140" s="1" customFormat="1" ht="15" customHeight="1">
      <c r="B140" s="324"/>
      <c r="C140" s="279" t="s">
        <v>558</v>
      </c>
      <c r="D140" s="279"/>
      <c r="E140" s="279"/>
      <c r="F140" s="302" t="s">
        <v>522</v>
      </c>
      <c r="G140" s="279"/>
      <c r="H140" s="279" t="s">
        <v>558</v>
      </c>
      <c r="I140" s="279" t="s">
        <v>557</v>
      </c>
      <c r="J140" s="279"/>
      <c r="K140" s="327"/>
    </row>
    <row r="141" s="1" customFormat="1" ht="15" customHeight="1">
      <c r="B141" s="324"/>
      <c r="C141" s="279" t="s">
        <v>39</v>
      </c>
      <c r="D141" s="279"/>
      <c r="E141" s="279"/>
      <c r="F141" s="302" t="s">
        <v>522</v>
      </c>
      <c r="G141" s="279"/>
      <c r="H141" s="279" t="s">
        <v>578</v>
      </c>
      <c r="I141" s="279" t="s">
        <v>557</v>
      </c>
      <c r="J141" s="279"/>
      <c r="K141" s="327"/>
    </row>
    <row r="142" s="1" customFormat="1" ht="15" customHeight="1">
      <c r="B142" s="324"/>
      <c r="C142" s="279" t="s">
        <v>579</v>
      </c>
      <c r="D142" s="279"/>
      <c r="E142" s="279"/>
      <c r="F142" s="302" t="s">
        <v>522</v>
      </c>
      <c r="G142" s="279"/>
      <c r="H142" s="279" t="s">
        <v>580</v>
      </c>
      <c r="I142" s="279" t="s">
        <v>557</v>
      </c>
      <c r="J142" s="279"/>
      <c r="K142" s="327"/>
    </row>
    <row r="143" s="1" customFormat="1" ht="15" customHeight="1">
      <c r="B143" s="328"/>
      <c r="C143" s="329"/>
      <c r="D143" s="329"/>
      <c r="E143" s="329"/>
      <c r="F143" s="329"/>
      <c r="G143" s="329"/>
      <c r="H143" s="329"/>
      <c r="I143" s="329"/>
      <c r="J143" s="329"/>
      <c r="K143" s="330"/>
    </row>
    <row r="144" s="1" customFormat="1" ht="18.75" customHeight="1">
      <c r="B144" s="315"/>
      <c r="C144" s="315"/>
      <c r="D144" s="315"/>
      <c r="E144" s="315"/>
      <c r="F144" s="316"/>
      <c r="G144" s="315"/>
      <c r="H144" s="315"/>
      <c r="I144" s="315"/>
      <c r="J144" s="315"/>
      <c r="K144" s="315"/>
    </row>
    <row r="145" s="1" customFormat="1" ht="18.75" customHeight="1">
      <c r="B145" s="287"/>
      <c r="C145" s="287"/>
      <c r="D145" s="287"/>
      <c r="E145" s="287"/>
      <c r="F145" s="287"/>
      <c r="G145" s="287"/>
      <c r="H145" s="287"/>
      <c r="I145" s="287"/>
      <c r="J145" s="287"/>
      <c r="K145" s="287"/>
    </row>
    <row r="146" s="1" customFormat="1" ht="7.5" customHeight="1">
      <c r="B146" s="288"/>
      <c r="C146" s="289"/>
      <c r="D146" s="289"/>
      <c r="E146" s="289"/>
      <c r="F146" s="289"/>
      <c r="G146" s="289"/>
      <c r="H146" s="289"/>
      <c r="I146" s="289"/>
      <c r="J146" s="289"/>
      <c r="K146" s="290"/>
    </row>
    <row r="147" s="1" customFormat="1" ht="45" customHeight="1">
      <c r="B147" s="291"/>
      <c r="C147" s="292" t="s">
        <v>581</v>
      </c>
      <c r="D147" s="292"/>
      <c r="E147" s="292"/>
      <c r="F147" s="292"/>
      <c r="G147" s="292"/>
      <c r="H147" s="292"/>
      <c r="I147" s="292"/>
      <c r="J147" s="292"/>
      <c r="K147" s="293"/>
    </row>
    <row r="148" s="1" customFormat="1" ht="17.25" customHeight="1">
      <c r="B148" s="291"/>
      <c r="C148" s="294" t="s">
        <v>516</v>
      </c>
      <c r="D148" s="294"/>
      <c r="E148" s="294"/>
      <c r="F148" s="294" t="s">
        <v>517</v>
      </c>
      <c r="G148" s="295"/>
      <c r="H148" s="294" t="s">
        <v>55</v>
      </c>
      <c r="I148" s="294" t="s">
        <v>58</v>
      </c>
      <c r="J148" s="294" t="s">
        <v>518</v>
      </c>
      <c r="K148" s="293"/>
    </row>
    <row r="149" s="1" customFormat="1" ht="17.25" customHeight="1">
      <c r="B149" s="291"/>
      <c r="C149" s="296" t="s">
        <v>519</v>
      </c>
      <c r="D149" s="296"/>
      <c r="E149" s="296"/>
      <c r="F149" s="297" t="s">
        <v>520</v>
      </c>
      <c r="G149" s="298"/>
      <c r="H149" s="296"/>
      <c r="I149" s="296"/>
      <c r="J149" s="296" t="s">
        <v>521</v>
      </c>
      <c r="K149" s="293"/>
    </row>
    <row r="150" s="1" customFormat="1" ht="5.25" customHeight="1">
      <c r="B150" s="304"/>
      <c r="C150" s="299"/>
      <c r="D150" s="299"/>
      <c r="E150" s="299"/>
      <c r="F150" s="299"/>
      <c r="G150" s="300"/>
      <c r="H150" s="299"/>
      <c r="I150" s="299"/>
      <c r="J150" s="299"/>
      <c r="K150" s="327"/>
    </row>
    <row r="151" s="1" customFormat="1" ht="15" customHeight="1">
      <c r="B151" s="304"/>
      <c r="C151" s="331" t="s">
        <v>525</v>
      </c>
      <c r="D151" s="279"/>
      <c r="E151" s="279"/>
      <c r="F151" s="332" t="s">
        <v>522</v>
      </c>
      <c r="G151" s="279"/>
      <c r="H151" s="331" t="s">
        <v>562</v>
      </c>
      <c r="I151" s="331" t="s">
        <v>524</v>
      </c>
      <c r="J151" s="331">
        <v>120</v>
      </c>
      <c r="K151" s="327"/>
    </row>
    <row r="152" s="1" customFormat="1" ht="15" customHeight="1">
      <c r="B152" s="304"/>
      <c r="C152" s="331" t="s">
        <v>571</v>
      </c>
      <c r="D152" s="279"/>
      <c r="E152" s="279"/>
      <c r="F152" s="332" t="s">
        <v>522</v>
      </c>
      <c r="G152" s="279"/>
      <c r="H152" s="331" t="s">
        <v>582</v>
      </c>
      <c r="I152" s="331" t="s">
        <v>524</v>
      </c>
      <c r="J152" s="331" t="s">
        <v>573</v>
      </c>
      <c r="K152" s="327"/>
    </row>
    <row r="153" s="1" customFormat="1" ht="15" customHeight="1">
      <c r="B153" s="304"/>
      <c r="C153" s="331" t="s">
        <v>470</v>
      </c>
      <c r="D153" s="279"/>
      <c r="E153" s="279"/>
      <c r="F153" s="332" t="s">
        <v>522</v>
      </c>
      <c r="G153" s="279"/>
      <c r="H153" s="331" t="s">
        <v>583</v>
      </c>
      <c r="I153" s="331" t="s">
        <v>524</v>
      </c>
      <c r="J153" s="331" t="s">
        <v>573</v>
      </c>
      <c r="K153" s="327"/>
    </row>
    <row r="154" s="1" customFormat="1" ht="15" customHeight="1">
      <c r="B154" s="304"/>
      <c r="C154" s="331" t="s">
        <v>527</v>
      </c>
      <c r="D154" s="279"/>
      <c r="E154" s="279"/>
      <c r="F154" s="332" t="s">
        <v>528</v>
      </c>
      <c r="G154" s="279"/>
      <c r="H154" s="331" t="s">
        <v>562</v>
      </c>
      <c r="I154" s="331" t="s">
        <v>524</v>
      </c>
      <c r="J154" s="331">
        <v>50</v>
      </c>
      <c r="K154" s="327"/>
    </row>
    <row r="155" s="1" customFormat="1" ht="15" customHeight="1">
      <c r="B155" s="304"/>
      <c r="C155" s="331" t="s">
        <v>530</v>
      </c>
      <c r="D155" s="279"/>
      <c r="E155" s="279"/>
      <c r="F155" s="332" t="s">
        <v>522</v>
      </c>
      <c r="G155" s="279"/>
      <c r="H155" s="331" t="s">
        <v>562</v>
      </c>
      <c r="I155" s="331" t="s">
        <v>532</v>
      </c>
      <c r="J155" s="331"/>
      <c r="K155" s="327"/>
    </row>
    <row r="156" s="1" customFormat="1" ht="15" customHeight="1">
      <c r="B156" s="304"/>
      <c r="C156" s="331" t="s">
        <v>541</v>
      </c>
      <c r="D156" s="279"/>
      <c r="E156" s="279"/>
      <c r="F156" s="332" t="s">
        <v>528</v>
      </c>
      <c r="G156" s="279"/>
      <c r="H156" s="331" t="s">
        <v>562</v>
      </c>
      <c r="I156" s="331" t="s">
        <v>524</v>
      </c>
      <c r="J156" s="331">
        <v>50</v>
      </c>
      <c r="K156" s="327"/>
    </row>
    <row r="157" s="1" customFormat="1" ht="15" customHeight="1">
      <c r="B157" s="304"/>
      <c r="C157" s="331" t="s">
        <v>549</v>
      </c>
      <c r="D157" s="279"/>
      <c r="E157" s="279"/>
      <c r="F157" s="332" t="s">
        <v>528</v>
      </c>
      <c r="G157" s="279"/>
      <c r="H157" s="331" t="s">
        <v>562</v>
      </c>
      <c r="I157" s="331" t="s">
        <v>524</v>
      </c>
      <c r="J157" s="331">
        <v>50</v>
      </c>
      <c r="K157" s="327"/>
    </row>
    <row r="158" s="1" customFormat="1" ht="15" customHeight="1">
      <c r="B158" s="304"/>
      <c r="C158" s="331" t="s">
        <v>547</v>
      </c>
      <c r="D158" s="279"/>
      <c r="E158" s="279"/>
      <c r="F158" s="332" t="s">
        <v>528</v>
      </c>
      <c r="G158" s="279"/>
      <c r="H158" s="331" t="s">
        <v>562</v>
      </c>
      <c r="I158" s="331" t="s">
        <v>524</v>
      </c>
      <c r="J158" s="331">
        <v>50</v>
      </c>
      <c r="K158" s="327"/>
    </row>
    <row r="159" s="1" customFormat="1" ht="15" customHeight="1">
      <c r="B159" s="304"/>
      <c r="C159" s="331" t="s">
        <v>91</v>
      </c>
      <c r="D159" s="279"/>
      <c r="E159" s="279"/>
      <c r="F159" s="332" t="s">
        <v>522</v>
      </c>
      <c r="G159" s="279"/>
      <c r="H159" s="331" t="s">
        <v>584</v>
      </c>
      <c r="I159" s="331" t="s">
        <v>524</v>
      </c>
      <c r="J159" s="331" t="s">
        <v>585</v>
      </c>
      <c r="K159" s="327"/>
    </row>
    <row r="160" s="1" customFormat="1" ht="15" customHeight="1">
      <c r="B160" s="304"/>
      <c r="C160" s="331" t="s">
        <v>586</v>
      </c>
      <c r="D160" s="279"/>
      <c r="E160" s="279"/>
      <c r="F160" s="332" t="s">
        <v>522</v>
      </c>
      <c r="G160" s="279"/>
      <c r="H160" s="331" t="s">
        <v>587</v>
      </c>
      <c r="I160" s="331" t="s">
        <v>557</v>
      </c>
      <c r="J160" s="331"/>
      <c r="K160" s="327"/>
    </row>
    <row r="161" s="1" customFormat="1" ht="15" customHeight="1">
      <c r="B161" s="333"/>
      <c r="C161" s="313"/>
      <c r="D161" s="313"/>
      <c r="E161" s="313"/>
      <c r="F161" s="313"/>
      <c r="G161" s="313"/>
      <c r="H161" s="313"/>
      <c r="I161" s="313"/>
      <c r="J161" s="313"/>
      <c r="K161" s="334"/>
    </row>
    <row r="162" s="1" customFormat="1" ht="18.75" customHeight="1">
      <c r="B162" s="315"/>
      <c r="C162" s="325"/>
      <c r="D162" s="325"/>
      <c r="E162" s="325"/>
      <c r="F162" s="335"/>
      <c r="G162" s="325"/>
      <c r="H162" s="325"/>
      <c r="I162" s="325"/>
      <c r="J162" s="325"/>
      <c r="K162" s="315"/>
    </row>
    <row r="163" s="1" customFormat="1" ht="18.75" customHeight="1">
      <c r="B163" s="287"/>
      <c r="C163" s="287"/>
      <c r="D163" s="287"/>
      <c r="E163" s="287"/>
      <c r="F163" s="287"/>
      <c r="G163" s="287"/>
      <c r="H163" s="287"/>
      <c r="I163" s="287"/>
      <c r="J163" s="287"/>
      <c r="K163" s="287"/>
    </row>
    <row r="164" s="1" customFormat="1" ht="7.5" customHeight="1">
      <c r="B164" s="266"/>
      <c r="C164" s="267"/>
      <c r="D164" s="267"/>
      <c r="E164" s="267"/>
      <c r="F164" s="267"/>
      <c r="G164" s="267"/>
      <c r="H164" s="267"/>
      <c r="I164" s="267"/>
      <c r="J164" s="267"/>
      <c r="K164" s="268"/>
    </row>
    <row r="165" s="1" customFormat="1" ht="45" customHeight="1">
      <c r="B165" s="269"/>
      <c r="C165" s="270" t="s">
        <v>588</v>
      </c>
      <c r="D165" s="270"/>
      <c r="E165" s="270"/>
      <c r="F165" s="270"/>
      <c r="G165" s="270"/>
      <c r="H165" s="270"/>
      <c r="I165" s="270"/>
      <c r="J165" s="270"/>
      <c r="K165" s="271"/>
    </row>
    <row r="166" s="1" customFormat="1" ht="17.25" customHeight="1">
      <c r="B166" s="269"/>
      <c r="C166" s="294" t="s">
        <v>516</v>
      </c>
      <c r="D166" s="294"/>
      <c r="E166" s="294"/>
      <c r="F166" s="294" t="s">
        <v>517</v>
      </c>
      <c r="G166" s="336"/>
      <c r="H166" s="337" t="s">
        <v>55</v>
      </c>
      <c r="I166" s="337" t="s">
        <v>58</v>
      </c>
      <c r="J166" s="294" t="s">
        <v>518</v>
      </c>
      <c r="K166" s="271"/>
    </row>
    <row r="167" s="1" customFormat="1" ht="17.25" customHeight="1">
      <c r="B167" s="272"/>
      <c r="C167" s="296" t="s">
        <v>519</v>
      </c>
      <c r="D167" s="296"/>
      <c r="E167" s="296"/>
      <c r="F167" s="297" t="s">
        <v>520</v>
      </c>
      <c r="G167" s="338"/>
      <c r="H167" s="339"/>
      <c r="I167" s="339"/>
      <c r="J167" s="296" t="s">
        <v>521</v>
      </c>
      <c r="K167" s="274"/>
    </row>
    <row r="168" s="1" customFormat="1" ht="5.25" customHeight="1">
      <c r="B168" s="304"/>
      <c r="C168" s="299"/>
      <c r="D168" s="299"/>
      <c r="E168" s="299"/>
      <c r="F168" s="299"/>
      <c r="G168" s="300"/>
      <c r="H168" s="299"/>
      <c r="I168" s="299"/>
      <c r="J168" s="299"/>
      <c r="K168" s="327"/>
    </row>
    <row r="169" s="1" customFormat="1" ht="15" customHeight="1">
      <c r="B169" s="304"/>
      <c r="C169" s="279" t="s">
        <v>525</v>
      </c>
      <c r="D169" s="279"/>
      <c r="E169" s="279"/>
      <c r="F169" s="302" t="s">
        <v>522</v>
      </c>
      <c r="G169" s="279"/>
      <c r="H169" s="279" t="s">
        <v>562</v>
      </c>
      <c r="I169" s="279" t="s">
        <v>524</v>
      </c>
      <c r="J169" s="279">
        <v>120</v>
      </c>
      <c r="K169" s="327"/>
    </row>
    <row r="170" s="1" customFormat="1" ht="15" customHeight="1">
      <c r="B170" s="304"/>
      <c r="C170" s="279" t="s">
        <v>571</v>
      </c>
      <c r="D170" s="279"/>
      <c r="E170" s="279"/>
      <c r="F170" s="302" t="s">
        <v>522</v>
      </c>
      <c r="G170" s="279"/>
      <c r="H170" s="279" t="s">
        <v>572</v>
      </c>
      <c r="I170" s="279" t="s">
        <v>524</v>
      </c>
      <c r="J170" s="279" t="s">
        <v>573</v>
      </c>
      <c r="K170" s="327"/>
    </row>
    <row r="171" s="1" customFormat="1" ht="15" customHeight="1">
      <c r="B171" s="304"/>
      <c r="C171" s="279" t="s">
        <v>470</v>
      </c>
      <c r="D171" s="279"/>
      <c r="E171" s="279"/>
      <c r="F171" s="302" t="s">
        <v>522</v>
      </c>
      <c r="G171" s="279"/>
      <c r="H171" s="279" t="s">
        <v>589</v>
      </c>
      <c r="I171" s="279" t="s">
        <v>524</v>
      </c>
      <c r="J171" s="279" t="s">
        <v>573</v>
      </c>
      <c r="K171" s="327"/>
    </row>
    <row r="172" s="1" customFormat="1" ht="15" customHeight="1">
      <c r="B172" s="304"/>
      <c r="C172" s="279" t="s">
        <v>527</v>
      </c>
      <c r="D172" s="279"/>
      <c r="E172" s="279"/>
      <c r="F172" s="302" t="s">
        <v>528</v>
      </c>
      <c r="G172" s="279"/>
      <c r="H172" s="279" t="s">
        <v>589</v>
      </c>
      <c r="I172" s="279" t="s">
        <v>524</v>
      </c>
      <c r="J172" s="279">
        <v>50</v>
      </c>
      <c r="K172" s="327"/>
    </row>
    <row r="173" s="1" customFormat="1" ht="15" customHeight="1">
      <c r="B173" s="304"/>
      <c r="C173" s="279" t="s">
        <v>530</v>
      </c>
      <c r="D173" s="279"/>
      <c r="E173" s="279"/>
      <c r="F173" s="302" t="s">
        <v>522</v>
      </c>
      <c r="G173" s="279"/>
      <c r="H173" s="279" t="s">
        <v>589</v>
      </c>
      <c r="I173" s="279" t="s">
        <v>532</v>
      </c>
      <c r="J173" s="279"/>
      <c r="K173" s="327"/>
    </row>
    <row r="174" s="1" customFormat="1" ht="15" customHeight="1">
      <c r="B174" s="304"/>
      <c r="C174" s="279" t="s">
        <v>541</v>
      </c>
      <c r="D174" s="279"/>
      <c r="E174" s="279"/>
      <c r="F174" s="302" t="s">
        <v>528</v>
      </c>
      <c r="G174" s="279"/>
      <c r="H174" s="279" t="s">
        <v>589</v>
      </c>
      <c r="I174" s="279" t="s">
        <v>524</v>
      </c>
      <c r="J174" s="279">
        <v>50</v>
      </c>
      <c r="K174" s="327"/>
    </row>
    <row r="175" s="1" customFormat="1" ht="15" customHeight="1">
      <c r="B175" s="304"/>
      <c r="C175" s="279" t="s">
        <v>549</v>
      </c>
      <c r="D175" s="279"/>
      <c r="E175" s="279"/>
      <c r="F175" s="302" t="s">
        <v>528</v>
      </c>
      <c r="G175" s="279"/>
      <c r="H175" s="279" t="s">
        <v>589</v>
      </c>
      <c r="I175" s="279" t="s">
        <v>524</v>
      </c>
      <c r="J175" s="279">
        <v>50</v>
      </c>
      <c r="K175" s="327"/>
    </row>
    <row r="176" s="1" customFormat="1" ht="15" customHeight="1">
      <c r="B176" s="304"/>
      <c r="C176" s="279" t="s">
        <v>547</v>
      </c>
      <c r="D176" s="279"/>
      <c r="E176" s="279"/>
      <c r="F176" s="302" t="s">
        <v>528</v>
      </c>
      <c r="G176" s="279"/>
      <c r="H176" s="279" t="s">
        <v>589</v>
      </c>
      <c r="I176" s="279" t="s">
        <v>524</v>
      </c>
      <c r="J176" s="279">
        <v>50</v>
      </c>
      <c r="K176" s="327"/>
    </row>
    <row r="177" s="1" customFormat="1" ht="15" customHeight="1">
      <c r="B177" s="304"/>
      <c r="C177" s="279" t="s">
        <v>114</v>
      </c>
      <c r="D177" s="279"/>
      <c r="E177" s="279"/>
      <c r="F177" s="302" t="s">
        <v>522</v>
      </c>
      <c r="G177" s="279"/>
      <c r="H177" s="279" t="s">
        <v>590</v>
      </c>
      <c r="I177" s="279" t="s">
        <v>591</v>
      </c>
      <c r="J177" s="279"/>
      <c r="K177" s="327"/>
    </row>
    <row r="178" s="1" customFormat="1" ht="15" customHeight="1">
      <c r="B178" s="304"/>
      <c r="C178" s="279" t="s">
        <v>58</v>
      </c>
      <c r="D178" s="279"/>
      <c r="E178" s="279"/>
      <c r="F178" s="302" t="s">
        <v>522</v>
      </c>
      <c r="G178" s="279"/>
      <c r="H178" s="279" t="s">
        <v>592</v>
      </c>
      <c r="I178" s="279" t="s">
        <v>593</v>
      </c>
      <c r="J178" s="279">
        <v>1</v>
      </c>
      <c r="K178" s="327"/>
    </row>
    <row r="179" s="1" customFormat="1" ht="15" customHeight="1">
      <c r="B179" s="304"/>
      <c r="C179" s="279" t="s">
        <v>54</v>
      </c>
      <c r="D179" s="279"/>
      <c r="E179" s="279"/>
      <c r="F179" s="302" t="s">
        <v>522</v>
      </c>
      <c r="G179" s="279"/>
      <c r="H179" s="279" t="s">
        <v>594</v>
      </c>
      <c r="I179" s="279" t="s">
        <v>524</v>
      </c>
      <c r="J179" s="279">
        <v>20</v>
      </c>
      <c r="K179" s="327"/>
    </row>
    <row r="180" s="1" customFormat="1" ht="15" customHeight="1">
      <c r="B180" s="304"/>
      <c r="C180" s="279" t="s">
        <v>55</v>
      </c>
      <c r="D180" s="279"/>
      <c r="E180" s="279"/>
      <c r="F180" s="302" t="s">
        <v>522</v>
      </c>
      <c r="G180" s="279"/>
      <c r="H180" s="279" t="s">
        <v>595</v>
      </c>
      <c r="I180" s="279" t="s">
        <v>524</v>
      </c>
      <c r="J180" s="279">
        <v>255</v>
      </c>
      <c r="K180" s="327"/>
    </row>
    <row r="181" s="1" customFormat="1" ht="15" customHeight="1">
      <c r="B181" s="304"/>
      <c r="C181" s="279" t="s">
        <v>115</v>
      </c>
      <c r="D181" s="279"/>
      <c r="E181" s="279"/>
      <c r="F181" s="302" t="s">
        <v>522</v>
      </c>
      <c r="G181" s="279"/>
      <c r="H181" s="279" t="s">
        <v>486</v>
      </c>
      <c r="I181" s="279" t="s">
        <v>524</v>
      </c>
      <c r="J181" s="279">
        <v>10</v>
      </c>
      <c r="K181" s="327"/>
    </row>
    <row r="182" s="1" customFormat="1" ht="15" customHeight="1">
      <c r="B182" s="304"/>
      <c r="C182" s="279" t="s">
        <v>116</v>
      </c>
      <c r="D182" s="279"/>
      <c r="E182" s="279"/>
      <c r="F182" s="302" t="s">
        <v>522</v>
      </c>
      <c r="G182" s="279"/>
      <c r="H182" s="279" t="s">
        <v>596</v>
      </c>
      <c r="I182" s="279" t="s">
        <v>557</v>
      </c>
      <c r="J182" s="279"/>
      <c r="K182" s="327"/>
    </row>
    <row r="183" s="1" customFormat="1" ht="15" customHeight="1">
      <c r="B183" s="304"/>
      <c r="C183" s="279" t="s">
        <v>597</v>
      </c>
      <c r="D183" s="279"/>
      <c r="E183" s="279"/>
      <c r="F183" s="302" t="s">
        <v>522</v>
      </c>
      <c r="G183" s="279"/>
      <c r="H183" s="279" t="s">
        <v>598</v>
      </c>
      <c r="I183" s="279" t="s">
        <v>557</v>
      </c>
      <c r="J183" s="279"/>
      <c r="K183" s="327"/>
    </row>
    <row r="184" s="1" customFormat="1" ht="15" customHeight="1">
      <c r="B184" s="304"/>
      <c r="C184" s="279" t="s">
        <v>586</v>
      </c>
      <c r="D184" s="279"/>
      <c r="E184" s="279"/>
      <c r="F184" s="302" t="s">
        <v>522</v>
      </c>
      <c r="G184" s="279"/>
      <c r="H184" s="279" t="s">
        <v>599</v>
      </c>
      <c r="I184" s="279" t="s">
        <v>557</v>
      </c>
      <c r="J184" s="279"/>
      <c r="K184" s="327"/>
    </row>
    <row r="185" s="1" customFormat="1" ht="15" customHeight="1">
      <c r="B185" s="304"/>
      <c r="C185" s="279" t="s">
        <v>118</v>
      </c>
      <c r="D185" s="279"/>
      <c r="E185" s="279"/>
      <c r="F185" s="302" t="s">
        <v>528</v>
      </c>
      <c r="G185" s="279"/>
      <c r="H185" s="279" t="s">
        <v>600</v>
      </c>
      <c r="I185" s="279" t="s">
        <v>524</v>
      </c>
      <c r="J185" s="279">
        <v>50</v>
      </c>
      <c r="K185" s="327"/>
    </row>
    <row r="186" s="1" customFormat="1" ht="15" customHeight="1">
      <c r="B186" s="304"/>
      <c r="C186" s="279" t="s">
        <v>601</v>
      </c>
      <c r="D186" s="279"/>
      <c r="E186" s="279"/>
      <c r="F186" s="302" t="s">
        <v>528</v>
      </c>
      <c r="G186" s="279"/>
      <c r="H186" s="279" t="s">
        <v>602</v>
      </c>
      <c r="I186" s="279" t="s">
        <v>603</v>
      </c>
      <c r="J186" s="279"/>
      <c r="K186" s="327"/>
    </row>
    <row r="187" s="1" customFormat="1" ht="15" customHeight="1">
      <c r="B187" s="304"/>
      <c r="C187" s="279" t="s">
        <v>604</v>
      </c>
      <c r="D187" s="279"/>
      <c r="E187" s="279"/>
      <c r="F187" s="302" t="s">
        <v>528</v>
      </c>
      <c r="G187" s="279"/>
      <c r="H187" s="279" t="s">
        <v>605</v>
      </c>
      <c r="I187" s="279" t="s">
        <v>603</v>
      </c>
      <c r="J187" s="279"/>
      <c r="K187" s="327"/>
    </row>
    <row r="188" s="1" customFormat="1" ht="15" customHeight="1">
      <c r="B188" s="304"/>
      <c r="C188" s="279" t="s">
        <v>606</v>
      </c>
      <c r="D188" s="279"/>
      <c r="E188" s="279"/>
      <c r="F188" s="302" t="s">
        <v>528</v>
      </c>
      <c r="G188" s="279"/>
      <c r="H188" s="279" t="s">
        <v>607</v>
      </c>
      <c r="I188" s="279" t="s">
        <v>603</v>
      </c>
      <c r="J188" s="279"/>
      <c r="K188" s="327"/>
    </row>
    <row r="189" s="1" customFormat="1" ht="15" customHeight="1">
      <c r="B189" s="304"/>
      <c r="C189" s="340" t="s">
        <v>608</v>
      </c>
      <c r="D189" s="279"/>
      <c r="E189" s="279"/>
      <c r="F189" s="302" t="s">
        <v>528</v>
      </c>
      <c r="G189" s="279"/>
      <c r="H189" s="279" t="s">
        <v>609</v>
      </c>
      <c r="I189" s="279" t="s">
        <v>610</v>
      </c>
      <c r="J189" s="341" t="s">
        <v>611</v>
      </c>
      <c r="K189" s="327"/>
    </row>
    <row r="190" s="17" customFormat="1" ht="15" customHeight="1">
      <c r="B190" s="342"/>
      <c r="C190" s="343" t="s">
        <v>612</v>
      </c>
      <c r="D190" s="344"/>
      <c r="E190" s="344"/>
      <c r="F190" s="345" t="s">
        <v>528</v>
      </c>
      <c r="G190" s="344"/>
      <c r="H190" s="344" t="s">
        <v>613</v>
      </c>
      <c r="I190" s="344" t="s">
        <v>610</v>
      </c>
      <c r="J190" s="346" t="s">
        <v>611</v>
      </c>
      <c r="K190" s="347"/>
    </row>
    <row r="191" s="1" customFormat="1" ht="15" customHeight="1">
      <c r="B191" s="304"/>
      <c r="C191" s="340" t="s">
        <v>43</v>
      </c>
      <c r="D191" s="279"/>
      <c r="E191" s="279"/>
      <c r="F191" s="302" t="s">
        <v>522</v>
      </c>
      <c r="G191" s="279"/>
      <c r="H191" s="276" t="s">
        <v>614</v>
      </c>
      <c r="I191" s="279" t="s">
        <v>615</v>
      </c>
      <c r="J191" s="279"/>
      <c r="K191" s="327"/>
    </row>
    <row r="192" s="1" customFormat="1" ht="15" customHeight="1">
      <c r="B192" s="304"/>
      <c r="C192" s="340" t="s">
        <v>616</v>
      </c>
      <c r="D192" s="279"/>
      <c r="E192" s="279"/>
      <c r="F192" s="302" t="s">
        <v>522</v>
      </c>
      <c r="G192" s="279"/>
      <c r="H192" s="279" t="s">
        <v>617</v>
      </c>
      <c r="I192" s="279" t="s">
        <v>557</v>
      </c>
      <c r="J192" s="279"/>
      <c r="K192" s="327"/>
    </row>
    <row r="193" s="1" customFormat="1" ht="15" customHeight="1">
      <c r="B193" s="304"/>
      <c r="C193" s="340" t="s">
        <v>618</v>
      </c>
      <c r="D193" s="279"/>
      <c r="E193" s="279"/>
      <c r="F193" s="302" t="s">
        <v>522</v>
      </c>
      <c r="G193" s="279"/>
      <c r="H193" s="279" t="s">
        <v>619</v>
      </c>
      <c r="I193" s="279" t="s">
        <v>557</v>
      </c>
      <c r="J193" s="279"/>
      <c r="K193" s="327"/>
    </row>
    <row r="194" s="1" customFormat="1" ht="15" customHeight="1">
      <c r="B194" s="304"/>
      <c r="C194" s="340" t="s">
        <v>620</v>
      </c>
      <c r="D194" s="279"/>
      <c r="E194" s="279"/>
      <c r="F194" s="302" t="s">
        <v>528</v>
      </c>
      <c r="G194" s="279"/>
      <c r="H194" s="279" t="s">
        <v>621</v>
      </c>
      <c r="I194" s="279" t="s">
        <v>557</v>
      </c>
      <c r="J194" s="279"/>
      <c r="K194" s="327"/>
    </row>
    <row r="195" s="1" customFormat="1" ht="15" customHeight="1">
      <c r="B195" s="333"/>
      <c r="C195" s="348"/>
      <c r="D195" s="313"/>
      <c r="E195" s="313"/>
      <c r="F195" s="313"/>
      <c r="G195" s="313"/>
      <c r="H195" s="313"/>
      <c r="I195" s="313"/>
      <c r="J195" s="313"/>
      <c r="K195" s="334"/>
    </row>
    <row r="196" s="1" customFormat="1" ht="18.75" customHeight="1">
      <c r="B196" s="315"/>
      <c r="C196" s="325"/>
      <c r="D196" s="325"/>
      <c r="E196" s="325"/>
      <c r="F196" s="335"/>
      <c r="G196" s="325"/>
      <c r="H196" s="325"/>
      <c r="I196" s="325"/>
      <c r="J196" s="325"/>
      <c r="K196" s="315"/>
    </row>
    <row r="197" s="1" customFormat="1" ht="18.75" customHeight="1">
      <c r="B197" s="315"/>
      <c r="C197" s="325"/>
      <c r="D197" s="325"/>
      <c r="E197" s="325"/>
      <c r="F197" s="335"/>
      <c r="G197" s="325"/>
      <c r="H197" s="325"/>
      <c r="I197" s="325"/>
      <c r="J197" s="325"/>
      <c r="K197" s="315"/>
    </row>
    <row r="198" s="1" customFormat="1" ht="18.75" customHeight="1">
      <c r="B198" s="287"/>
      <c r="C198" s="287"/>
      <c r="D198" s="287"/>
      <c r="E198" s="287"/>
      <c r="F198" s="287"/>
      <c r="G198" s="287"/>
      <c r="H198" s="287"/>
      <c r="I198" s="287"/>
      <c r="J198" s="287"/>
      <c r="K198" s="287"/>
    </row>
    <row r="199" s="1" customFormat="1" ht="13.5">
      <c r="B199" s="266"/>
      <c r="C199" s="267"/>
      <c r="D199" s="267"/>
      <c r="E199" s="267"/>
      <c r="F199" s="267"/>
      <c r="G199" s="267"/>
      <c r="H199" s="267"/>
      <c r="I199" s="267"/>
      <c r="J199" s="267"/>
      <c r="K199" s="268"/>
    </row>
    <row r="200" s="1" customFormat="1" ht="21">
      <c r="B200" s="269"/>
      <c r="C200" s="270" t="s">
        <v>622</v>
      </c>
      <c r="D200" s="270"/>
      <c r="E200" s="270"/>
      <c r="F200" s="270"/>
      <c r="G200" s="270"/>
      <c r="H200" s="270"/>
      <c r="I200" s="270"/>
      <c r="J200" s="270"/>
      <c r="K200" s="271"/>
    </row>
    <row r="201" s="1" customFormat="1" ht="25.5" customHeight="1">
      <c r="B201" s="269"/>
      <c r="C201" s="349" t="s">
        <v>623</v>
      </c>
      <c r="D201" s="349"/>
      <c r="E201" s="349"/>
      <c r="F201" s="349" t="s">
        <v>624</v>
      </c>
      <c r="G201" s="350"/>
      <c r="H201" s="349" t="s">
        <v>625</v>
      </c>
      <c r="I201" s="349"/>
      <c r="J201" s="349"/>
      <c r="K201" s="271"/>
    </row>
    <row r="202" s="1" customFormat="1" ht="5.25" customHeight="1">
      <c r="B202" s="304"/>
      <c r="C202" s="299"/>
      <c r="D202" s="299"/>
      <c r="E202" s="299"/>
      <c r="F202" s="299"/>
      <c r="G202" s="325"/>
      <c r="H202" s="299"/>
      <c r="I202" s="299"/>
      <c r="J202" s="299"/>
      <c r="K202" s="327"/>
    </row>
    <row r="203" s="1" customFormat="1" ht="15" customHeight="1">
      <c r="B203" s="304"/>
      <c r="C203" s="279" t="s">
        <v>615</v>
      </c>
      <c r="D203" s="279"/>
      <c r="E203" s="279"/>
      <c r="F203" s="302" t="s">
        <v>44</v>
      </c>
      <c r="G203" s="279"/>
      <c r="H203" s="279" t="s">
        <v>626</v>
      </c>
      <c r="I203" s="279"/>
      <c r="J203" s="279"/>
      <c r="K203" s="327"/>
    </row>
    <row r="204" s="1" customFormat="1" ht="15" customHeight="1">
      <c r="B204" s="304"/>
      <c r="C204" s="279"/>
      <c r="D204" s="279"/>
      <c r="E204" s="279"/>
      <c r="F204" s="302" t="s">
        <v>45</v>
      </c>
      <c r="G204" s="279"/>
      <c r="H204" s="279" t="s">
        <v>627</v>
      </c>
      <c r="I204" s="279"/>
      <c r="J204" s="279"/>
      <c r="K204" s="327"/>
    </row>
    <row r="205" s="1" customFormat="1" ht="15" customHeight="1">
      <c r="B205" s="304"/>
      <c r="C205" s="279"/>
      <c r="D205" s="279"/>
      <c r="E205" s="279"/>
      <c r="F205" s="302" t="s">
        <v>48</v>
      </c>
      <c r="G205" s="279"/>
      <c r="H205" s="279" t="s">
        <v>628</v>
      </c>
      <c r="I205" s="279"/>
      <c r="J205" s="279"/>
      <c r="K205" s="327"/>
    </row>
    <row r="206" s="1" customFormat="1" ht="15" customHeight="1">
      <c r="B206" s="304"/>
      <c r="C206" s="279"/>
      <c r="D206" s="279"/>
      <c r="E206" s="279"/>
      <c r="F206" s="302" t="s">
        <v>46</v>
      </c>
      <c r="G206" s="279"/>
      <c r="H206" s="279" t="s">
        <v>629</v>
      </c>
      <c r="I206" s="279"/>
      <c r="J206" s="279"/>
      <c r="K206" s="327"/>
    </row>
    <row r="207" s="1" customFormat="1" ht="15" customHeight="1">
      <c r="B207" s="304"/>
      <c r="C207" s="279"/>
      <c r="D207" s="279"/>
      <c r="E207" s="279"/>
      <c r="F207" s="302" t="s">
        <v>47</v>
      </c>
      <c r="G207" s="279"/>
      <c r="H207" s="279" t="s">
        <v>630</v>
      </c>
      <c r="I207" s="279"/>
      <c r="J207" s="279"/>
      <c r="K207" s="327"/>
    </row>
    <row r="208" s="1" customFormat="1" ht="15" customHeight="1">
      <c r="B208" s="304"/>
      <c r="C208" s="279"/>
      <c r="D208" s="279"/>
      <c r="E208" s="279"/>
      <c r="F208" s="302"/>
      <c r="G208" s="279"/>
      <c r="H208" s="279"/>
      <c r="I208" s="279"/>
      <c r="J208" s="279"/>
      <c r="K208" s="327"/>
    </row>
    <row r="209" s="1" customFormat="1" ht="15" customHeight="1">
      <c r="B209" s="304"/>
      <c r="C209" s="279" t="s">
        <v>569</v>
      </c>
      <c r="D209" s="279"/>
      <c r="E209" s="279"/>
      <c r="F209" s="302" t="s">
        <v>80</v>
      </c>
      <c r="G209" s="279"/>
      <c r="H209" s="279" t="s">
        <v>631</v>
      </c>
      <c r="I209" s="279"/>
      <c r="J209" s="279"/>
      <c r="K209" s="327"/>
    </row>
    <row r="210" s="1" customFormat="1" ht="15" customHeight="1">
      <c r="B210" s="304"/>
      <c r="C210" s="279"/>
      <c r="D210" s="279"/>
      <c r="E210" s="279"/>
      <c r="F210" s="302" t="s">
        <v>464</v>
      </c>
      <c r="G210" s="279"/>
      <c r="H210" s="279" t="s">
        <v>465</v>
      </c>
      <c r="I210" s="279"/>
      <c r="J210" s="279"/>
      <c r="K210" s="327"/>
    </row>
    <row r="211" s="1" customFormat="1" ht="15" customHeight="1">
      <c r="B211" s="304"/>
      <c r="C211" s="279"/>
      <c r="D211" s="279"/>
      <c r="E211" s="279"/>
      <c r="F211" s="302" t="s">
        <v>462</v>
      </c>
      <c r="G211" s="279"/>
      <c r="H211" s="279" t="s">
        <v>632</v>
      </c>
      <c r="I211" s="279"/>
      <c r="J211" s="279"/>
      <c r="K211" s="327"/>
    </row>
    <row r="212" s="1" customFormat="1" ht="15" customHeight="1">
      <c r="B212" s="351"/>
      <c r="C212" s="279"/>
      <c r="D212" s="279"/>
      <c r="E212" s="279"/>
      <c r="F212" s="302" t="s">
        <v>466</v>
      </c>
      <c r="G212" s="340"/>
      <c r="H212" s="331" t="s">
        <v>467</v>
      </c>
      <c r="I212" s="331"/>
      <c r="J212" s="331"/>
      <c r="K212" s="352"/>
    </row>
    <row r="213" s="1" customFormat="1" ht="15" customHeight="1">
      <c r="B213" s="351"/>
      <c r="C213" s="279"/>
      <c r="D213" s="279"/>
      <c r="E213" s="279"/>
      <c r="F213" s="302" t="s">
        <v>468</v>
      </c>
      <c r="G213" s="340"/>
      <c r="H213" s="331" t="s">
        <v>421</v>
      </c>
      <c r="I213" s="331"/>
      <c r="J213" s="331"/>
      <c r="K213" s="352"/>
    </row>
    <row r="214" s="1" customFormat="1" ht="15" customHeight="1">
      <c r="B214" s="351"/>
      <c r="C214" s="279"/>
      <c r="D214" s="279"/>
      <c r="E214" s="279"/>
      <c r="F214" s="302"/>
      <c r="G214" s="340"/>
      <c r="H214" s="331"/>
      <c r="I214" s="331"/>
      <c r="J214" s="331"/>
      <c r="K214" s="352"/>
    </row>
    <row r="215" s="1" customFormat="1" ht="15" customHeight="1">
      <c r="B215" s="351"/>
      <c r="C215" s="279" t="s">
        <v>593</v>
      </c>
      <c r="D215" s="279"/>
      <c r="E215" s="279"/>
      <c r="F215" s="302">
        <v>1</v>
      </c>
      <c r="G215" s="340"/>
      <c r="H215" s="331" t="s">
        <v>633</v>
      </c>
      <c r="I215" s="331"/>
      <c r="J215" s="331"/>
      <c r="K215" s="352"/>
    </row>
    <row r="216" s="1" customFormat="1" ht="15" customHeight="1">
      <c r="B216" s="351"/>
      <c r="C216" s="279"/>
      <c r="D216" s="279"/>
      <c r="E216" s="279"/>
      <c r="F216" s="302">
        <v>2</v>
      </c>
      <c r="G216" s="340"/>
      <c r="H216" s="331" t="s">
        <v>634</v>
      </c>
      <c r="I216" s="331"/>
      <c r="J216" s="331"/>
      <c r="K216" s="352"/>
    </row>
    <row r="217" s="1" customFormat="1" ht="15" customHeight="1">
      <c r="B217" s="351"/>
      <c r="C217" s="279"/>
      <c r="D217" s="279"/>
      <c r="E217" s="279"/>
      <c r="F217" s="302">
        <v>3</v>
      </c>
      <c r="G217" s="340"/>
      <c r="H217" s="331" t="s">
        <v>635</v>
      </c>
      <c r="I217" s="331"/>
      <c r="J217" s="331"/>
      <c r="K217" s="352"/>
    </row>
    <row r="218" s="1" customFormat="1" ht="15" customHeight="1">
      <c r="B218" s="351"/>
      <c r="C218" s="279"/>
      <c r="D218" s="279"/>
      <c r="E218" s="279"/>
      <c r="F218" s="302">
        <v>4</v>
      </c>
      <c r="G218" s="340"/>
      <c r="H218" s="331" t="s">
        <v>636</v>
      </c>
      <c r="I218" s="331"/>
      <c r="J218" s="331"/>
      <c r="K218" s="352"/>
    </row>
    <row r="219" s="1" customFormat="1" ht="12.75" customHeight="1">
      <c r="B219" s="353"/>
      <c r="C219" s="354"/>
      <c r="D219" s="354"/>
      <c r="E219" s="354"/>
      <c r="F219" s="354"/>
      <c r="G219" s="354"/>
      <c r="H219" s="354"/>
      <c r="I219" s="354"/>
      <c r="J219" s="354"/>
      <c r="K219" s="35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Lukáš Zimandl</dc:creator>
  <cp:lastModifiedBy>Lukáš Zimandl</cp:lastModifiedBy>
  <dcterms:created xsi:type="dcterms:W3CDTF">2024-12-13T00:05:51Z</dcterms:created>
  <dcterms:modified xsi:type="dcterms:W3CDTF">2024-12-13T00:05:55Z</dcterms:modified>
</cp:coreProperties>
</file>