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defaultThemeVersion="124226"/>
  <bookViews>
    <workbookView xWindow="480" yWindow="315" windowWidth="16035" windowHeight="10515" activeTab="6"/>
  </bookViews>
  <sheets>
    <sheet name="Rekapitulace" sheetId="2" r:id="rId1"/>
    <sheet name="PS 01" sheetId="3" r:id="rId2"/>
    <sheet name="PS 02" sheetId="4" r:id="rId3"/>
    <sheet name="PS 03" sheetId="5" r:id="rId4"/>
    <sheet name="PS 04" sheetId="6" r:id="rId5"/>
    <sheet name="PS 05" sheetId="7" r:id="rId6"/>
    <sheet name="PS 06" sheetId="8" r:id="rId7"/>
    <sheet name="PS 07" sheetId="9" r:id="rId8"/>
    <sheet name="PS 08" sheetId="10" r:id="rId9"/>
    <sheet name="PS 09" sheetId="12" r:id="rId10"/>
  </sheets>
  <externalReferences>
    <externalReference r:id="rId11"/>
    <externalReference r:id="rId12"/>
    <externalReference r:id="rId13"/>
    <externalReference r:id="rId14"/>
    <externalReference r:id="rId15"/>
    <externalReference r:id="rId16"/>
  </externalReferences>
  <definedNames>
    <definedName name="cisloobjektu" localSheetId="2">'[1]Krycí list'!$A$4</definedName>
    <definedName name="cisloobjektu" localSheetId="3">'[2]Krycí list'!$A$4</definedName>
    <definedName name="cisloobjektu" localSheetId="4">'[3]Krycí list'!$A$4</definedName>
    <definedName name="cisloobjektu" localSheetId="5">'[4]Krycí list'!$A$4</definedName>
    <definedName name="cisloobjektu" localSheetId="6">'[5]Krycí list'!$A$4</definedName>
    <definedName name="cisloobjektu" localSheetId="7">'[6]Krycí list'!$A$5</definedName>
    <definedName name="cisloobjektu" localSheetId="8">'[6]Krycí list'!$A$5</definedName>
    <definedName name="cisloobjektu">#REF!</definedName>
    <definedName name="CisloRozpoctu">'[6]Krycí list'!$C$2</definedName>
    <definedName name="cislostavby" localSheetId="2">'[1]Krycí list'!$A$6</definedName>
    <definedName name="cislostavby" localSheetId="3">'[2]Krycí list'!$A$6</definedName>
    <definedName name="cislostavby" localSheetId="4">'[3]Krycí list'!$A$6</definedName>
    <definedName name="cislostavby" localSheetId="5">'[4]Krycí list'!$A$6</definedName>
    <definedName name="cislostavby" localSheetId="6">'[5]Krycí list'!$A$6</definedName>
    <definedName name="cislostavby" localSheetId="7">'[6]Krycí list'!$A$7</definedName>
    <definedName name="cislostavby" localSheetId="8">'[6]Krycí list'!$A$7</definedName>
    <definedName name="cislostavby">#REF!</definedName>
    <definedName name="Datum">#REF!</definedName>
    <definedName name="Dil">Rekapitulace!$A$6</definedName>
    <definedName name="Dodavka" localSheetId="2">[1]Rekapitulace!$G$19</definedName>
    <definedName name="Dodavka" localSheetId="3">[2]Rekapitulace!$G$14</definedName>
    <definedName name="Dodavka" localSheetId="4">[3]Rekapitulace!$G$15</definedName>
    <definedName name="Dodavka" localSheetId="5">[4]Rekapitulace!$G$20</definedName>
    <definedName name="Dodavka" localSheetId="6">[5]Rekapitulace!$G$16</definedName>
    <definedName name="Dodavka">Rekapitulace!#REF!</definedName>
    <definedName name="Dodavka0" localSheetId="2">'PS 02'!#REF!</definedName>
    <definedName name="Dodavka0" localSheetId="3">'PS 03'!#REF!</definedName>
    <definedName name="Dodavka0" localSheetId="4">'PS 04'!#REF!</definedName>
    <definedName name="Dodavka0" localSheetId="5">'PS 05'!#REF!</definedName>
    <definedName name="Dodavka0" localSheetId="6">'PS 06'!#REF!</definedName>
    <definedName name="Dodavka0">'PS 01'!#REF!</definedName>
    <definedName name="HSV" localSheetId="2">[1]Rekapitulace!$E$19</definedName>
    <definedName name="HSV" localSheetId="3">[2]Rekapitulace!$E$14</definedName>
    <definedName name="HSV" localSheetId="4">[3]Rekapitulace!$E$15</definedName>
    <definedName name="HSV" localSheetId="5">[4]Rekapitulace!$E$20</definedName>
    <definedName name="HSV" localSheetId="6">[5]Rekapitulace!$E$16</definedName>
    <definedName name="HSV">Rekapitulace!$E$16</definedName>
    <definedName name="HSV0" localSheetId="2">'PS 02'!#REF!</definedName>
    <definedName name="HSV0" localSheetId="3">'PS 03'!#REF!</definedName>
    <definedName name="HSV0" localSheetId="4">'PS 04'!#REF!</definedName>
    <definedName name="HSV0" localSheetId="5">'PS 05'!#REF!</definedName>
    <definedName name="HSV0" localSheetId="6">'PS 06'!#REF!</definedName>
    <definedName name="HSV0">'PS 01'!#REF!</definedName>
    <definedName name="HZS" localSheetId="2">[1]Rekapitulace!$I$19</definedName>
    <definedName name="HZS" localSheetId="3">[2]Rekapitulace!$I$14</definedName>
    <definedName name="HZS" localSheetId="4">[3]Rekapitulace!$I$15</definedName>
    <definedName name="HZS" localSheetId="5">[4]Rekapitulace!$I$20</definedName>
    <definedName name="HZS" localSheetId="6">[5]Rekapitulace!$I$16</definedName>
    <definedName name="HZS">Rekapitulace!#REF!</definedName>
    <definedName name="HZS0" localSheetId="2">'PS 02'!#REF!</definedName>
    <definedName name="HZS0" localSheetId="3">'PS 03'!#REF!</definedName>
    <definedName name="HZS0" localSheetId="4">'PS 04'!#REF!</definedName>
    <definedName name="HZS0" localSheetId="5">'PS 05'!#REF!</definedName>
    <definedName name="HZS0" localSheetId="6">'PS 06'!#REF!</definedName>
    <definedName name="HZS0">'PS 01'!#REF!</definedName>
    <definedName name="JKSO">#REF!</definedName>
    <definedName name="MistoStavby" localSheetId="8">#REF!</definedName>
    <definedName name="MistoStavby">#REF!</definedName>
    <definedName name="MJ">#REF!</definedName>
    <definedName name="Mont" localSheetId="2">[1]Rekapitulace!$H$19</definedName>
    <definedName name="Mont" localSheetId="3">[2]Rekapitulace!$H$14</definedName>
    <definedName name="Mont" localSheetId="4">[3]Rekapitulace!$H$15</definedName>
    <definedName name="Mont" localSheetId="5">[4]Rekapitulace!$H$20</definedName>
    <definedName name="Mont" localSheetId="6">[5]Rekapitulace!$H$16</definedName>
    <definedName name="Mont">Rekapitulace!#REF!</definedName>
    <definedName name="Montaz0" localSheetId="2">'PS 02'!#REF!</definedName>
    <definedName name="Montaz0" localSheetId="3">'PS 03'!#REF!</definedName>
    <definedName name="Montaz0" localSheetId="4">'PS 04'!#REF!</definedName>
    <definedName name="Montaz0" localSheetId="5">'PS 05'!#REF!</definedName>
    <definedName name="Montaz0" localSheetId="6">'PS 06'!#REF!</definedName>
    <definedName name="Montaz0">'PS 01'!#REF!</definedName>
    <definedName name="NazevDilu">Rekapitulace!$B$6</definedName>
    <definedName name="nazevobjektu" localSheetId="2">'[1]Krycí list'!$C$4</definedName>
    <definedName name="nazevobjektu" localSheetId="3">'[2]Krycí list'!$C$4</definedName>
    <definedName name="nazevobjektu" localSheetId="4">'[3]Krycí list'!$C$4</definedName>
    <definedName name="nazevobjektu" localSheetId="5">'[4]Krycí list'!$C$4</definedName>
    <definedName name="nazevobjektu" localSheetId="6">'[5]Krycí list'!$C$4</definedName>
    <definedName name="nazevobjektu" localSheetId="7">'[6]Krycí list'!$C$5</definedName>
    <definedName name="nazevobjektu" localSheetId="8">'[6]Krycí list'!$C$5</definedName>
    <definedName name="nazevobjektu">#REF!</definedName>
    <definedName name="NazevRozpoctu">'[6]Krycí list'!$D$2</definedName>
    <definedName name="nazevstavby" localSheetId="2">'[1]Krycí list'!$C$6</definedName>
    <definedName name="nazevstavby" localSheetId="3">'[2]Krycí list'!$C$6</definedName>
    <definedName name="nazevstavby" localSheetId="4">'[3]Krycí list'!$C$6</definedName>
    <definedName name="nazevstavby" localSheetId="5">'[4]Krycí list'!$C$6</definedName>
    <definedName name="nazevstavby" localSheetId="6">'[5]Krycí list'!$C$6</definedName>
    <definedName name="nazevstavby" localSheetId="7">'[6]Krycí list'!$C$7</definedName>
    <definedName name="nazevstavby" localSheetId="8">'[6]Krycí list'!$C$7</definedName>
    <definedName name="nazevstavby">#REF!</definedName>
    <definedName name="_xlnm.Print_Titles" localSheetId="1">'PS 01'!$1:$6</definedName>
    <definedName name="_xlnm.Print_Titles" localSheetId="2">'PS 02'!$1:$6</definedName>
    <definedName name="_xlnm.Print_Titles" localSheetId="3">'PS 03'!$1:$6</definedName>
    <definedName name="_xlnm.Print_Titles" localSheetId="4">'PS 04'!$1:$6</definedName>
    <definedName name="_xlnm.Print_Titles" localSheetId="5">'PS 05'!$1:$6</definedName>
    <definedName name="_xlnm.Print_Titles" localSheetId="6">'PS 06'!$1:$6</definedName>
    <definedName name="_xlnm.Print_Titles" localSheetId="0">Rekapitulace!$1:$6</definedName>
    <definedName name="Objednatel">#REF!</definedName>
    <definedName name="_xlnm.Print_Area" localSheetId="1">'PS 01'!$A$6:$G$186</definedName>
    <definedName name="_xlnm.Print_Area" localSheetId="2">'PS 02'!$A$6:$G$131</definedName>
    <definedName name="_xlnm.Print_Area" localSheetId="3">'PS 03'!$A$1:$G$83</definedName>
    <definedName name="_xlnm.Print_Area" localSheetId="4">'PS 04'!$A$1:$G$102</definedName>
    <definedName name="_xlnm.Print_Area" localSheetId="5">'PS 05'!$A$1:$G$162</definedName>
    <definedName name="_xlnm.Print_Area" localSheetId="6">'PS 06'!$A$1:$G$174</definedName>
    <definedName name="_xlnm.Print_Area" localSheetId="7">'PS 07'!$A$1:$G$35</definedName>
    <definedName name="_xlnm.Print_Area" localSheetId="8">'PS 08'!$A$1:$G$79</definedName>
    <definedName name="_xlnm.Print_Area" localSheetId="0">Rekapitulace!$A$1:$F$17</definedName>
    <definedName name="PocetMJ" localSheetId="2">'[1]Krycí list'!$G$7</definedName>
    <definedName name="PocetMJ" localSheetId="3">'[2]Krycí list'!$G$7</definedName>
    <definedName name="PocetMJ" localSheetId="4">'[3]Krycí list'!$G$7</definedName>
    <definedName name="PocetMJ" localSheetId="5">'[4]Krycí list'!$G$7</definedName>
    <definedName name="PocetMJ" localSheetId="6">'[5]Krycí list'!$G$7</definedName>
    <definedName name="PocetMJ">#REF!</definedName>
    <definedName name="Poznamka">#REF!</definedName>
    <definedName name="Projektant">#REF!</definedName>
    <definedName name="PSV" localSheetId="2">[1]Rekapitulace!$F$19</definedName>
    <definedName name="PSV" localSheetId="3">[2]Rekapitulace!$F$14</definedName>
    <definedName name="PSV" localSheetId="4">[3]Rekapitulace!$F$15</definedName>
    <definedName name="PSV" localSheetId="5">[4]Rekapitulace!$F$20</definedName>
    <definedName name="PSV" localSheetId="6">[5]Rekapitulace!$F$16</definedName>
    <definedName name="PSV">Rekapitulace!#REF!</definedName>
    <definedName name="PSV0" localSheetId="2">'PS 02'!#REF!</definedName>
    <definedName name="PSV0" localSheetId="3">'PS 03'!#REF!</definedName>
    <definedName name="PSV0" localSheetId="4">'PS 04'!#REF!</definedName>
    <definedName name="PSV0" localSheetId="5">'PS 05'!#REF!</definedName>
    <definedName name="PSV0" localSheetId="6">'PS 06'!#REF!</definedName>
    <definedName name="PSV0">'PS 01'!#REF!</definedName>
    <definedName name="SazbaDPH1">'[6]Krycí list'!$C$30</definedName>
    <definedName name="SazbaDPH2">'[6]Krycí list'!$C$32</definedName>
    <definedName name="SloupecCC" localSheetId="2">'PS 02'!$G$6</definedName>
    <definedName name="SloupecCC" localSheetId="3">'PS 03'!$G$6</definedName>
    <definedName name="SloupecCC" localSheetId="4">'PS 04'!$G$6</definedName>
    <definedName name="SloupecCC" localSheetId="5">'PS 05'!$G$6</definedName>
    <definedName name="SloupecCC" localSheetId="6">'PS 06'!$G$6</definedName>
    <definedName name="SloupecCC" localSheetId="7">#REF!</definedName>
    <definedName name="SloupecCC" localSheetId="8">#REF!</definedName>
    <definedName name="SloupecCC">'PS 01'!$G$6</definedName>
    <definedName name="SloupecCisloPol" localSheetId="2">'PS 02'!$B$6</definedName>
    <definedName name="SloupecCisloPol" localSheetId="3">'PS 03'!$B$6</definedName>
    <definedName name="SloupecCisloPol" localSheetId="4">'PS 04'!$B$6</definedName>
    <definedName name="SloupecCisloPol" localSheetId="5">'PS 05'!$B$6</definedName>
    <definedName name="SloupecCisloPol" localSheetId="6">'PS 06'!$B$6</definedName>
    <definedName name="SloupecCisloPol" localSheetId="7">#REF!</definedName>
    <definedName name="SloupecCisloPol" localSheetId="8">#REF!</definedName>
    <definedName name="SloupecCisloPol">'PS 01'!$B$6</definedName>
    <definedName name="SloupecCH" localSheetId="2">'PS 02'!$I$6</definedName>
    <definedName name="SloupecCH">'PS 01'!$I$6</definedName>
    <definedName name="SloupecJC" localSheetId="2">'PS 02'!$F$6</definedName>
    <definedName name="SloupecJC" localSheetId="3">'PS 03'!$F$6</definedName>
    <definedName name="SloupecJC" localSheetId="4">'PS 04'!$F$6</definedName>
    <definedName name="SloupecJC" localSheetId="5">'PS 05'!$F$6</definedName>
    <definedName name="SloupecJC" localSheetId="6">'PS 06'!$F$6</definedName>
    <definedName name="SloupecJC" localSheetId="7">#REF!</definedName>
    <definedName name="SloupecJC" localSheetId="8">#REF!</definedName>
    <definedName name="SloupecJC">'PS 01'!$F$6</definedName>
    <definedName name="SloupecJH" localSheetId="2">'PS 02'!$H$6</definedName>
    <definedName name="SloupecJH">'PS 01'!$H$6</definedName>
    <definedName name="SloupecMJ" localSheetId="2">'PS 02'!$D$6</definedName>
    <definedName name="SloupecMJ" localSheetId="3">'PS 03'!$D$6</definedName>
    <definedName name="SloupecMJ" localSheetId="4">'PS 04'!$D$6</definedName>
    <definedName name="SloupecMJ" localSheetId="5">'PS 05'!$D$6</definedName>
    <definedName name="SloupecMJ" localSheetId="6">'PS 06'!$D$6</definedName>
    <definedName name="SloupecMJ" localSheetId="7">#REF!</definedName>
    <definedName name="SloupecMJ" localSheetId="8">#REF!</definedName>
    <definedName name="SloupecMJ">'PS 01'!$D$6</definedName>
    <definedName name="SloupecMnozstvi" localSheetId="2">'PS 02'!$E$6</definedName>
    <definedName name="SloupecMnozstvi" localSheetId="3">'PS 03'!$E$6</definedName>
    <definedName name="SloupecMnozstvi" localSheetId="4">'PS 04'!$E$6</definedName>
    <definedName name="SloupecMnozstvi" localSheetId="5">'PS 05'!$E$6</definedName>
    <definedName name="SloupecMnozstvi" localSheetId="6">'PS 06'!$E$6</definedName>
    <definedName name="SloupecMnozstvi" localSheetId="7">#REF!</definedName>
    <definedName name="SloupecMnozstvi" localSheetId="8">#REF!</definedName>
    <definedName name="SloupecMnozstvi">'PS 01'!$E$6</definedName>
    <definedName name="SloupecNazPol" localSheetId="2">'PS 02'!$C$6</definedName>
    <definedName name="SloupecNazPol" localSheetId="3">'PS 03'!$C$6</definedName>
    <definedName name="SloupecNazPol" localSheetId="4">'PS 04'!$C$6</definedName>
    <definedName name="SloupecNazPol" localSheetId="5">'PS 05'!$C$6</definedName>
    <definedName name="SloupecNazPol" localSheetId="6">'PS 06'!$C$6</definedName>
    <definedName name="SloupecNazPol" localSheetId="7">#REF!</definedName>
    <definedName name="SloupecNazPol" localSheetId="8">#REF!</definedName>
    <definedName name="SloupecNazPol">'PS 01'!$C$6</definedName>
    <definedName name="SloupecPC" localSheetId="2">'PS 02'!$A$6</definedName>
    <definedName name="SloupecPC" localSheetId="3">'PS 03'!$A$6</definedName>
    <definedName name="SloupecPC" localSheetId="4">'PS 04'!$A$6</definedName>
    <definedName name="SloupecPC" localSheetId="5">'PS 05'!$A$6</definedName>
    <definedName name="SloupecPC" localSheetId="6">'PS 06'!$A$6</definedName>
    <definedName name="SloupecPC" localSheetId="7">#REF!</definedName>
    <definedName name="SloupecPC" localSheetId="8">#REF!</definedName>
    <definedName name="SloupecPC">'PS 01'!$A$6</definedName>
    <definedName name="solver_lin" localSheetId="1" hidden="1">0</definedName>
    <definedName name="solver_lin" localSheetId="2" hidden="1">0</definedName>
    <definedName name="solver_lin" localSheetId="3" hidden="1">0</definedName>
    <definedName name="solver_lin" localSheetId="4" hidden="1">0</definedName>
    <definedName name="solver_lin" localSheetId="5" hidden="1">0</definedName>
    <definedName name="solver_lin" localSheetId="6" hidden="1">0</definedName>
    <definedName name="solver_num" localSheetId="1" hidden="1">0</definedName>
    <definedName name="solver_num" localSheetId="2" hidden="1">0</definedName>
    <definedName name="solver_num" localSheetId="3" hidden="1">0</definedName>
    <definedName name="solver_num" localSheetId="4" hidden="1">0</definedName>
    <definedName name="solver_num" localSheetId="5" hidden="1">0</definedName>
    <definedName name="solver_num" localSheetId="6" hidden="1">0</definedName>
    <definedName name="solver_opt" localSheetId="1" hidden="1">'PS 01'!#REF!</definedName>
    <definedName name="solver_opt" localSheetId="2" hidden="1">'PS 02'!#REF!</definedName>
    <definedName name="solver_opt" localSheetId="3" hidden="1">'PS 03'!#REF!</definedName>
    <definedName name="solver_opt" localSheetId="4" hidden="1">'PS 04'!#REF!</definedName>
    <definedName name="solver_opt" localSheetId="5" hidden="1">'PS 05'!#REF!</definedName>
    <definedName name="solver_opt" localSheetId="6" hidden="1">'PS 06'!#REF!</definedName>
    <definedName name="solver_typ" localSheetId="1" hidden="1">1</definedName>
    <definedName name="solver_typ" localSheetId="2" hidden="1">1</definedName>
    <definedName name="solver_typ" localSheetId="3" hidden="1">1</definedName>
    <definedName name="solver_typ" localSheetId="4" hidden="1">1</definedName>
    <definedName name="solver_typ" localSheetId="5" hidden="1">1</definedName>
    <definedName name="solver_typ" localSheetId="6" hidden="1">1</definedName>
    <definedName name="solver_val" localSheetId="1" hidden="1">0</definedName>
    <definedName name="solver_val" localSheetId="2" hidden="1">0</definedName>
    <definedName name="solver_val" localSheetId="3" hidden="1">0</definedName>
    <definedName name="solver_val" localSheetId="4" hidden="1">0</definedName>
    <definedName name="solver_val" localSheetId="5" hidden="1">0</definedName>
    <definedName name="solver_val" localSheetId="6" hidden="1">0</definedName>
    <definedName name="Typ" localSheetId="2">'PS 02'!#REF!</definedName>
    <definedName name="Typ" localSheetId="3">'PS 03'!#REF!</definedName>
    <definedName name="Typ" localSheetId="4">'PS 04'!#REF!</definedName>
    <definedName name="Typ" localSheetId="5">'PS 05'!#REF!</definedName>
    <definedName name="Typ" localSheetId="6">'PS 06'!#REF!</definedName>
    <definedName name="Typ">'PS 01'!#REF!</definedName>
    <definedName name="VRN" localSheetId="2">[1]Rekapitulace!$H$25</definedName>
    <definedName name="VRN" localSheetId="3">[2]Rekapitulace!$H$20</definedName>
    <definedName name="VRN" localSheetId="4">[3]Rekapitulace!$H$21</definedName>
    <definedName name="VRN" localSheetId="5">[4]Rekapitulace!$H$26</definedName>
    <definedName name="VRN" localSheetId="6">[5]Rekapitulace!$H$22</definedName>
    <definedName name="VRN">Rekapitulace!#REF!</definedName>
    <definedName name="VRNKc">Rekapitulace!#REF!</definedName>
    <definedName name="VRNnazev">Rekapitulace!#REF!</definedName>
    <definedName name="VRNproc">Rekapitulace!#REF!</definedName>
    <definedName name="VRNzakl">Rekapitulace!#REF!</definedName>
    <definedName name="Zakazka">#REF!</definedName>
    <definedName name="Zaklad22">#REF!</definedName>
    <definedName name="Zaklad5">#REF!</definedName>
    <definedName name="Zhotovitel">#REF!</definedName>
  </definedNames>
  <calcPr calcId="125725"/>
</workbook>
</file>

<file path=xl/calcChain.xml><?xml version="1.0" encoding="utf-8"?>
<calcChain xmlns="http://schemas.openxmlformats.org/spreadsheetml/2006/main">
  <c r="E15" i="2"/>
  <c r="E14"/>
  <c r="E13"/>
  <c r="E11"/>
  <c r="E10"/>
  <c r="E9"/>
  <c r="E7"/>
  <c r="H38" i="12"/>
  <c r="H35"/>
  <c r="H34"/>
  <c r="H33"/>
  <c r="H32"/>
  <c r="H31"/>
  <c r="H30"/>
  <c r="H29"/>
  <c r="H28"/>
  <c r="H27"/>
  <c r="H24"/>
  <c r="H23"/>
  <c r="H20"/>
  <c r="H19"/>
  <c r="H18"/>
  <c r="H17"/>
  <c r="H16"/>
  <c r="H15"/>
  <c r="H14"/>
  <c r="H13"/>
  <c r="H10"/>
  <c r="H9"/>
  <c r="F37" i="9"/>
  <c r="G157" i="7"/>
  <c r="G97" i="6"/>
  <c r="G84" i="5"/>
  <c r="G181" i="3"/>
  <c r="G87" i="10"/>
  <c r="G86"/>
  <c r="G85"/>
  <c r="G84"/>
  <c r="G83"/>
  <c r="G82"/>
  <c r="G81"/>
  <c r="F80" s="1"/>
  <c r="G79"/>
  <c r="G78"/>
  <c r="G77"/>
  <c r="G76"/>
  <c r="G75"/>
  <c r="G74"/>
  <c r="G73"/>
  <c r="G72"/>
  <c r="G71"/>
  <c r="G70"/>
  <c r="G69"/>
  <c r="G68"/>
  <c r="G67"/>
  <c r="G66"/>
  <c r="G65"/>
  <c r="G64"/>
  <c r="G63"/>
  <c r="G62"/>
  <c r="G61"/>
  <c r="G60"/>
  <c r="G59"/>
  <c r="G58"/>
  <c r="G57"/>
  <c r="G56"/>
  <c r="G55"/>
  <c r="G54"/>
  <c r="G53"/>
  <c r="G52"/>
  <c r="G51"/>
  <c r="G50"/>
  <c r="G49"/>
  <c r="G48"/>
  <c r="G47"/>
  <c r="G45"/>
  <c r="G44"/>
  <c r="G43"/>
  <c r="G42"/>
  <c r="G41"/>
  <c r="F40" s="1"/>
  <c r="G39"/>
  <c r="G38"/>
  <c r="G37"/>
  <c r="G36"/>
  <c r="G35"/>
  <c r="G34"/>
  <c r="G33"/>
  <c r="G32"/>
  <c r="G31"/>
  <c r="G30"/>
  <c r="G29"/>
  <c r="G28"/>
  <c r="G27"/>
  <c r="G26"/>
  <c r="G25"/>
  <c r="G24"/>
  <c r="G23"/>
  <c r="G22"/>
  <c r="G21"/>
  <c r="G20"/>
  <c r="G19"/>
  <c r="G18"/>
  <c r="G17"/>
  <c r="G16"/>
  <c r="G15"/>
  <c r="G13"/>
  <c r="G12"/>
  <c r="G11"/>
  <c r="G10"/>
  <c r="G9"/>
  <c r="G8"/>
  <c r="F7"/>
  <c r="G8" i="9"/>
  <c r="G9"/>
  <c r="G10"/>
  <c r="G11"/>
  <c r="G12"/>
  <c r="G13"/>
  <c r="G14"/>
  <c r="G15"/>
  <c r="G17"/>
  <c r="F16" s="1"/>
  <c r="G18"/>
  <c r="G20"/>
  <c r="G21"/>
  <c r="G22"/>
  <c r="G24"/>
  <c r="G25"/>
  <c r="G26"/>
  <c r="G27"/>
  <c r="G28"/>
  <c r="G29"/>
  <c r="G31"/>
  <c r="G32"/>
  <c r="G33"/>
  <c r="G34"/>
  <c r="G35"/>
  <c r="AK36"/>
  <c r="AL36"/>
  <c r="AN37"/>
  <c r="AO37"/>
  <c r="G166" i="8"/>
  <c r="G165"/>
  <c r="G163"/>
  <c r="G161"/>
  <c r="G159"/>
  <c r="G157"/>
  <c r="G155"/>
  <c r="G154"/>
  <c r="G153"/>
  <c r="G152"/>
  <c r="G149"/>
  <c r="G148"/>
  <c r="G146"/>
  <c r="G145"/>
  <c r="G150" s="1"/>
  <c r="G141"/>
  <c r="G139"/>
  <c r="G136"/>
  <c r="G135"/>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3"/>
  <c r="G79"/>
  <c r="G77"/>
  <c r="G75"/>
  <c r="G73"/>
  <c r="G69"/>
  <c r="G67"/>
  <c r="G63"/>
  <c r="G65" s="1"/>
  <c r="G59"/>
  <c r="G57"/>
  <c r="G54"/>
  <c r="G52"/>
  <c r="G50"/>
  <c r="G48"/>
  <c r="G46"/>
  <c r="G44"/>
  <c r="G42"/>
  <c r="G40"/>
  <c r="G38"/>
  <c r="G36"/>
  <c r="G34"/>
  <c r="G32"/>
  <c r="G30"/>
  <c r="G28"/>
  <c r="G26"/>
  <c r="G24"/>
  <c r="G23"/>
  <c r="G21"/>
  <c r="G19"/>
  <c r="G17"/>
  <c r="G15"/>
  <c r="G14"/>
  <c r="G12"/>
  <c r="G11"/>
  <c r="G10"/>
  <c r="G8"/>
  <c r="G143" l="1"/>
  <c r="G61"/>
  <c r="F89" i="10"/>
  <c r="F14"/>
  <c r="F46"/>
  <c r="F30" i="9"/>
  <c r="F19"/>
  <c r="F7"/>
  <c r="F23"/>
  <c r="G71" i="8"/>
  <c r="G81"/>
  <c r="G133"/>
  <c r="G137"/>
  <c r="G168"/>
  <c r="G169" l="1"/>
  <c r="E12" i="2" s="1"/>
  <c r="G154" i="7"/>
  <c r="G156" s="1"/>
  <c r="G150"/>
  <c r="G148"/>
  <c r="G144"/>
  <c r="G142"/>
  <c r="G138"/>
  <c r="G135"/>
  <c r="G134"/>
  <c r="G131"/>
  <c r="G130"/>
  <c r="G129"/>
  <c r="G128"/>
  <c r="G127"/>
  <c r="G124"/>
  <c r="G123"/>
  <c r="G122"/>
  <c r="G121"/>
  <c r="G120"/>
  <c r="G119"/>
  <c r="G118"/>
  <c r="G117"/>
  <c r="G116"/>
  <c r="G115"/>
  <c r="G114"/>
  <c r="G132" s="1"/>
  <c r="G110"/>
  <c r="G107"/>
  <c r="G108" s="1"/>
  <c r="G104"/>
  <c r="G103"/>
  <c r="G101"/>
  <c r="G99"/>
  <c r="G97"/>
  <c r="G95"/>
  <c r="G93"/>
  <c r="G90"/>
  <c r="G89"/>
  <c r="G87"/>
  <c r="G85"/>
  <c r="G83"/>
  <c r="G81"/>
  <c r="G77"/>
  <c r="G73"/>
  <c r="G71"/>
  <c r="G75" s="1"/>
  <c r="G67"/>
  <c r="G65"/>
  <c r="G62"/>
  <c r="G60"/>
  <c r="G57"/>
  <c r="G54"/>
  <c r="G52"/>
  <c r="G50"/>
  <c r="G48"/>
  <c r="G45"/>
  <c r="G42"/>
  <c r="G40"/>
  <c r="G38"/>
  <c r="G36"/>
  <c r="G33"/>
  <c r="G31"/>
  <c r="G29"/>
  <c r="G27"/>
  <c r="G25"/>
  <c r="G23"/>
  <c r="G21"/>
  <c r="G19"/>
  <c r="G17"/>
  <c r="G15"/>
  <c r="G14"/>
  <c r="G12"/>
  <c r="G11"/>
  <c r="G10"/>
  <c r="G8"/>
  <c r="G91" l="1"/>
  <c r="G140"/>
  <c r="G152"/>
  <c r="G79"/>
  <c r="G112"/>
  <c r="G69"/>
  <c r="G105"/>
  <c r="G136"/>
  <c r="G146"/>
  <c r="G94" i="6" l="1"/>
  <c r="G96" s="1"/>
  <c r="G91"/>
  <c r="G89"/>
  <c r="G88"/>
  <c r="G85"/>
  <c r="G83"/>
  <c r="G86" s="1"/>
  <c r="G80"/>
  <c r="G79"/>
  <c r="G78"/>
  <c r="G77"/>
  <c r="G76"/>
  <c r="G75"/>
  <c r="G81" s="1"/>
  <c r="G72"/>
  <c r="G73" s="1"/>
  <c r="G68"/>
  <c r="G66"/>
  <c r="G64"/>
  <c r="G70" s="1"/>
  <c r="G60"/>
  <c r="G58"/>
  <c r="G54"/>
  <c r="G52"/>
  <c r="G50"/>
  <c r="G48"/>
  <c r="G46"/>
  <c r="G44"/>
  <c r="G42"/>
  <c r="G40"/>
  <c r="G38"/>
  <c r="G36"/>
  <c r="G34"/>
  <c r="G32"/>
  <c r="G30"/>
  <c r="G28"/>
  <c r="G26"/>
  <c r="G24"/>
  <c r="G22"/>
  <c r="G20"/>
  <c r="G18"/>
  <c r="G16"/>
  <c r="G14"/>
  <c r="G12"/>
  <c r="G11"/>
  <c r="G9"/>
  <c r="G8"/>
  <c r="G56" l="1"/>
  <c r="G62"/>
  <c r="G92"/>
  <c r="G82" i="5" l="1"/>
  <c r="G80"/>
  <c r="G79"/>
  <c r="G75"/>
  <c r="G77" s="1"/>
  <c r="G72"/>
  <c r="G71"/>
  <c r="G70"/>
  <c r="G69"/>
  <c r="G68"/>
  <c r="G67"/>
  <c r="G66"/>
  <c r="G65"/>
  <c r="G62"/>
  <c r="G58"/>
  <c r="G60" s="1"/>
  <c r="G54"/>
  <c r="G52"/>
  <c r="G48"/>
  <c r="G46"/>
  <c r="G44"/>
  <c r="G42"/>
  <c r="G40"/>
  <c r="G38"/>
  <c r="G36"/>
  <c r="G34"/>
  <c r="G32"/>
  <c r="G30"/>
  <c r="G28"/>
  <c r="G26"/>
  <c r="G24"/>
  <c r="G22"/>
  <c r="G20"/>
  <c r="G18"/>
  <c r="G16"/>
  <c r="G14"/>
  <c r="G12"/>
  <c r="G11"/>
  <c r="G9"/>
  <c r="G8"/>
  <c r="G50" s="1"/>
  <c r="G56" l="1"/>
  <c r="G63"/>
  <c r="G73"/>
  <c r="G83"/>
  <c r="K124" i="4" l="1"/>
  <c r="I124"/>
  <c r="G124"/>
  <c r="K123"/>
  <c r="I123"/>
  <c r="G123"/>
  <c r="K121"/>
  <c r="I121"/>
  <c r="I125" s="1"/>
  <c r="G121"/>
  <c r="K118"/>
  <c r="I118"/>
  <c r="G118"/>
  <c r="K116"/>
  <c r="I116"/>
  <c r="G116"/>
  <c r="K115"/>
  <c r="K119" s="1"/>
  <c r="I115"/>
  <c r="G115"/>
  <c r="K111"/>
  <c r="K113" s="1"/>
  <c r="I111"/>
  <c r="I113" s="1"/>
  <c r="G111"/>
  <c r="K107"/>
  <c r="K109" s="1"/>
  <c r="I107"/>
  <c r="I109" s="1"/>
  <c r="G107"/>
  <c r="K104"/>
  <c r="I104"/>
  <c r="G104"/>
  <c r="K103"/>
  <c r="I103"/>
  <c r="G103"/>
  <c r="K99"/>
  <c r="I99"/>
  <c r="G99"/>
  <c r="K97"/>
  <c r="I97"/>
  <c r="G97"/>
  <c r="K95"/>
  <c r="I95"/>
  <c r="G95"/>
  <c r="K93"/>
  <c r="K101" s="1"/>
  <c r="I93"/>
  <c r="I101" s="1"/>
  <c r="G93"/>
  <c r="K90"/>
  <c r="I90"/>
  <c r="G90"/>
  <c r="K89"/>
  <c r="I89"/>
  <c r="G89"/>
  <c r="K88"/>
  <c r="I88"/>
  <c r="G88"/>
  <c r="K87"/>
  <c r="I87"/>
  <c r="G87"/>
  <c r="K86"/>
  <c r="I86"/>
  <c r="G86"/>
  <c r="K85"/>
  <c r="I85"/>
  <c r="G85"/>
  <c r="K83"/>
  <c r="I83"/>
  <c r="G83"/>
  <c r="K82"/>
  <c r="I82"/>
  <c r="G82"/>
  <c r="K81"/>
  <c r="I81"/>
  <c r="G81"/>
  <c r="K80"/>
  <c r="I80"/>
  <c r="G80"/>
  <c r="K79"/>
  <c r="I79"/>
  <c r="G79"/>
  <c r="K78"/>
  <c r="I78"/>
  <c r="G78"/>
  <c r="K77"/>
  <c r="I77"/>
  <c r="G77"/>
  <c r="K76"/>
  <c r="I76"/>
  <c r="G76"/>
  <c r="K75"/>
  <c r="I75"/>
  <c r="G75"/>
  <c r="K74"/>
  <c r="I74"/>
  <c r="G74"/>
  <c r="K73"/>
  <c r="I73"/>
  <c r="G73"/>
  <c r="K72"/>
  <c r="I72"/>
  <c r="G72"/>
  <c r="K71"/>
  <c r="I71"/>
  <c r="G71"/>
  <c r="K70"/>
  <c r="I70"/>
  <c r="G70"/>
  <c r="K69"/>
  <c r="I69"/>
  <c r="G69"/>
  <c r="K68"/>
  <c r="I68"/>
  <c r="G68"/>
  <c r="K64"/>
  <c r="K66" s="1"/>
  <c r="I64"/>
  <c r="I66" s="1"/>
  <c r="G64"/>
  <c r="K61"/>
  <c r="I61"/>
  <c r="G61"/>
  <c r="K59"/>
  <c r="I59"/>
  <c r="G59"/>
  <c r="K57"/>
  <c r="I57"/>
  <c r="G57"/>
  <c r="K56"/>
  <c r="I56"/>
  <c r="G56"/>
  <c r="K55"/>
  <c r="I55"/>
  <c r="G55"/>
  <c r="K54"/>
  <c r="I54"/>
  <c r="G54"/>
  <c r="K50"/>
  <c r="K52" s="1"/>
  <c r="I50"/>
  <c r="I52" s="1"/>
  <c r="G50"/>
  <c r="G52" s="1"/>
  <c r="K46"/>
  <c r="I46"/>
  <c r="G46"/>
  <c r="K45"/>
  <c r="I45"/>
  <c r="G45"/>
  <c r="K44"/>
  <c r="I44"/>
  <c r="G44"/>
  <c r="K42"/>
  <c r="I42"/>
  <c r="G42"/>
  <c r="K40"/>
  <c r="I40"/>
  <c r="G40"/>
  <c r="K38"/>
  <c r="I38"/>
  <c r="G38"/>
  <c r="K36"/>
  <c r="I36"/>
  <c r="G36"/>
  <c r="K32"/>
  <c r="I32"/>
  <c r="G32"/>
  <c r="K31"/>
  <c r="I31"/>
  <c r="G31"/>
  <c r="K29"/>
  <c r="I29"/>
  <c r="G29"/>
  <c r="K27"/>
  <c r="I27"/>
  <c r="G27"/>
  <c r="K25"/>
  <c r="I25"/>
  <c r="G25"/>
  <c r="K23"/>
  <c r="I23"/>
  <c r="G23"/>
  <c r="K20"/>
  <c r="I20"/>
  <c r="G20"/>
  <c r="K18"/>
  <c r="I18"/>
  <c r="G18"/>
  <c r="K16"/>
  <c r="I16"/>
  <c r="G16"/>
  <c r="K15"/>
  <c r="I15"/>
  <c r="G15"/>
  <c r="K13"/>
  <c r="I13"/>
  <c r="G13"/>
  <c r="K11"/>
  <c r="I11"/>
  <c r="G11"/>
  <c r="K10"/>
  <c r="I10"/>
  <c r="G10"/>
  <c r="K8"/>
  <c r="I8"/>
  <c r="I34" s="1"/>
  <c r="G8"/>
  <c r="I62" l="1"/>
  <c r="K91"/>
  <c r="I91"/>
  <c r="G101"/>
  <c r="I105"/>
  <c r="G125"/>
  <c r="K125"/>
  <c r="G66"/>
  <c r="G109"/>
  <c r="G34"/>
  <c r="K34"/>
  <c r="I48"/>
  <c r="K62"/>
  <c r="K105"/>
  <c r="G119"/>
  <c r="G126" s="1"/>
  <c r="E8" i="2" s="1"/>
  <c r="G62" i="4"/>
  <c r="G91"/>
  <c r="G105"/>
  <c r="G113"/>
  <c r="G48"/>
  <c r="K48"/>
  <c r="I119"/>
  <c r="K178" i="3" l="1"/>
  <c r="I178"/>
  <c r="G178"/>
  <c r="K176"/>
  <c r="I176"/>
  <c r="G176"/>
  <c r="K174"/>
  <c r="I174"/>
  <c r="G174"/>
  <c r="K172"/>
  <c r="I172"/>
  <c r="G172"/>
  <c r="K170"/>
  <c r="I170"/>
  <c r="G170"/>
  <c r="K168"/>
  <c r="I168"/>
  <c r="G168"/>
  <c r="K166"/>
  <c r="I166"/>
  <c r="G166"/>
  <c r="K163"/>
  <c r="I163"/>
  <c r="G163"/>
  <c r="K161"/>
  <c r="I161"/>
  <c r="G161"/>
  <c r="K157"/>
  <c r="K159" s="1"/>
  <c r="I157"/>
  <c r="I159" s="1"/>
  <c r="G157"/>
  <c r="G159" s="1"/>
  <c r="K154"/>
  <c r="I154"/>
  <c r="G154"/>
  <c r="K153"/>
  <c r="I153"/>
  <c r="G153"/>
  <c r="K152"/>
  <c r="I152"/>
  <c r="G152"/>
  <c r="K150"/>
  <c r="I150"/>
  <c r="G150"/>
  <c r="K147"/>
  <c r="I147"/>
  <c r="G147"/>
  <c r="K145"/>
  <c r="I145"/>
  <c r="G145"/>
  <c r="K144"/>
  <c r="I144"/>
  <c r="I148" s="1"/>
  <c r="G144"/>
  <c r="K139"/>
  <c r="K142" s="1"/>
  <c r="I139"/>
  <c r="I142" s="1"/>
  <c r="G139"/>
  <c r="K136"/>
  <c r="I136"/>
  <c r="G136"/>
  <c r="K135"/>
  <c r="I135"/>
  <c r="G135"/>
  <c r="K134"/>
  <c r="I134"/>
  <c r="G134"/>
  <c r="K132"/>
  <c r="I132"/>
  <c r="G132"/>
  <c r="K130"/>
  <c r="I130"/>
  <c r="G130"/>
  <c r="K128"/>
  <c r="I128"/>
  <c r="G128"/>
  <c r="K126"/>
  <c r="I126"/>
  <c r="G126"/>
  <c r="K124"/>
  <c r="I124"/>
  <c r="G124"/>
  <c r="K122"/>
  <c r="I122"/>
  <c r="G122"/>
  <c r="K118"/>
  <c r="I118"/>
  <c r="G118"/>
  <c r="K116"/>
  <c r="I116"/>
  <c r="G116"/>
  <c r="K113"/>
  <c r="I113"/>
  <c r="G113"/>
  <c r="K112"/>
  <c r="I112"/>
  <c r="I114" s="1"/>
  <c r="G112"/>
  <c r="K108"/>
  <c r="I108"/>
  <c r="G108"/>
  <c r="K106"/>
  <c r="I106"/>
  <c r="G106"/>
  <c r="K104"/>
  <c r="I104"/>
  <c r="G104"/>
  <c r="K102"/>
  <c r="I102"/>
  <c r="G102"/>
  <c r="K100"/>
  <c r="I100"/>
  <c r="G100"/>
  <c r="K98"/>
  <c r="I98"/>
  <c r="G98"/>
  <c r="K96"/>
  <c r="I96"/>
  <c r="I110" s="1"/>
  <c r="G96"/>
  <c r="K93"/>
  <c r="I93"/>
  <c r="G93"/>
  <c r="K92"/>
  <c r="K94" s="1"/>
  <c r="I92"/>
  <c r="G92"/>
  <c r="K88"/>
  <c r="K90" s="1"/>
  <c r="I88"/>
  <c r="I90" s="1"/>
  <c r="G88"/>
  <c r="K85"/>
  <c r="I85"/>
  <c r="G85"/>
  <c r="K84"/>
  <c r="I84"/>
  <c r="G84"/>
  <c r="K81"/>
  <c r="I81"/>
  <c r="G81"/>
  <c r="K79"/>
  <c r="I79"/>
  <c r="G79"/>
  <c r="K78"/>
  <c r="I78"/>
  <c r="G78"/>
  <c r="K77"/>
  <c r="I77"/>
  <c r="G77"/>
  <c r="K76"/>
  <c r="I76"/>
  <c r="G76"/>
  <c r="A10" i="2"/>
  <c r="K73" i="3"/>
  <c r="I73"/>
  <c r="G73"/>
  <c r="K71"/>
  <c r="I71"/>
  <c r="G71"/>
  <c r="K68"/>
  <c r="I68"/>
  <c r="G68"/>
  <c r="A9" i="2"/>
  <c r="K64" i="3"/>
  <c r="I64"/>
  <c r="G64"/>
  <c r="K62"/>
  <c r="I62"/>
  <c r="G62"/>
  <c r="K61"/>
  <c r="I61"/>
  <c r="G61"/>
  <c r="K60"/>
  <c r="I60"/>
  <c r="G60"/>
  <c r="K58"/>
  <c r="I58"/>
  <c r="G58"/>
  <c r="K56"/>
  <c r="I56"/>
  <c r="G56"/>
  <c r="K54"/>
  <c r="I54"/>
  <c r="G54"/>
  <c r="K52"/>
  <c r="I52"/>
  <c r="G52"/>
  <c r="K50"/>
  <c r="I50"/>
  <c r="G50"/>
  <c r="A8" i="2"/>
  <c r="K46" i="3"/>
  <c r="I46"/>
  <c r="G46"/>
  <c r="K45"/>
  <c r="I45"/>
  <c r="G45"/>
  <c r="K43"/>
  <c r="I43"/>
  <c r="G43"/>
  <c r="K41"/>
  <c r="I41"/>
  <c r="G41"/>
  <c r="K40"/>
  <c r="I40"/>
  <c r="G40"/>
  <c r="K36"/>
  <c r="I36"/>
  <c r="G36"/>
  <c r="K32"/>
  <c r="I32"/>
  <c r="G32"/>
  <c r="K29"/>
  <c r="I29"/>
  <c r="G29"/>
  <c r="K26"/>
  <c r="I26"/>
  <c r="G26"/>
  <c r="K22"/>
  <c r="I22"/>
  <c r="G22"/>
  <c r="K20"/>
  <c r="I20"/>
  <c r="G20"/>
  <c r="K18"/>
  <c r="I18"/>
  <c r="G18"/>
  <c r="K16"/>
  <c r="I16"/>
  <c r="G16"/>
  <c r="K15"/>
  <c r="I15"/>
  <c r="G15"/>
  <c r="K14"/>
  <c r="I14"/>
  <c r="G14"/>
  <c r="K12"/>
  <c r="I12"/>
  <c r="G12"/>
  <c r="K11"/>
  <c r="I11"/>
  <c r="G11"/>
  <c r="K10"/>
  <c r="I10"/>
  <c r="G10"/>
  <c r="K8"/>
  <c r="I8"/>
  <c r="G8"/>
  <c r="A7" i="2"/>
  <c r="K180" i="3" l="1"/>
  <c r="I74"/>
  <c r="K120"/>
  <c r="I155"/>
  <c r="G180"/>
  <c r="I180"/>
  <c r="K74"/>
  <c r="K86"/>
  <c r="I94"/>
  <c r="K148"/>
  <c r="K155"/>
  <c r="G66"/>
  <c r="I137"/>
  <c r="I86"/>
  <c r="K137"/>
  <c r="K66"/>
  <c r="I120"/>
  <c r="G142"/>
  <c r="K48"/>
  <c r="I66"/>
  <c r="G94"/>
  <c r="I48"/>
  <c r="G74"/>
  <c r="K110"/>
  <c r="G114"/>
  <c r="K114"/>
  <c r="G155"/>
  <c r="G110"/>
  <c r="G48"/>
  <c r="G137"/>
  <c r="G148"/>
  <c r="G86"/>
  <c r="G90"/>
  <c r="G120"/>
  <c r="E16" i="2" l="1"/>
</calcChain>
</file>

<file path=xl/sharedStrings.xml><?xml version="1.0" encoding="utf-8"?>
<sst xmlns="http://schemas.openxmlformats.org/spreadsheetml/2006/main" count="2185" uniqueCount="973">
  <si>
    <t>Objekt :</t>
  </si>
  <si>
    <t>Stavba :</t>
  </si>
  <si>
    <t>Stavební díl</t>
  </si>
  <si>
    <t xml:space="preserve">Položkový rozpočet </t>
  </si>
  <si>
    <t>P.č.</t>
  </si>
  <si>
    <t>Číslo položky</t>
  </si>
  <si>
    <t>Název položky</t>
  </si>
  <si>
    <t>MJ</t>
  </si>
  <si>
    <t>množství</t>
  </si>
  <si>
    <t>cena / MJ</t>
  </si>
  <si>
    <t>celkem (Kč)</t>
  </si>
  <si>
    <t>hmotnost / MJ</t>
  </si>
  <si>
    <t>hmotnost celk.(t)</t>
  </si>
  <si>
    <t>demhmot / MJ</t>
  </si>
  <si>
    <t>demhmot celk.(t)</t>
  </si>
  <si>
    <t>Díl:</t>
  </si>
  <si>
    <t>1</t>
  </si>
  <si>
    <t>Zemní práce</t>
  </si>
  <si>
    <t>Celkem za</t>
  </si>
  <si>
    <t>SO 02-PS 01-Dešťová zdrž</t>
  </si>
  <si>
    <t>131 30-1202.R00</t>
  </si>
  <si>
    <t>Hloubení zapažených jam v hor.4 do 1000 m3</t>
  </si>
  <si>
    <t>m3</t>
  </si>
  <si>
    <t>3,6*9*18+4,1*9*18/2</t>
  </si>
  <si>
    <t>119 00-0001.RAA</t>
  </si>
  <si>
    <t>Dočasné zajištění potrubí ve výkopu plast. do DN 300 mm, ztížená vykopávka</t>
  </si>
  <si>
    <t>m</t>
  </si>
  <si>
    <t>119 00-0002.RAA</t>
  </si>
  <si>
    <t>Dočasné zajištění kabelů ve výkopu 3 kabely, ztížená vykopávka</t>
  </si>
  <si>
    <t>130 00-1101.R00</t>
  </si>
  <si>
    <t>Příplatek za ztížené hloubení v blízkosti vedení</t>
  </si>
  <si>
    <t>18*1,5*0,6+22*0,6*1,8</t>
  </si>
  <si>
    <t>139 60-0013.RA0</t>
  </si>
  <si>
    <t>Ruční výkop v hornině 4</t>
  </si>
  <si>
    <t>17*0,6*1,2</t>
  </si>
  <si>
    <t>161 10-1102.R00</t>
  </si>
  <si>
    <t>Svislé přemístění výkopku z hor.1-4 do 4,0 m</t>
  </si>
  <si>
    <t>162 20-1102.R00</t>
  </si>
  <si>
    <t>Vodorovné přemístění výkopku z hor.1-4 do 50 m</t>
  </si>
  <si>
    <t>175 20-0010.RAA</t>
  </si>
  <si>
    <t>Obsyp objektu prohozenou zeminou, zhutnění dovoz zeminy ze vzdálenosti  50 m</t>
  </si>
  <si>
    <t>-5,8*4,7*13,8</t>
  </si>
  <si>
    <t>-22*0,6*1,1</t>
  </si>
  <si>
    <t>162 70-1101.R00</t>
  </si>
  <si>
    <t>Vodorovné přemístění výkopku z hor.1-4 do 6000 m</t>
  </si>
  <si>
    <t>5,8*4,7*13,8</t>
  </si>
  <si>
    <t>22*0,6*1,1</t>
  </si>
  <si>
    <t>167 10-1102.R00</t>
  </si>
  <si>
    <t>Nakládání výkopku z hor.1-4 v množství nad 100 m3</t>
  </si>
  <si>
    <t>171 20-1201.R00</t>
  </si>
  <si>
    <t>Uložení sypaniny na skl.-modelace na výšku přes 2m</t>
  </si>
  <si>
    <t>38*0,5*0,3</t>
  </si>
  <si>
    <t>199 00-0002.R00</t>
  </si>
  <si>
    <t>Poplatek za skládku horniny 1- 4</t>
  </si>
  <si>
    <t>115 00-1102.R00</t>
  </si>
  <si>
    <t>Převedení vody potrubím o průměru do DN 250 mm</t>
  </si>
  <si>
    <t>115 10-1201.R00</t>
  </si>
  <si>
    <t>Čerpání odpadnívody na výšku do 5 m přítok do 50 l/s</t>
  </si>
  <si>
    <t>h</t>
  </si>
  <si>
    <t>70*24</t>
  </si>
  <si>
    <t>130 90-0040.RAB</t>
  </si>
  <si>
    <t>Bourání konstrukcí z betonu železového ve výkopu odvoz do 5 km, uložení na skládku</t>
  </si>
  <si>
    <t>0,7*0,7*3,14*2,5-0,5*0,5*3,14*2,1</t>
  </si>
  <si>
    <t>112 10-0001.RAA</t>
  </si>
  <si>
    <t>Kácení stromů do 500 mm a odstranění pařezů včetně odvozu, spálení větví</t>
  </si>
  <si>
    <t>kus</t>
  </si>
  <si>
    <t>111 20-0001.RA0</t>
  </si>
  <si>
    <t>Odstranění křovin a stromů do 100 mm, spálení</t>
  </si>
  <si>
    <t>m2</t>
  </si>
  <si>
    <t>18*9</t>
  </si>
  <si>
    <t>2</t>
  </si>
  <si>
    <t>Základy,zvláštní zakládání</t>
  </si>
  <si>
    <t>273 31-0020.RAA</t>
  </si>
  <si>
    <t>Základová deska z betonu C 12/15, včetně bednění štěrkopískový polštář 25 cm, vč.přísad</t>
  </si>
  <si>
    <t>13,4*6,4*0,1+2*2*0,1+3,25</t>
  </si>
  <si>
    <t>273 32-0030.RAC</t>
  </si>
  <si>
    <t>Základová deska ŽB z betonu C 30/37, vč.bednění  vodostavební XC4,XA1,vč. přísad</t>
  </si>
  <si>
    <t>13,4*6,4*0,4+2*2*0,4</t>
  </si>
  <si>
    <t>274 31-0030.RAA</t>
  </si>
  <si>
    <t>Základový pas z betonu C 16/20, vč. bednění štěrkopískový podklad 10 cm</t>
  </si>
  <si>
    <t>5,8*1,1*0,6+5,8*0,6*0,6+21*0,6*1,1</t>
  </si>
  <si>
    <t>233 94-3121.R00</t>
  </si>
  <si>
    <t>Zřízení stěn z ocel.štětov.VL 604 vč.zemních kotev</t>
  </si>
  <si>
    <t>18*9,2+18*4,5+9*4,5*2+4,7*9*2/2</t>
  </si>
  <si>
    <t>237 94-1111.R00</t>
  </si>
  <si>
    <t>Vytažení beran.štětovnic do 2 roků,do 12 m,do 4 m</t>
  </si>
  <si>
    <t>231 94-1121.R00</t>
  </si>
  <si>
    <t>Kleštiny stěn beraněných z oceli, montáž</t>
  </si>
  <si>
    <t>t</t>
  </si>
  <si>
    <t>231 94-1131.R00</t>
  </si>
  <si>
    <t>Kleštiny stěn beraněných z oceli, demontáž</t>
  </si>
  <si>
    <t>289 97-0111.R00</t>
  </si>
  <si>
    <t>Vrstva geotextilie ochranné 300g/m2</t>
  </si>
  <si>
    <t>14*7</t>
  </si>
  <si>
    <t>212 81-0010.RAC</t>
  </si>
  <si>
    <t>Trativody z PVC drenážních flexibilních trubek lože a obsyp štěrkopískem, trubky d 100 mm</t>
  </si>
  <si>
    <t>14*2+6*2+11</t>
  </si>
  <si>
    <t>3</t>
  </si>
  <si>
    <t>Svislé a kompletní konstrukce</t>
  </si>
  <si>
    <t>380 32-0070.RAC</t>
  </si>
  <si>
    <t>Kompletní kce ŽB z betonu C 30/37 XC4, XA1 bednění a odbednění, vč.přísad</t>
  </si>
  <si>
    <t>5,8*3,85*0,4+12*3,85*0,4*2+4,7*1,2*0,4*3+5,8*4,35*0,4+1,3*0,5*0,4*2</t>
  </si>
  <si>
    <t>1,3*0,4*0,9+6</t>
  </si>
  <si>
    <t>311 20-0001.RAA</t>
  </si>
  <si>
    <t>Zdivo z kamene, lícované, spárované neopracovaný kámen</t>
  </si>
  <si>
    <t>2,5*7,5*0,6/2+17,5*2,5*0,6/2</t>
  </si>
  <si>
    <t>348 18-1111.R00</t>
  </si>
  <si>
    <t>Zábradlí dřevěné hoblované, lakované,trvalé v.1,1m D+M,ocelové sloupky 50/60mm s kotvením do ŽB věnce</t>
  </si>
  <si>
    <t>4</t>
  </si>
  <si>
    <t>Vodorovné konstrukce</t>
  </si>
  <si>
    <t>454 79-1111.R00</t>
  </si>
  <si>
    <t>Osazení plastických prostupů těles - vodní</t>
  </si>
  <si>
    <t>454 81-1111.R00</t>
  </si>
  <si>
    <t>Osazení prostupu z ocelových trub do 60 cm</t>
  </si>
  <si>
    <t>454 79-1211.R00</t>
  </si>
  <si>
    <t>Osazení plastických prostupů těles - vzduchová</t>
  </si>
  <si>
    <t>457 31-1116.R00</t>
  </si>
  <si>
    <t>Vyrovnávací beton výplňový nebo spádový B 20</t>
  </si>
  <si>
    <t>12*5*0,25</t>
  </si>
  <si>
    <t>R01</t>
  </si>
  <si>
    <t>Strop ze železobetonu beton C30/37 XC4,XA1 tl.30cm bednění, podpěrná konstrukce,vč.přísad</t>
  </si>
  <si>
    <t>5,8*12,8</t>
  </si>
  <si>
    <t>1,8*1,5</t>
  </si>
  <si>
    <t>417 32-0032.RAA</t>
  </si>
  <si>
    <t>Ztužující věnec ŽB beton C 16/20, 60 x 15 cm bednění, výztuž 90 kg/m3, penetrační nátěr</t>
  </si>
  <si>
    <t>411 36-1821.R00</t>
  </si>
  <si>
    <t>Výztuž stropů, stěn z betonářské oceli 10505 a základové desky</t>
  </si>
  <si>
    <t>63</t>
  </si>
  <si>
    <t>Podlahy a podlahové konstrukce</t>
  </si>
  <si>
    <t>631 32-0124.RAA</t>
  </si>
  <si>
    <t>Mazanina se sítí, izolace, beton C12/15, tl. 15 cm síť 6 / 150 x 150 mm, asfaltový izol. pás</t>
  </si>
  <si>
    <t>8</t>
  </si>
  <si>
    <t>Trubní vedení</t>
  </si>
  <si>
    <t>892 58-3111.R00</t>
  </si>
  <si>
    <t>Zabezpečení konců kanal. potrubí DN do 300</t>
  </si>
  <si>
    <t>sada</t>
  </si>
  <si>
    <t>Dodávka a montáž oplachovací klapky dl.5m V=300 l na mb, vč.příslušenství, nerez.ocel</t>
  </si>
  <si>
    <t>soubor</t>
  </si>
  <si>
    <t>93</t>
  </si>
  <si>
    <t>Dokončovací práce inž.staveb</t>
  </si>
  <si>
    <t>939 94-1112.R00</t>
  </si>
  <si>
    <t>Těsnění pracovní spáry plechem mezi dnem a stěnou</t>
  </si>
  <si>
    <t>12,8*2+5,8*2</t>
  </si>
  <si>
    <t>939 94-1113.R00</t>
  </si>
  <si>
    <t>Těsnění pracovní spáry ocel. plechem ve stěně</t>
  </si>
  <si>
    <t>4,0*4</t>
  </si>
  <si>
    <t>939 94-1111.R00</t>
  </si>
  <si>
    <t>Těsnění pracovní spáry ocel. plechem ve dně</t>
  </si>
  <si>
    <t>5,8</t>
  </si>
  <si>
    <t>931 99-1111.R00</t>
  </si>
  <si>
    <t>Těsnění dilatační spáry gumovým pásem, ve dně</t>
  </si>
  <si>
    <t>931 99-1112.R00</t>
  </si>
  <si>
    <t>Těsnění dilatační spáry gumovým pásem, ve stěně</t>
  </si>
  <si>
    <t>2*4,5</t>
  </si>
  <si>
    <t>933 90-1111.R00</t>
  </si>
  <si>
    <t>Zkouška vodotěsnosti beton. nádrže do 1000 m3</t>
  </si>
  <si>
    <t>5*12*3,85</t>
  </si>
  <si>
    <t>933 90-1311.R00</t>
  </si>
  <si>
    <t>Naplnění a vyprázdnění nádrže do 1000 m3</t>
  </si>
  <si>
    <t>95</t>
  </si>
  <si>
    <t>Dokončovací kce na pozem.stav.</t>
  </si>
  <si>
    <t>953 94-1210.R00</t>
  </si>
  <si>
    <t>Osazení kovových poklopů s rámy plochy do 1 m2</t>
  </si>
  <si>
    <t>553-40028</t>
  </si>
  <si>
    <t>Poklop kompozit s pantem 800x600x75 mm uzamykatelný s větracím komínkem</t>
  </si>
  <si>
    <t>96</t>
  </si>
  <si>
    <t>Bourání konstrukcí</t>
  </si>
  <si>
    <t>961 10-0011.RA0</t>
  </si>
  <si>
    <t>Bourání základů ze zdiva kamenného</t>
  </si>
  <si>
    <t>5*0,6*1,2</t>
  </si>
  <si>
    <t>961 05-5111.R00</t>
  </si>
  <si>
    <t>Bourání základů železobetonových</t>
  </si>
  <si>
    <t>5*0,6*1</t>
  </si>
  <si>
    <t>97</t>
  </si>
  <si>
    <t>Prorážení otvorů</t>
  </si>
  <si>
    <t>979 01-2112.R00</t>
  </si>
  <si>
    <t>Svislá doprava suti na výšku do 3,5 m vybouraný ŽB</t>
  </si>
  <si>
    <t>16,2</t>
  </si>
  <si>
    <t>979 01-2119.R00</t>
  </si>
  <si>
    <t>Příplatek k suti za každých dalších 3,5 m výšky</t>
  </si>
  <si>
    <t>979 08-7112.R00</t>
  </si>
  <si>
    <t>Nakládání suti na dopravní prostředky</t>
  </si>
  <si>
    <t>979 08-2318.R00</t>
  </si>
  <si>
    <t>Vodorovná doprava suti a hmot po suchu do 6000 m</t>
  </si>
  <si>
    <t>979 09-3111.R00</t>
  </si>
  <si>
    <t>Uložení suti na skládku bez zhutnění</t>
  </si>
  <si>
    <t>979 99-0103.R00</t>
  </si>
  <si>
    <t>Poplatek za skládku suti - beton</t>
  </si>
  <si>
    <t>970 05-1020.R00</t>
  </si>
  <si>
    <t>Vrtání jádrové do ŽB d 250 mm</t>
  </si>
  <si>
    <t>971 05-2251.R00</t>
  </si>
  <si>
    <t>Vybourání otvorů zdi želbet. 0,36 m2, tl. 40 cm</t>
  </si>
  <si>
    <t>970 05-1025.R00</t>
  </si>
  <si>
    <t>Vrtání jádrové do ŽB d 350 mm</t>
  </si>
  <si>
    <t>99</t>
  </si>
  <si>
    <t>Staveništní přesun hmot</t>
  </si>
  <si>
    <t>998 14-2251.R00</t>
  </si>
  <si>
    <t>Přesun hmot, nádrže betonové monolit. výšky 25 m</t>
  </si>
  <si>
    <t>240,94+257,984+118,109+27,17036+1,40415+0,17751</t>
  </si>
  <si>
    <t>0,00134</t>
  </si>
  <si>
    <t>711</t>
  </si>
  <si>
    <t>Izolace proti vodě</t>
  </si>
  <si>
    <t>711 21-2241.R00</t>
  </si>
  <si>
    <t>Těsnění prostupů těsnicí manžetou</t>
  </si>
  <si>
    <t>711 51-1101.R00</t>
  </si>
  <si>
    <t>Izolace potrubí, nádrží za studena nátěrem ALP</t>
  </si>
  <si>
    <t>12,8*5,8*2+5,8*3,85*2+12,8*3,85*2+1,2*5,8+1,3*0,6*2</t>
  </si>
  <si>
    <t>998 71-1101.R00</t>
  </si>
  <si>
    <t>Přesun hmot pro izolace proti vodě, výšky do 6 m</t>
  </si>
  <si>
    <t>767</t>
  </si>
  <si>
    <t>Konstrukce zámečnické</t>
  </si>
  <si>
    <t>767 83-3100.R00</t>
  </si>
  <si>
    <t>Montáž žebříků do zdiva s bočnicemi</t>
  </si>
  <si>
    <t>4,5*2+3,5</t>
  </si>
  <si>
    <t>553-50893.9</t>
  </si>
  <si>
    <t>Žebřík l 4500 mm nerez.ocel prostiskluzná úprava</t>
  </si>
  <si>
    <t>553-50893.7</t>
  </si>
  <si>
    <t>Žebřík l 3500 mm nerez.ocel, protiskluzná úprava</t>
  </si>
  <si>
    <t>767 20-0001.RA0</t>
  </si>
  <si>
    <t>Vstupní madlo, žár.zinkovaná ocel D 40, v.1,1m, D+M</t>
  </si>
  <si>
    <t>M22</t>
  </si>
  <si>
    <t>Montáž sdělovací a zabezp.tech</t>
  </si>
  <si>
    <t>220 06-0662.R00</t>
  </si>
  <si>
    <t>Přeložení kabelu s pláštěm , ručně</t>
  </si>
  <si>
    <t>17*3+21*4</t>
  </si>
  <si>
    <t>M46</t>
  </si>
  <si>
    <t>Zemní práce při montážích</t>
  </si>
  <si>
    <t>460 20-0274.R00</t>
  </si>
  <si>
    <t>Výkop kabelové rýhy 50/90 cm  hor.4</t>
  </si>
  <si>
    <t>17+5+16</t>
  </si>
  <si>
    <t>460 42-0022.RT1</t>
  </si>
  <si>
    <t>Zřízení kab.lože v rýze do 65 cm z písku 10 cm lože tloušťky 10 cm</t>
  </si>
  <si>
    <t>460 40-0001.RT1</t>
  </si>
  <si>
    <t>Pažení kabelové rýhy šířky 1,3 m, hloubky do 2 m rýha hloubky 1,2 m</t>
  </si>
  <si>
    <t>460 40-0101.RT1</t>
  </si>
  <si>
    <t>Odstranění pažení z rýhy š.do 1,3 m, hl. do 2 m rýha hloubky 1,20 m</t>
  </si>
  <si>
    <t>460 49-0012.R00</t>
  </si>
  <si>
    <t>Zakrytí kabelu výstražnou folií PVC, šířka 33 cm</t>
  </si>
  <si>
    <t>460 57-0274.R00</t>
  </si>
  <si>
    <t>Zához rýhy 50/90 cm, hornina třídy 4, se zhutněním</t>
  </si>
  <si>
    <t>460 51-0201.R00</t>
  </si>
  <si>
    <t>Žlab kabelový prefabrikovaný TK 1, neasfaltovaný</t>
  </si>
  <si>
    <t>460 92-1102.R00</t>
  </si>
  <si>
    <t>Zaměření a zobrazení kabel. trasy na pevný bod</t>
  </si>
  <si>
    <t>460 60-0001.R00</t>
  </si>
  <si>
    <t>Naložení a odvoz zeminy</t>
  </si>
  <si>
    <r>
      <rPr>
        <b/>
        <sz val="10"/>
        <rFont val="Arial CE"/>
        <charset val="238"/>
      </rPr>
      <t>Poznámka 1</t>
    </r>
    <r>
      <rPr>
        <sz val="10"/>
        <rFont val="Arial CE"/>
      </rPr>
      <t>:Předepsané parametry výrobků či materiálů jsou minimální a při zpracování nabídky je možné použít výrobků či materiálů s parametry kvalitativně shodnými nebo lepšími (tj. použít výrobky či materiály se všemi parametry technické specifikace shodnými nebo vyššími než jsou parametry specifikované).</t>
    </r>
  </si>
  <si>
    <r>
      <rPr>
        <b/>
        <sz val="10"/>
        <rFont val="Arial CE"/>
        <charset val="238"/>
      </rPr>
      <t>Poznámka 2:</t>
    </r>
    <r>
      <rPr>
        <sz val="10"/>
        <rFont val="Arial CE"/>
      </rPr>
      <t xml:space="preserve"> Pokud je použito kromě základní specifikace popisem technických parametrů a způsobem řešení i názvu, který by mohl být obchodním názvem konkrétního výrobku či materiálu a / nebo určovat konkrétního výrobce či dodavatele, je třeba chápat tuto skutečnost pouze jako popis standardu a technického řešení. Takto označené výrobky či materiály je při zpracování nabídky rovněž možné nahradit kvalitativně shodným nebo lepším ekvivalentem (tj. výrobky či materiály se všemi parametry technické specifikace shodnými nebo vyššími než výrobky či materiály takto specifikované).</t>
    </r>
  </si>
  <si>
    <r>
      <rPr>
        <b/>
        <sz val="10"/>
        <rFont val="Arial CE"/>
        <charset val="238"/>
      </rPr>
      <t>Poznámka 3</t>
    </r>
    <r>
      <rPr>
        <sz val="10"/>
        <rFont val="Arial CE"/>
      </rPr>
      <t xml:space="preserve">:Ostatní náklady (typicky náklady na dopravu osob, materiálu, ztrátu času na cestě, ubytování apod.) je nutné při zpracování nabídky zahrnout do jednotkových cen stavebních, montážních, instalačních a jiných prací (tzv. režie).
Jednotkové ceny musí tyto náklady obsahovat. 
</t>
    </r>
  </si>
  <si>
    <r>
      <rPr>
        <b/>
        <sz val="10"/>
        <rFont val="Arial CE"/>
        <charset val="238"/>
      </rPr>
      <t>Poznámka 4</t>
    </r>
    <r>
      <rPr>
        <sz val="10"/>
        <rFont val="Arial CE"/>
      </rPr>
      <t>:Počty kusů prvků NEBYLY zaokrouhleny na celá balení. Ve výkazech výměr není zahrnut prořez.</t>
    </r>
  </si>
  <si>
    <r>
      <rPr>
        <b/>
        <sz val="10"/>
        <rFont val="Arial CE"/>
        <charset val="238"/>
      </rPr>
      <t>Poznámka 5</t>
    </r>
    <r>
      <rPr>
        <sz val="10"/>
        <rFont val="Arial CE"/>
      </rPr>
      <t>: výše uvedená ustanovení platí v plném rozsahu rovněž pro ostatní části dokumentace (textová a výkresová část).</t>
    </r>
  </si>
  <si>
    <t xml:space="preserve"> Intenzifikace ČOV Lomnice</t>
  </si>
  <si>
    <t xml:space="preserve"> SO 02</t>
  </si>
  <si>
    <t>REKAPITULACE  SO 02</t>
  </si>
  <si>
    <t>SO 02-DZ-PS 01-Dešťová zdrž</t>
  </si>
  <si>
    <t>5,5*5,5*7,5</t>
  </si>
  <si>
    <t>17*0,6*1,8</t>
  </si>
  <si>
    <t>-2,8*3,2*4,5-3,14*0,65*0,65*3</t>
  </si>
  <si>
    <t>2,8*3,2*4,5+3,14*0,65*0,65*3</t>
  </si>
  <si>
    <t>14*24</t>
  </si>
  <si>
    <t>Základová deska z betonu C 12/15, včetně bednění štěrkopískový polštář 25 cm</t>
  </si>
  <si>
    <t>3,4*3,8*0,1</t>
  </si>
  <si>
    <t>Základová deska ŽB z betonu C 30/37, vč.bednění vodostavební XC4,XA1,vč.přísad</t>
  </si>
  <si>
    <t>3,4*3,8*0,4</t>
  </si>
  <si>
    <t>5,5*8*3</t>
  </si>
  <si>
    <t>3,5*3,8</t>
  </si>
  <si>
    <t>Kompletní kce ŽB z betonu C 30/37 vodostavebního bednění a odbednění, XC4,XA1 vč.přísad</t>
  </si>
  <si>
    <t>2,8*4,0*0,3*2+2,4*4*0,3*2</t>
  </si>
  <si>
    <t>2,4*2,8*0,2</t>
  </si>
  <si>
    <t>2,8*3,2</t>
  </si>
  <si>
    <t>Výztuž stropů,stěn,desek z betonářské oceli 10505</t>
  </si>
  <si>
    <t>894 41-4111.R00</t>
  </si>
  <si>
    <t>Osazení železobet. šachtových dílců</t>
  </si>
  <si>
    <t>592-24154</t>
  </si>
  <si>
    <t>Skruž TBS-Q 1000/1000/120 SP</t>
  </si>
  <si>
    <t>592-24354</t>
  </si>
  <si>
    <t>Deska zákrytová TZK-Q.1 100-63/17</t>
  </si>
  <si>
    <t>857 35-2121.R00</t>
  </si>
  <si>
    <t>Montáž tvarovek litin. jednoos. přír. výkop DN 200</t>
  </si>
  <si>
    <t>857 35-4121.R00</t>
  </si>
  <si>
    <t>Montáž tvarovek litin. odboč. přír. výkop DN 200</t>
  </si>
  <si>
    <t>891 35-4121.R00</t>
  </si>
  <si>
    <t>Montáž kompenzátorů, montážních vložek DN 200</t>
  </si>
  <si>
    <t>891 35-5321.R00</t>
  </si>
  <si>
    <t>Montáž zpětných klapek DN 200</t>
  </si>
  <si>
    <t>891 37-2121.R00</t>
  </si>
  <si>
    <t>Montáž kanalizačních šoupátek nebo stavít.do DN300</t>
  </si>
  <si>
    <t>Šoupě kanalizační přírubové DN200 s volantem</t>
  </si>
  <si>
    <t>R02</t>
  </si>
  <si>
    <t>T kus litina ,přírubová kanalizační DN200/200</t>
  </si>
  <si>
    <t>R03</t>
  </si>
  <si>
    <t>FF litina přírubová kanalizační DN200/800</t>
  </si>
  <si>
    <t>R04</t>
  </si>
  <si>
    <t>FF litina přírubová kanalizační  DN200/300</t>
  </si>
  <si>
    <t>R05</t>
  </si>
  <si>
    <t>Zpětná klapka měkce těsnící, přírubová nerez ocel.kanalizační DN200</t>
  </si>
  <si>
    <t>R06</t>
  </si>
  <si>
    <t>Montážní vložka DN200 přírubová kanalizační</t>
  </si>
  <si>
    <t>230 14-0074.R00</t>
  </si>
  <si>
    <t>Montáž trubek z nerez.oceli tř.17, 159 x 6 vč. dodávky potrubí</t>
  </si>
  <si>
    <t>4,5</t>
  </si>
  <si>
    <t>230 14-0051.R00</t>
  </si>
  <si>
    <t>Montáž trubek z nerez.oceli tř.17, 99 x 6 vč.dodávky potrubí</t>
  </si>
  <si>
    <t>115 20-1301.R00</t>
  </si>
  <si>
    <t>Montáž čerpací splaškových vod se separací abraz. částic</t>
  </si>
  <si>
    <t>R07</t>
  </si>
  <si>
    <t>Stanice čerpací splaškových odpadních vod se separací abraz.částic, akum.nádrž 710 l</t>
  </si>
  <si>
    <t>732 42-9113.R00</t>
  </si>
  <si>
    <t>Montáž čerpadel kalových, DN 50</t>
  </si>
  <si>
    <t>R08</t>
  </si>
  <si>
    <t>Dodávka ponorného kalového čerpadla s integ.plovák</t>
  </si>
  <si>
    <t>R09</t>
  </si>
  <si>
    <t>Dodávka a montáž výtlačného potrubí PE z čerpadla vč.ventilu a zpětné klapky, DN50</t>
  </si>
  <si>
    <t>2,8*2+3,2*2</t>
  </si>
  <si>
    <t>Zkouška vodotěsnosti beton. nádrže do 100 m3</t>
  </si>
  <si>
    <t>2,4*2,8*3,7</t>
  </si>
  <si>
    <t>Naplnění a vyprázdnění nádrže do 100 m3</t>
  </si>
  <si>
    <t>Poklop kompozit s pantem 800x800x75 mm uzamykatelný s větracím komínkem</t>
  </si>
  <si>
    <t>6*0,2</t>
  </si>
  <si>
    <t>208,93507+234,32055+78,62767+27,17036+1,40415</t>
  </si>
  <si>
    <t>Těsnění prostupů těsnicí manžetou vč.dodávky manžet</t>
  </si>
  <si>
    <t>2,8*4,5*2+3,2*4,5*2+2,8*3,2*2</t>
  </si>
  <si>
    <t>Žebřík l 7000 mm nerez.ocel prostiskluzná úprava</t>
  </si>
  <si>
    <t>119 00-1411.R00</t>
  </si>
  <si>
    <t xml:space="preserve">Dočasné zajištění plast. potrubí do DN 500 mm </t>
  </si>
  <si>
    <t>121 10-0002.RAA</t>
  </si>
  <si>
    <t>Sejmutí ornice a uložení na deponii zpětný přesun, rozprostření v tl. 20 cm</t>
  </si>
  <si>
    <t>6,5*4,5*0,2</t>
  </si>
  <si>
    <t>115 10-0001.RAA</t>
  </si>
  <si>
    <t>Čerpání vody na výšku 10 m, do 500 l včetně pohotovosti čerpací soupravy</t>
  </si>
  <si>
    <t>120 00-1101.R00</t>
  </si>
  <si>
    <t xml:space="preserve">Příplatek za ztížení vykopávky v blízkosti vedení </t>
  </si>
  <si>
    <t>3,5*2*0,8</t>
  </si>
  <si>
    <t>113 10-7122.R00</t>
  </si>
  <si>
    <t xml:space="preserve">Odstranění podkladu do 200 m2,kam.drcené tl.20cm </t>
  </si>
  <si>
    <t>6,5*1,2</t>
  </si>
  <si>
    <t>162 30-1102.R14</t>
  </si>
  <si>
    <t>Vodorovné přemístění vybour.suti  do 1000 m kapacita vozu 12 m3, nosnost 13,5 t</t>
  </si>
  <si>
    <t>7,8*0,2</t>
  </si>
  <si>
    <t>162 10-0010.RAA</t>
  </si>
  <si>
    <t>Vodorovné přemístění vybour.suti příplatek za každý další 1 km</t>
  </si>
  <si>
    <t>7,8*0,2*5</t>
  </si>
  <si>
    <t xml:space="preserve">Uložení suti na skládku bez zhutnění a poplatku </t>
  </si>
  <si>
    <t>1,7*1,56</t>
  </si>
  <si>
    <t>199 00-0003.R00</t>
  </si>
  <si>
    <t>Poplatek za skládku suti vybouraný podklad -štěrk, beton</t>
  </si>
  <si>
    <t>132 30-1202.R00</t>
  </si>
  <si>
    <t xml:space="preserve">Hloubení rýh šířky do 200 cm v hor.1-4 do 1000 m3 </t>
  </si>
  <si>
    <t>6,5*3,6*1,2</t>
  </si>
  <si>
    <t>131 30-1102.R00</t>
  </si>
  <si>
    <t xml:space="preserve">Hloubení nezapažených jam v hor.4 do 100 m3 </t>
  </si>
  <si>
    <t>2,5*2,5*3,6</t>
  </si>
  <si>
    <t>161 10-1101.R00</t>
  </si>
  <si>
    <t xml:space="preserve">Svislé přemístění výkopku z hor.1-4 do 2,5 m </t>
  </si>
  <si>
    <t>28,08+22,5</t>
  </si>
  <si>
    <t>162 30-1102.R00</t>
  </si>
  <si>
    <t xml:space="preserve">Vodorovné přemístění výkopku z hor.1-4 do 1000 m </t>
  </si>
  <si>
    <t>162 10-0010.RAB</t>
  </si>
  <si>
    <t>Vodorovné přemístění výkopku příplatek za každých dalších 5 km</t>
  </si>
  <si>
    <t>50,58-41,1241</t>
  </si>
  <si>
    <t xml:space="preserve">Nakládání výkopku z hor.1-4 v množství nad 100 m3 </t>
  </si>
  <si>
    <t>171 20-1101.R00</t>
  </si>
  <si>
    <t xml:space="preserve">Uložení sypaniny do násypů nezhutněných </t>
  </si>
  <si>
    <t>151 10-1102.R00</t>
  </si>
  <si>
    <t xml:space="preserve">Pažení a rozepření stěn rýh - příložné - hl. do 4m </t>
  </si>
  <si>
    <t>2,5*2,5*3,6*4+6,5*3,6*2</t>
  </si>
  <si>
    <t>151 10-1211.R00</t>
  </si>
  <si>
    <t xml:space="preserve">Odstranění pažení stěn - příložné - hl. do 4 m </t>
  </si>
  <si>
    <t>175 10-0020.RAB</t>
  </si>
  <si>
    <t>Obsyp potrubí štěrkopískem dovoz a nákup štěrkopísku ze vzdálenosti 6 km</t>
  </si>
  <si>
    <t>0,8*1,2*6,5-0,15*0,15*3,14*6,5</t>
  </si>
  <si>
    <t>174 10-0010.RAC</t>
  </si>
  <si>
    <t>Zásyp jam, rýh a šachet zeminou se zhutněním dovoz zeminy ze vzdálenosti 1 km</t>
  </si>
  <si>
    <t>6,5*1,2*3+2,5*2,5*3,6-0,65*0,65*3,14*3,6</t>
  </si>
  <si>
    <t xml:space="preserve">Poplatek za skládku horniny 1- 4 </t>
  </si>
  <si>
    <t>460 62-0006.RT1</t>
  </si>
  <si>
    <t>Osetí povrchu trávou včetně dodávky osiva</t>
  </si>
  <si>
    <t>6,5*4,5</t>
  </si>
  <si>
    <t>451 57-2111.RK1</t>
  </si>
  <si>
    <t>Lože pod potrubí z kameniva těženého 0 - 4 mm vč.dovozu 6 km</t>
  </si>
  <si>
    <t>6,5*1,2*0,1</t>
  </si>
  <si>
    <t>451 54-1111.R00</t>
  </si>
  <si>
    <t xml:space="preserve">Lože pod potrubí ze štěrkodrtě 0 - 63 mm </t>
  </si>
  <si>
    <t>5</t>
  </si>
  <si>
    <t>Komunikace</t>
  </si>
  <si>
    <t>564 76-1111.R00</t>
  </si>
  <si>
    <t>Podklad z kameniva drceného vel.22-32 mm,tl. 20 cm se zakalením štěrkopískem fr.0-4mm</t>
  </si>
  <si>
    <t>62</t>
  </si>
  <si>
    <t>Upravy povrchů vnější</t>
  </si>
  <si>
    <t>627 99-1003.R00</t>
  </si>
  <si>
    <t xml:space="preserve">Provedení těsnění spár kanalizač.tmelem </t>
  </si>
  <si>
    <t>871 37-3121.R00</t>
  </si>
  <si>
    <t xml:space="preserve">Montáž trub z tvrdého PP, gumový kroužek, DN 300 </t>
  </si>
  <si>
    <t>871 39-3121.R00</t>
  </si>
  <si>
    <t xml:space="preserve">Montáž trub z tvrdého PVC, gumový kroužek, DN 400 </t>
  </si>
  <si>
    <t>286-14516</t>
  </si>
  <si>
    <t xml:space="preserve">Trubka  PP SN 10  DN 315/6000 </t>
  </si>
  <si>
    <t>286-14514.A</t>
  </si>
  <si>
    <t xml:space="preserve">Trubka PP SN 10  DN 315/1000 </t>
  </si>
  <si>
    <t>286-14517</t>
  </si>
  <si>
    <t xml:space="preserve">Trubka PP SN 10  DN 400/3000 </t>
  </si>
  <si>
    <t>896 23-2211.R00</t>
  </si>
  <si>
    <t xml:space="preserve">Spadiště kanal. z betonu, boční, dno čedič, DN 300 </t>
  </si>
  <si>
    <t>894 41-2311.RBB</t>
  </si>
  <si>
    <t>Šachta, DN 1000 stěna 120 mm, dno odboč. V max 40 hloubka dna 3,26 m poklop litina 40 t</t>
  </si>
  <si>
    <t>877 37-5121.R00</t>
  </si>
  <si>
    <t xml:space="preserve">Výřez na potrubí PP DN 300 </t>
  </si>
  <si>
    <t>998 27-6101.R00</t>
  </si>
  <si>
    <t xml:space="preserve">Přesun hmot, trubní vedení plastová, otevř. výkop </t>
  </si>
  <si>
    <t>2,21177+3,01275+21,12486</t>
  </si>
  <si>
    <t>M23</t>
  </si>
  <si>
    <t>Montáže potrubí</t>
  </si>
  <si>
    <t>230 17-0005.R00</t>
  </si>
  <si>
    <t xml:space="preserve">Příprava pro zkoušku těsnosti, DN 300 </t>
  </si>
  <si>
    <t>230 17-0015.R00</t>
  </si>
  <si>
    <t xml:space="preserve">Zkouška těsnosti potrubí, DN 300 </t>
  </si>
  <si>
    <t>6,5</t>
  </si>
  <si>
    <t xml:space="preserve">Prohlídka potrubí kamerou </t>
  </si>
  <si>
    <r>
      <rPr>
        <b/>
        <sz val="8"/>
        <rFont val="Arial CE"/>
        <charset val="238"/>
      </rPr>
      <t>Poznámka 1</t>
    </r>
    <r>
      <rPr>
        <sz val="8"/>
        <rFont val="Arial CE"/>
        <charset val="238"/>
      </rPr>
      <t>:Předepsané parametry výrobků či materiálů jsou minimální a při zpracování nabídky je možné použít výrobků či materiálů s parametry kvalitativně shodnými nebo lepšími (tj. použít výrobky či materiály se všemi parametry technické specifikace shodnými nebo vyššími než jsou parametry specifikované).</t>
    </r>
  </si>
  <si>
    <r>
      <rPr>
        <b/>
        <sz val="8"/>
        <rFont val="Arial CE"/>
        <charset val="238"/>
      </rPr>
      <t>Poznámka 2:</t>
    </r>
    <r>
      <rPr>
        <sz val="8"/>
        <rFont val="Arial CE"/>
        <charset val="238"/>
      </rPr>
      <t xml:space="preserve"> Pokud je použito kromě základní specifikace popisem technických parametrů a způsobem řešení i názvu, který by mohl být obchodním názvem konkrétního výrobku či materiálu a / nebo určovat konkrétního výrobce či dodavatele, je třeba chápat tuto skutečnost pouze jako popis standardu a technického řešení. Takto označené výrobky či materiály je při zpracování nabídky rovněž možné nahradit kvalitativně shodným nebo lepším ekvivalentem (tj. výrobky či materiály se všemi parametry technické specifikace shodnými nebo vyššími než výrobky či materiály takto specifikované).</t>
    </r>
  </si>
  <si>
    <r>
      <rPr>
        <b/>
        <sz val="8"/>
        <rFont val="Arial CE"/>
        <charset val="238"/>
      </rPr>
      <t>Poznámka 3</t>
    </r>
    <r>
      <rPr>
        <sz val="8"/>
        <rFont val="Arial CE"/>
        <charset val="238"/>
      </rPr>
      <t xml:space="preserve">:Ostatní náklady (typicky náklady na dopravu osob, materiálu, ztrátu času na cestě, ubytování apod.) je nutné při zpracování nabídky zahrnout do jednotkových cen stavebních, montážních, instalačních a jiných prací (tzv. režie).
Jednotkové ceny musí tyto náklady obsahovat. 
</t>
    </r>
  </si>
  <si>
    <r>
      <rPr>
        <b/>
        <sz val="8"/>
        <rFont val="Arial CE"/>
        <charset val="238"/>
      </rPr>
      <t>Poznámka 4</t>
    </r>
    <r>
      <rPr>
        <sz val="8"/>
        <rFont val="Arial CE"/>
        <charset val="238"/>
      </rPr>
      <t>:Počty kusů prvků NEBYLY zaokrouhleny na celá balení. Ve výkazech výměr není zahrnut prořez.</t>
    </r>
  </si>
  <si>
    <r>
      <rPr>
        <b/>
        <sz val="8"/>
        <rFont val="Arial CE"/>
        <charset val="238"/>
      </rPr>
      <t>Poznámka 5</t>
    </r>
    <r>
      <rPr>
        <sz val="8"/>
        <rFont val="Arial CE"/>
        <charset val="238"/>
      </rPr>
      <t>: výše uvedená ustanovení platí v plném rozsahu rovněž pro ostatní části dokumentace (textová a výkresová část).</t>
    </r>
  </si>
  <si>
    <t>2,5*4,5*0,2</t>
  </si>
  <si>
    <t>13,8*1,5+22,5*1,5+1,5*1,5+2,5*2,5*2</t>
  </si>
  <si>
    <t>113 10-7142.R00</t>
  </si>
  <si>
    <t xml:space="preserve">Odstranění podkladu pl.do 200 m2, živice tl. 10 cm </t>
  </si>
  <si>
    <t>113 15-1114.R00</t>
  </si>
  <si>
    <t xml:space="preserve">Frézování krytu pl.do 500 m2,pruh do 75 cm,tl.5 cm </t>
  </si>
  <si>
    <t>13,8*1,5*0,35+22,5*1,5*0,5+1,5*1,5*0,35+2,5*2,5*0,35</t>
  </si>
  <si>
    <t>16,2620+12,5252+8,8576</t>
  </si>
  <si>
    <t>Poplatek za skládku suti vybouraný podklad -štěrk</t>
  </si>
  <si>
    <t>979 99-0112.R00</t>
  </si>
  <si>
    <t xml:space="preserve">Poplatek za skládku suti - obalovaný asfalt </t>
  </si>
  <si>
    <t>12,5252+8,8576</t>
  </si>
  <si>
    <t>22,5*3,1*1,2+13,8*1,2*3,1+2,5*1,2*3,1</t>
  </si>
  <si>
    <t>2,5*2,5*3,1*3</t>
  </si>
  <si>
    <t xml:space="preserve">Svislé přemístění výkopku z hor.1-4 do 4,0 m </t>
  </si>
  <si>
    <t>144,336+58,125</t>
  </si>
  <si>
    <t>202,461-162,1872</t>
  </si>
  <si>
    <t>2,5*3,1*4*3+38,8*3,1*2</t>
  </si>
  <si>
    <t>0,6*1,2*38,8-0,15*0,15*3,14*38,8</t>
  </si>
  <si>
    <t>38,8*1,2*2,5+2,5*2,5*3,1*3-0,65*0,65*3,14*3,1*3</t>
  </si>
  <si>
    <t>38,8*1,2*0,1</t>
  </si>
  <si>
    <t>565 17-1111.RT3</t>
  </si>
  <si>
    <t>Podklad kamen. obal. asfaltem tř.1 do 3 m,tl.10 cm plochy do 100 m2</t>
  </si>
  <si>
    <t>577 11-2114.RT3</t>
  </si>
  <si>
    <t>Beton asf. ACO 11+ (ABS I), modifik. do 3 m, 5 cm plochy do 100 m2</t>
  </si>
  <si>
    <t xml:space="preserve">Výřez na potrubí DN 300 </t>
  </si>
  <si>
    <t>13,20255+36,37913</t>
  </si>
  <si>
    <t>998 22-5111.R00</t>
  </si>
  <si>
    <t xml:space="preserve">Přesun hmot, pozemní komunikace, kryt živičný </t>
  </si>
  <si>
    <t>38,8</t>
  </si>
  <si>
    <t>460 03-0081.RT2</t>
  </si>
  <si>
    <t>Řezání spáry v asfaltu nebo betonu v tloušťce vrstvy do 5-8 cm</t>
  </si>
  <si>
    <t>35*2</t>
  </si>
  <si>
    <t>119 00-1422.R00</t>
  </si>
  <si>
    <t xml:space="preserve">Dočasné zajištění kabelů - v počtu 3 - 6 kabelů </t>
  </si>
  <si>
    <t>4*1</t>
  </si>
  <si>
    <t xml:space="preserve">Dočasné zajištění betonového potrubí do DN 500 mm </t>
  </si>
  <si>
    <t>119 00-1412.R00</t>
  </si>
  <si>
    <t xml:space="preserve">Dočasné zajištění betonového potrubí DN 1000 mm </t>
  </si>
  <si>
    <t>13,5*4,5*0,2</t>
  </si>
  <si>
    <t>2*1,5*1,5</t>
  </si>
  <si>
    <t>130 90-0030.RAB</t>
  </si>
  <si>
    <t>Bourání konstrukcí z betonu prostého ve výkopu odvoz do 5 km, uložení na skládku</t>
  </si>
  <si>
    <t>1,8*1,2*0,8</t>
  </si>
  <si>
    <t>130 90-0020.RAB</t>
  </si>
  <si>
    <t>Bourání konstrukcí kamenných ve výkopu odvoz do 5 km, uložení na skládku</t>
  </si>
  <si>
    <t>2*1,5*0,8</t>
  </si>
  <si>
    <t>5*2+5*0,6+36*1,2</t>
  </si>
  <si>
    <t>113 10-7143.R00</t>
  </si>
  <si>
    <t xml:space="preserve">Odstranění podkladu pl.do 200 m2, živice tl. 15 cm </t>
  </si>
  <si>
    <t>5*2*0,4+5*0,6*0,4+36*1,2*0,4</t>
  </si>
  <si>
    <t>13,207+17,7592+7,1936</t>
  </si>
  <si>
    <t>1,728+2,4</t>
  </si>
  <si>
    <t>5*2*0,2+5*0,6*0,2+36*1,2*0,2</t>
  </si>
  <si>
    <t>17,7592+7,1936</t>
  </si>
  <si>
    <t>10,5*1,2*1,65+12,5*1,5*2,15+0,9*1,8*36+0,6*0,6*5</t>
  </si>
  <si>
    <t>2,5*2,5*2,25+1,5*1,5*1,65*2</t>
  </si>
  <si>
    <t>142,71-91,7528</t>
  </si>
  <si>
    <t>151 10-1101.R00</t>
  </si>
  <si>
    <t xml:space="preserve">Pažení a rozepření stěn rýh -příložné-hl. do 2,5m </t>
  </si>
  <si>
    <t>10,5*2*1,65+12,5*2*2,15+2*1,8*36</t>
  </si>
  <si>
    <t>2,5*2,25*4+1,5*1,65*2*4</t>
  </si>
  <si>
    <t xml:space="preserve">Odstranění pažení stěn - příložné - hl. do 2,5m </t>
  </si>
  <si>
    <t>10,5*1,2*0,85+12,5*1,5*0,95+0,9*0,6*36+0,1*0,6*5</t>
  </si>
  <si>
    <t>10,5*1,2*0,80+12,5*1,5*1,2+0,9*1,3*36+0,3*0,3*5</t>
  </si>
  <si>
    <t>2,5*2,5*2,25-3,14*0,65*0,65*2,25+1,5*1,5*1,65*2-3,14*0,55*0,55*2</t>
  </si>
  <si>
    <t>199 00-0005.R00</t>
  </si>
  <si>
    <t xml:space="preserve">Poplatek za skládku zeminy 1- 4 </t>
  </si>
  <si>
    <t>142,71*1,4-91,7528*1,4</t>
  </si>
  <si>
    <t>13,5*4,5</t>
  </si>
  <si>
    <t>212 75-0010.RAD</t>
  </si>
  <si>
    <t>Trativody z drenážních trubek lože a obsyp štěrkopískem fr.8/16, PVC DN100</t>
  </si>
  <si>
    <t>273 32-0030.RAA</t>
  </si>
  <si>
    <t>Základová deska ŽB z betonu C 20/25, vč.bednění výztuž 90 kg/m3, štěrkopískový polštář 20 cm</t>
  </si>
  <si>
    <t>1,2*1,2*0,3</t>
  </si>
  <si>
    <t>380 32-1342.R00</t>
  </si>
  <si>
    <t>Kompletní konstrukce ze ŽB C 20/25 do 30 cm výtokový objekt</t>
  </si>
  <si>
    <t>1,8*0,6*1,2</t>
  </si>
  <si>
    <t>10,5*0,10*1,2+12,5*0,10*1,5+36*0,8*0,1+0,6*0,1*5</t>
  </si>
  <si>
    <t>10,5*0,15*1,2+12,5*0,15*1,5+36*0,8*0,15+0,6*0,15*5</t>
  </si>
  <si>
    <t>452 31-1131.R00</t>
  </si>
  <si>
    <t xml:space="preserve">Desky podkladní pod potrubí z betonu C 12/15 </t>
  </si>
  <si>
    <t>10,5*0,15*1,2+12,5*0,15*1,5+0,6*0,15*5</t>
  </si>
  <si>
    <t>452 31-2131.R00</t>
  </si>
  <si>
    <t xml:space="preserve">Sedlové lože pod potrubí z betonu C 12/15 </t>
  </si>
  <si>
    <t>23*0,8*0,25</t>
  </si>
  <si>
    <t>592-23782.A</t>
  </si>
  <si>
    <t xml:space="preserve">Podkladek pod hrdlovou troubu TBX-Q 60/112/20/20 </t>
  </si>
  <si>
    <t>462 51-1161.R00</t>
  </si>
  <si>
    <t xml:space="preserve">Zához z lom.kamene tříd. bez výplně mezer </t>
  </si>
  <si>
    <t>564 75-1111.R00</t>
  </si>
  <si>
    <t xml:space="preserve">Podklad z kameniva drceného vel.32-63 mm,tl. 15 cm </t>
  </si>
  <si>
    <t>565 17-1111.RT2</t>
  </si>
  <si>
    <t>Podklad kamen. obal. asfaltem tř.1 do 3 m,tl.10 cm plochy do 100m2</t>
  </si>
  <si>
    <t>577 11-2114.RT2</t>
  </si>
  <si>
    <t>Beton asf. ACO 11+ (ABS I), modifik. do 3 m, 5 cm plochy 201-1000 m2</t>
  </si>
  <si>
    <t>573 21-1111.R00</t>
  </si>
  <si>
    <t xml:space="preserve">Postřik živičný spojovací z asfaltu 0,5-0,7 kg/m2 </t>
  </si>
  <si>
    <t>597 10-1030.RAA</t>
  </si>
  <si>
    <t>Žlab odvodňovací polymerbeton, zatížení C250, D400 včetně dodávky roštu a žlabu</t>
  </si>
  <si>
    <t>597 10-3020.RAA</t>
  </si>
  <si>
    <t>Vpusť k žlabu polymerbetonová D 400 - E 600 kN včetně dodávky vpusti s košíkem</t>
  </si>
  <si>
    <t>631 32-0036.RAC</t>
  </si>
  <si>
    <t>Mazanina vyztužená sítí, beton C 20/25, tl. 20 cm vyztužená sítí - drát 6,0 oka 150/150 mm, spádov.</t>
  </si>
  <si>
    <t>1,2*1,2</t>
  </si>
  <si>
    <t>871 35-3121.R00</t>
  </si>
  <si>
    <t xml:space="preserve">Montáž trub z tvrdého PP, gumový kroužek, DN 200 </t>
  </si>
  <si>
    <t>877 35-3121.R00</t>
  </si>
  <si>
    <t xml:space="preserve">Montáž tvarovek odboč. z PP gumový kroužek DN 200 </t>
  </si>
  <si>
    <t>286-16001.A</t>
  </si>
  <si>
    <t xml:space="preserve">Trubka kanal. korug. DN 200 mm PR 200/6  PP </t>
  </si>
  <si>
    <t>286-16051.A</t>
  </si>
  <si>
    <t xml:space="preserve">Odbočka 45° kanalizační DN 200/160 mm  PP </t>
  </si>
  <si>
    <t>286-16000.A</t>
  </si>
  <si>
    <t xml:space="preserve">Trubka kanal. korug. DN 160 mm PR 160/1  PP </t>
  </si>
  <si>
    <t>877 42-5121.R00</t>
  </si>
  <si>
    <t xml:space="preserve">Výřez a montáž tvarovky z PVC na potrubí DN 600 </t>
  </si>
  <si>
    <t>286-14792.2</t>
  </si>
  <si>
    <t xml:space="preserve">Trubka kanalizační odolná PPKGEM 200x6,2x5000 mm </t>
  </si>
  <si>
    <t>286-14791.9</t>
  </si>
  <si>
    <t xml:space="preserve">Trubka kanalizační odolná PPKGEM 200x6,2x1000 mm </t>
  </si>
  <si>
    <t>822 42-2111.R00</t>
  </si>
  <si>
    <t xml:space="preserve">Montáž trub ŽB těs. pryžovými kroužky DN 500 </t>
  </si>
  <si>
    <t>822 44-2111.R00</t>
  </si>
  <si>
    <t xml:space="preserve">Montáž trub ŽB těs. pryžovými kroužky DN 600 </t>
  </si>
  <si>
    <t>899 62-3141.R00</t>
  </si>
  <si>
    <t xml:space="preserve">Obetonování potrubí nebo zdiva stok betonem C12/15 </t>
  </si>
  <si>
    <t>10,5*3,14*0,45*0,45-10,5*3,14*0,3*0,3+12,5*3,14*0,5*0,5</t>
  </si>
  <si>
    <t>-12,5*3,14*0,35*0,35</t>
  </si>
  <si>
    <t>592-22541</t>
  </si>
  <si>
    <t>Trouba železobet hrdlová TZH-Q 50/250 čedičový obklad 180°</t>
  </si>
  <si>
    <t>592-22542</t>
  </si>
  <si>
    <t>Trouba železobet hrdlová TZH-Q 60/250 čedičový obklad 180°</t>
  </si>
  <si>
    <t>894 41-2311.RAB</t>
  </si>
  <si>
    <t>Šachta, DN 1000 stěna 120 mm, dno V max 60 hloubka dna 2,26 m poklop litina 40 t</t>
  </si>
  <si>
    <t>899 20-2111.R00</t>
  </si>
  <si>
    <t xml:space="preserve">Osazení mříží ocelových s rámem do 100 kg </t>
  </si>
  <si>
    <t>Ocelová mříž 90x80cm, žár.pozink, výklopná vč.rámu a kotev do betonu</t>
  </si>
  <si>
    <t>91</t>
  </si>
  <si>
    <t>Doplňující práce na komunikaci</t>
  </si>
  <si>
    <t>917 86-2111.R00</t>
  </si>
  <si>
    <t xml:space="preserve">Osazení stojat. obrub. bet. s opěrou,lože z B 12,5 </t>
  </si>
  <si>
    <t>592-17010</t>
  </si>
  <si>
    <t xml:space="preserve">Obrubník silniční betonový 150x250x1000 mm </t>
  </si>
  <si>
    <t>960 11-1221.R00</t>
  </si>
  <si>
    <t>Bourání konstrukcí z dílců prefa. betonových a ŽB odvodňovací žlaby</t>
  </si>
  <si>
    <t>36*0,5*0,25</t>
  </si>
  <si>
    <t>998 27-4101.R00</t>
  </si>
  <si>
    <t xml:space="preserve">Přesun hmot, trubní vedení betonové, otevř. výkop </t>
  </si>
  <si>
    <t>11,7408+3,26325+49,0855+0,70275+37,7911+0,01048</t>
  </si>
  <si>
    <t>61,71145+7,668</t>
  </si>
  <si>
    <t xml:space="preserve">Příprava pro zkoušku těsnosti, do DN 600 </t>
  </si>
  <si>
    <t xml:space="preserve">Zkouška těsnosti potrubí, do DN 600 </t>
  </si>
  <si>
    <t>36+5*4</t>
  </si>
  <si>
    <t>Dočasné zajištění potrubí ve výkopu ocelového do DN 200 mm, ztížená vykopávka</t>
  </si>
  <si>
    <t xml:space="preserve">Dočasné zajištění betonového potrubí DN 200-500 mm </t>
  </si>
  <si>
    <t xml:space="preserve">Hloubení rýh šířky do 200 cm v hor.1-4 do 100 m3 </t>
  </si>
  <si>
    <t xml:space="preserve">Nakládání výkopku z hor.1-4 v množství do 100 m3 </t>
  </si>
  <si>
    <t>Obsyp potrubí štěrkopískem s prohozením dovoz a nákup štěrkopísku ze vzdálenosti 6 km</t>
  </si>
  <si>
    <t>125*0,7*1,0+5,5*0,6*1,4</t>
  </si>
  <si>
    <t>275 31-5411.R00</t>
  </si>
  <si>
    <t xml:space="preserve">Základové bloky z betonu vodost. V4 B12,5 (C12/15) </t>
  </si>
  <si>
    <t>0,5*4</t>
  </si>
  <si>
    <t xml:space="preserve">Desky podkladní z betonu C 12/15 </t>
  </si>
  <si>
    <t>1,5*1,5*0,2</t>
  </si>
  <si>
    <t>283-14148</t>
  </si>
  <si>
    <t>Fólie výstražná pro vodu š. 300 mm modrá dodávka a montáž</t>
  </si>
  <si>
    <t>891 16-3111.R00</t>
  </si>
  <si>
    <t xml:space="preserve">Montáž ventilů hlavních pro přípojky DN 25 </t>
  </si>
  <si>
    <t>891 24-9111.R00</t>
  </si>
  <si>
    <t xml:space="preserve">Montáž navrtávacích pasů DN 80 </t>
  </si>
  <si>
    <t>422-73350</t>
  </si>
  <si>
    <t xml:space="preserve">Pas navrtávací na PE DN 80 - 25 </t>
  </si>
  <si>
    <t>286-55303</t>
  </si>
  <si>
    <t xml:space="preserve">Spojka rozebíratelná z PE d 32 mm </t>
  </si>
  <si>
    <t>893 11-1121.R00</t>
  </si>
  <si>
    <t>Šachta vodoměrná prefabrik1,2 x 0,9 m, výška 2,0 m komplet</t>
  </si>
  <si>
    <t>899 10-2111.R00</t>
  </si>
  <si>
    <t xml:space="preserve">Osazení poklopu s rámem do 100 kg </t>
  </si>
  <si>
    <t>553-40026</t>
  </si>
  <si>
    <t>Poklop vstupní dešťujistý   615x615x75 mm s kloubem a uzamykatelný</t>
  </si>
  <si>
    <t>953 17-1031.R00</t>
  </si>
  <si>
    <t xml:space="preserve">Osazování stupadel z oceli nebo litinových </t>
  </si>
  <si>
    <t>899 52-1211.R00</t>
  </si>
  <si>
    <t xml:space="preserve">Stupadla vidlicová oceloplastová, do otvorů </t>
  </si>
  <si>
    <t>Zřízení a dodávka podlahové vpusti 150/150 s napojením do odlehčovací stoky PP DN50</t>
  </si>
  <si>
    <t>422-91100</t>
  </si>
  <si>
    <t xml:space="preserve">Souprava zemní Y 1021 pro vent. K 181 G1'',G11/4'' </t>
  </si>
  <si>
    <t>899 40-1111.R00</t>
  </si>
  <si>
    <t xml:space="preserve">Osazení poklopů litinových ventilových </t>
  </si>
  <si>
    <t>422-91402</t>
  </si>
  <si>
    <t xml:space="preserve">Poklop litinový Y 4510 - ventilový </t>
  </si>
  <si>
    <t>286-13760</t>
  </si>
  <si>
    <t xml:space="preserve">Trubka tlaková PE HD (PE100) d 32 x 2,0 mm PN 10 </t>
  </si>
  <si>
    <t>723 23-3149.R00</t>
  </si>
  <si>
    <t>Armatura 2závity-ventil solenoidový EV-001,G 1 vč.montáže</t>
  </si>
  <si>
    <t>722 26-9112.R00</t>
  </si>
  <si>
    <t>Montáž vodoměru závitového jdnovt. suchob. G3/4'' vč.dodávky</t>
  </si>
  <si>
    <t>723 23-5533.R00</t>
  </si>
  <si>
    <t xml:space="preserve">Vsuvka montážní závitová DN 25 </t>
  </si>
  <si>
    <t>722 23-6513.R00</t>
  </si>
  <si>
    <t xml:space="preserve">Filtr,velikost oka 0,4mm,vnitřní závity HDN 25 </t>
  </si>
  <si>
    <t>722 23-6312.R00</t>
  </si>
  <si>
    <t xml:space="preserve">Ventil uzavírací,kulový DN 25 </t>
  </si>
  <si>
    <t>722 23-6313.R00</t>
  </si>
  <si>
    <t xml:space="preserve">Ventil uzavírací s odvodněním DN 25 </t>
  </si>
  <si>
    <t>722 23-5643.R00</t>
  </si>
  <si>
    <t xml:space="preserve">Klapka zpětná vodorovná  DN 25 </t>
  </si>
  <si>
    <t>722 22-9103.R00</t>
  </si>
  <si>
    <t xml:space="preserve">Montáž vodovodních armatur,1závit, G 1 </t>
  </si>
  <si>
    <t>734 29-9101.R00</t>
  </si>
  <si>
    <t xml:space="preserve">Montáž filtrů zavitovýchl do G 1 </t>
  </si>
  <si>
    <t>722 29-0234.R00</t>
  </si>
  <si>
    <t>kpl</t>
  </si>
  <si>
    <t>460 01-0024.RT1</t>
  </si>
  <si>
    <t>Vytýčení trasy IS v zastavěném prostoru délka trasy do 100 m</t>
  </si>
  <si>
    <t>km</t>
  </si>
  <si>
    <t xml:space="preserve">Vyměření stavby na pevný bod </t>
  </si>
  <si>
    <t>460 20-0534.RT2</t>
  </si>
  <si>
    <t>Výkop kabelové rýhy 60/130 cm hor.4 ruční výkop rýhy</t>
  </si>
  <si>
    <t>460 57-0533.R00</t>
  </si>
  <si>
    <t xml:space="preserve">Zához rýhy 60/130 cm, hornina tř. 4, se zhutněním </t>
  </si>
  <si>
    <t>460 42-0041.RT1</t>
  </si>
  <si>
    <t>Zřízení kab.lože v rýze 100 cm z pís./cem. 12 cm lože tloušťky 5 cm</t>
  </si>
  <si>
    <t>460 52-0041.R00</t>
  </si>
  <si>
    <t xml:space="preserve">Odkrytí a zakrytí betonového žlabu TK 1 </t>
  </si>
  <si>
    <t>460 52-0039.R00</t>
  </si>
  <si>
    <t xml:space="preserve">Zřízení kabel. trasy z kamenin.tvarovek,bez dodáv. </t>
  </si>
  <si>
    <t>592-13344</t>
  </si>
  <si>
    <t xml:space="preserve">Poklop kab žlabu TK1  AZD 26-50  50x16x3,5 cm </t>
  </si>
  <si>
    <t xml:space="preserve">Zakrytí kabelu výstražnou folií PVC, šířka 33 cm </t>
  </si>
  <si>
    <t>592-13390</t>
  </si>
  <si>
    <t xml:space="preserve">Žlab kabelový železob.TK 1  100x17x14 cm </t>
  </si>
  <si>
    <t>Hzs-výchozí revize</t>
  </si>
  <si>
    <t>905      R01</t>
  </si>
  <si>
    <t>Hzs-zkousky v ramci montaz.praci</t>
  </si>
  <si>
    <t>904      R00</t>
  </si>
  <si>
    <t>Doprava pracovníků na místo montáže</t>
  </si>
  <si>
    <t>ON 903</t>
  </si>
  <si>
    <t>Podíl přidružených výkonů  1% z 21M + 46M</t>
  </si>
  <si>
    <t>ON 902</t>
  </si>
  <si>
    <t>Podružný materiál  4% z mat. nosného</t>
  </si>
  <si>
    <t>ON 901</t>
  </si>
  <si>
    <t>Ostatní práce "M"</t>
  </si>
  <si>
    <t>M99</t>
  </si>
  <si>
    <t>montáž pilíře bez základu</t>
  </si>
  <si>
    <t>210191541R00</t>
  </si>
  <si>
    <t>hadice instalační D 90mm</t>
  </si>
  <si>
    <t>216010055R00</t>
  </si>
  <si>
    <t>ukončení vodičů do 16mm2</t>
  </si>
  <si>
    <t>210010064R00</t>
  </si>
  <si>
    <t>Ukončení celoplast. kabelů zákl./pás.do 4x25 mm2</t>
  </si>
  <si>
    <t>210100252R00</t>
  </si>
  <si>
    <t>kabel AYKY 4x16 (PU)</t>
  </si>
  <si>
    <t>210901091R00</t>
  </si>
  <si>
    <t>přípojka NN (připojení včetně pojistkové skříně)</t>
  </si>
  <si>
    <t>4603319001</t>
  </si>
  <si>
    <t>Elektromontáže</t>
  </si>
  <si>
    <t>M21.3</t>
  </si>
  <si>
    <t>výstražná folie š. 33cm</t>
  </si>
  <si>
    <t>R103</t>
  </si>
  <si>
    <t>ochranná hadice plastová D 90mm</t>
  </si>
  <si>
    <t>R102</t>
  </si>
  <si>
    <t>kabel Al-J 4x16</t>
  </si>
  <si>
    <t>R101</t>
  </si>
  <si>
    <t>Elektromateriál</t>
  </si>
  <si>
    <t>M21.2</t>
  </si>
  <si>
    <t>jistič B16/3</t>
  </si>
  <si>
    <t>R-002</t>
  </si>
  <si>
    <t>elektroměrový rozváděč pro přímé měř. v plast. pilíři</t>
  </si>
  <si>
    <t>R-001</t>
  </si>
  <si>
    <t>Dodávky Přípojky NN</t>
  </si>
  <si>
    <t>M21.1</t>
  </si>
  <si>
    <t>geodetické zaměření</t>
  </si>
  <si>
    <t>460991111R00</t>
  </si>
  <si>
    <t>Hutnění zeminy po vrstvách 20 cm</t>
  </si>
  <si>
    <t>460300006R00</t>
  </si>
  <si>
    <t>ruční zához kabelové rýhy 35x80cm</t>
  </si>
  <si>
    <t>460560163R00</t>
  </si>
  <si>
    <t>Fólie výstražná z PVC, šířka 33 cm</t>
  </si>
  <si>
    <t>460490012R00</t>
  </si>
  <si>
    <t>Zřízení kabelového lože v rýze š. do 65 cm z písku, lože tloušťky 10 cm</t>
  </si>
  <si>
    <t>460420022R00</t>
  </si>
  <si>
    <t>kabelová rýha 35cmx80cm tř. 3</t>
  </si>
  <si>
    <t>460200163R00</t>
  </si>
  <si>
    <t>zához jámy ze. 3-4 úprava</t>
  </si>
  <si>
    <t>460120002R00</t>
  </si>
  <si>
    <t>jáma do 2m3 pro RE</t>
  </si>
  <si>
    <t>460050703R00</t>
  </si>
  <si>
    <t>celkem</t>
  </si>
  <si>
    <t>CZ-CC: 242089, SKP:45.31.13, CPV:4531100-1</t>
  </si>
  <si>
    <t>Klasifikace</t>
  </si>
  <si>
    <t>R:</t>
  </si>
  <si>
    <t xml:space="preserve">Přípojka NN </t>
  </si>
  <si>
    <t>PS 07</t>
  </si>
  <si>
    <t>O:</t>
  </si>
  <si>
    <t>Dešťová zdrž DZ 1 a odlehčovací komora OK1C</t>
  </si>
  <si>
    <t>SO 02</t>
  </si>
  <si>
    <t>S:</t>
  </si>
  <si>
    <t>PS 08</t>
  </si>
  <si>
    <t>Elektroinstalace a MaR</t>
  </si>
  <si>
    <t xml:space="preserve">Dodávky </t>
  </si>
  <si>
    <t>Rozváděč RMS 1</t>
  </si>
  <si>
    <t xml:space="preserve">koncový spínač </t>
  </si>
  <si>
    <t>R-003</t>
  </si>
  <si>
    <t xml:space="preserve">ponor.spínač ,vč.1ks závaž.,délka kabel.10m   </t>
  </si>
  <si>
    <t>R-004</t>
  </si>
  <si>
    <t>sloup parkového osvětlení 6,5m.</t>
  </si>
  <si>
    <t>R-005</t>
  </si>
  <si>
    <t>výbojkové svítidlo veřejného osvětlení 150W SHC</t>
  </si>
  <si>
    <t>R-006</t>
  </si>
  <si>
    <t>vnější dveře rozváděčů š.200cm x v.110cm</t>
  </si>
  <si>
    <t xml:space="preserve">Elektromateriál </t>
  </si>
  <si>
    <t>R-101</t>
  </si>
  <si>
    <t xml:space="preserve">kabel Al-J 4x16 </t>
  </si>
  <si>
    <t>R-102</t>
  </si>
  <si>
    <t xml:space="preserve">kabel Cu-J 5x2,5 </t>
  </si>
  <si>
    <t>R-103</t>
  </si>
  <si>
    <t xml:space="preserve">kabel Cu-J 3x2,5 </t>
  </si>
  <si>
    <t>R-104</t>
  </si>
  <si>
    <t xml:space="preserve">kabel Cu-J 3x1,5 </t>
  </si>
  <si>
    <t>R-105</t>
  </si>
  <si>
    <t xml:space="preserve">kabel Cu-O 2x1,5 </t>
  </si>
  <si>
    <t>R-106</t>
  </si>
  <si>
    <t>kabel Cu 2x1,0 signál</t>
  </si>
  <si>
    <t>R-107</t>
  </si>
  <si>
    <t>kabel Cu 7x1,0 signál</t>
  </si>
  <si>
    <t>R-108</t>
  </si>
  <si>
    <t>kabel Cu 19x1,0 signál</t>
  </si>
  <si>
    <t>R-109</t>
  </si>
  <si>
    <t>vodič lanko Cu 16 z/žl.</t>
  </si>
  <si>
    <t>R-110</t>
  </si>
  <si>
    <t>krabice instalační VDT</t>
  </si>
  <si>
    <t>R-111</t>
  </si>
  <si>
    <t>PVC trubka D 16mm</t>
  </si>
  <si>
    <t>R-112</t>
  </si>
  <si>
    <t>chránička D 90mm</t>
  </si>
  <si>
    <t>R-113</t>
  </si>
  <si>
    <t>vkládací lišta instalační 40x40</t>
  </si>
  <si>
    <t>R-114</t>
  </si>
  <si>
    <t>přístrojová skříňka jednomístná</t>
  </si>
  <si>
    <t>R-115</t>
  </si>
  <si>
    <t>tlačítkový spínač se zámkem</t>
  </si>
  <si>
    <t>R-116</t>
  </si>
  <si>
    <t>jednotka spínací K10</t>
  </si>
  <si>
    <t>R-117</t>
  </si>
  <si>
    <t>vypínač VDT č. 1 IP44</t>
  </si>
  <si>
    <t>R-118</t>
  </si>
  <si>
    <t>zásuvka VDT 230V IP44</t>
  </si>
  <si>
    <t>R-119</t>
  </si>
  <si>
    <t>zásuvka VDT 16A/400V/4P IP44</t>
  </si>
  <si>
    <t>R-120</t>
  </si>
  <si>
    <t>svítidlo žárovkové 100W IP 65</t>
  </si>
  <si>
    <t>R-121</t>
  </si>
  <si>
    <t>zemnící pásek FeZn 30/4</t>
  </si>
  <si>
    <t>kg</t>
  </si>
  <si>
    <t>R-122</t>
  </si>
  <si>
    <t>drát FeZn d 8mm</t>
  </si>
  <si>
    <t>R-123</t>
  </si>
  <si>
    <t>svorkovnice hlavního pospojování</t>
  </si>
  <si>
    <t>R-124</t>
  </si>
  <si>
    <t>svorka připojovací SP1</t>
  </si>
  <si>
    <t>R-125</t>
  </si>
  <si>
    <t>svorka připojovací SU</t>
  </si>
  <si>
    <t>výchozí revize, Revize</t>
  </si>
  <si>
    <t xml:space="preserve">210010351R00  </t>
  </si>
  <si>
    <t xml:space="preserve">krabice do vlhka </t>
  </si>
  <si>
    <t>210010552R00</t>
  </si>
  <si>
    <t>odvíč.nebo zavíč. víčko na šrouby</t>
  </si>
  <si>
    <t>210020651R00</t>
  </si>
  <si>
    <t>Konstrukce ocelová nosná pro zařízení do 5 kg</t>
  </si>
  <si>
    <t>210100001R00</t>
  </si>
  <si>
    <t>Ukončení vodičů v rozvaděči + zapojení do 2,5 mm2</t>
  </si>
  <si>
    <t>210100003R00</t>
  </si>
  <si>
    <t>Ukončení vodičů v rozvaděči + zapojení do 16 mm2</t>
  </si>
  <si>
    <t>Ukončení celoplast. kabelů zákl./pás.do 25 mm2</t>
  </si>
  <si>
    <t>210100262R00</t>
  </si>
  <si>
    <t>Ukončení celoplast. kabelů zákl./pás.do 12x4 mm2</t>
  </si>
  <si>
    <t>210110021R00</t>
  </si>
  <si>
    <t>Spínač nástěnný jednopól.- řaz. 1, venkovní</t>
  </si>
  <si>
    <t>210111031R00</t>
  </si>
  <si>
    <t>zásuvka venkovní 16A 2P+Z IP44</t>
  </si>
  <si>
    <t>210111141R00</t>
  </si>
  <si>
    <t>zásuvka nástěná 16A 3P+Z IP44</t>
  </si>
  <si>
    <t>210190003R00</t>
  </si>
  <si>
    <t>Montáž celoplechových rozvodnic do váhy 100 kg</t>
  </si>
  <si>
    <t>210202014R00</t>
  </si>
  <si>
    <t>výbojkové svítidlo 150W SHC</t>
  </si>
  <si>
    <t>210204011R00</t>
  </si>
  <si>
    <t>stožár ocelový do délky 12m</t>
  </si>
  <si>
    <t>210204201R00</t>
  </si>
  <si>
    <t>elektro výzbroj stožáru pro 1 okruh</t>
  </si>
  <si>
    <t>210220101R00</t>
  </si>
  <si>
    <t>svodové vodiče do D 8mm</t>
  </si>
  <si>
    <t>210220302R00</t>
  </si>
  <si>
    <t>svorky SZ, SK</t>
  </si>
  <si>
    <t>210220002R00</t>
  </si>
  <si>
    <t>ochranné pospojování (VU,PU)</t>
  </si>
  <si>
    <t>210100266R00</t>
  </si>
  <si>
    <t>Ukončení celoplast. kabelů zákl./pás.do 19x1,5 mm2</t>
  </si>
  <si>
    <t>210901045R00</t>
  </si>
  <si>
    <t>Kabel AYKY 4x16 mm2 pevně uložený</t>
  </si>
  <si>
    <t>210810041R00</t>
  </si>
  <si>
    <t>Kabel CYKY-m 750 V 2x1,5 mm2 pevně uložený</t>
  </si>
  <si>
    <t>210810045R00</t>
  </si>
  <si>
    <t>Kabel CYKY-m 750 V 3x1,5 mm2 pevně uložený</t>
  </si>
  <si>
    <t>210810046R00</t>
  </si>
  <si>
    <t>Kabel CYKY-m 750 V 3x2,5 mm2 pevně uložený</t>
  </si>
  <si>
    <t>210810056R00</t>
  </si>
  <si>
    <t>Kabel CYKY-m 750 V 5x2,5 mm2 pevně uložený</t>
  </si>
  <si>
    <t>210850351R00</t>
  </si>
  <si>
    <t>Kabel speciální JYTY 2 x 1 mm pevně uložený</t>
  </si>
  <si>
    <t>210850352R00</t>
  </si>
  <si>
    <t>Kabel speciální JYTY  7 x 1 mm pevně uložený</t>
  </si>
  <si>
    <t>210860225R00</t>
  </si>
  <si>
    <t>Kabel speciální JYTY  19 x 1 mm pevně uložený</t>
  </si>
  <si>
    <t>210800649R00</t>
  </si>
  <si>
    <t>vodič CYA 16 (PU)</t>
  </si>
  <si>
    <t>210200108R00</t>
  </si>
  <si>
    <t>žárovkové svítidlo 1x100W přisazené IP 44</t>
  </si>
  <si>
    <t>220261642R00</t>
  </si>
  <si>
    <t>osazení hmoždinek do betonového zdiva HM 8</t>
  </si>
  <si>
    <t>220261644R00</t>
  </si>
  <si>
    <t>osazení hmoždinek do betonového zdiva HM 12</t>
  </si>
  <si>
    <t>215012220R00</t>
  </si>
  <si>
    <t>lišta vkládací LV 40x40</t>
  </si>
  <si>
    <t>210010132R00</t>
  </si>
  <si>
    <t>trubka tuhá plastová D16mm</t>
  </si>
  <si>
    <t>210010264R00</t>
  </si>
  <si>
    <t>hadice do D100mm VU</t>
  </si>
  <si>
    <t>jáma pro stožár jednotlivý 6-8m</t>
  </si>
  <si>
    <t>betonový základ do rostlé zeminy</t>
  </si>
  <si>
    <t>kabelová rýha 35cmx80cm tř.3</t>
  </si>
  <si>
    <t>hutnění zeminy vrstvy 20cm</t>
  </si>
  <si>
    <t>kabelové lože z písku tl. 10cm</t>
  </si>
  <si>
    <t>folie výstražná š. 33cm</t>
  </si>
  <si>
    <t>Městys Lomnice</t>
  </si>
  <si>
    <t>Intenzifikace ČOV Lomnice SO 02 dešťová zdrž</t>
  </si>
  <si>
    <t>PS 09-ASŘ a GSM přenos</t>
  </si>
  <si>
    <t>Klasifikace: CZ-CC:242089, SKP:45.31.41, CPV:45312000-7, JKSO: 814.19</t>
  </si>
  <si>
    <t>Popis položky</t>
  </si>
  <si>
    <t>Typ</t>
  </si>
  <si>
    <t>Výrobce</t>
  </si>
  <si>
    <t>Počet</t>
  </si>
  <si>
    <t>Jednotka</t>
  </si>
  <si>
    <t>Cena</t>
  </si>
  <si>
    <t>Cena / ks</t>
  </si>
  <si>
    <t>Celkem</t>
  </si>
  <si>
    <t>Řídící systém RNP1.2</t>
  </si>
  <si>
    <t>1.1</t>
  </si>
  <si>
    <t>Kompaktní řídicí systém s displejem a GSM modemem, 8 × GO číslicový výstup 24 V / 0,3 A ss, 8 × GO číslicový vstup 24 V ss. / stř., 8 × analogový vstup U / I / Ni1000 / Pt1000, 4 × analogový výstup 0 V až 10 V, RS485, Ethernet, disp. 122x32 b., kláv., GSM modul, webserver</t>
  </si>
  <si>
    <t>ks</t>
  </si>
  <si>
    <t>1.2</t>
  </si>
  <si>
    <t>Modul číslicových ss./stř. vstupů s RS485, 24x digital IN 24V ss/st, galv. oddělení</t>
  </si>
  <si>
    <t>Rozvaděč RNP1.2 a vybavení</t>
  </si>
  <si>
    <t>2.1</t>
  </si>
  <si>
    <t>Univerzální skříň 1000x800x300mm IP 66</t>
  </si>
  <si>
    <t>2.2</t>
  </si>
  <si>
    <t>Průmyslový ethernetový switch, 1 port 100 Mbpps pro Uplink, 5 portů 10/100 Mbps, Napájení +24 V ss, Konstrukce dle ČSN EN 50155</t>
  </si>
  <si>
    <t>2.3</t>
  </si>
  <si>
    <t>GSM router 3G/LTE</t>
  </si>
  <si>
    <t>2.4</t>
  </si>
  <si>
    <t>Zdroj zálohovaný 24V/3A</t>
  </si>
  <si>
    <t>2.5</t>
  </si>
  <si>
    <t>Akumulátor 12V/18Ah</t>
  </si>
  <si>
    <t>2.6</t>
  </si>
  <si>
    <t>Přepěťová ochrana, třetí stupeň, se signalizací</t>
  </si>
  <si>
    <t>2.7</t>
  </si>
  <si>
    <t>Ostatní vystrojení rozváděče viz schéma (montážní deska, spínací a jistící prvky, svorky, vytápění s termostatem….)</t>
  </si>
  <si>
    <t>2.8</t>
  </si>
  <si>
    <t>Kabelová forma</t>
  </si>
  <si>
    <t>Instalační materiál</t>
  </si>
  <si>
    <t>3.1</t>
  </si>
  <si>
    <r>
      <t>Sdělovací kabel s měděnými jádry párový stíněný 10x2x0,5mm</t>
    </r>
    <r>
      <rPr>
        <sz val="8"/>
        <rFont val="Calibri"/>
        <family val="2"/>
        <charset val="238"/>
      </rPr>
      <t>²</t>
    </r>
  </si>
  <si>
    <t>3.2</t>
  </si>
  <si>
    <t>Anténa samolepící, 2,5 dB, kabel 3 m, SMA</t>
  </si>
  <si>
    <t>Ostatní</t>
  </si>
  <si>
    <t>4.1</t>
  </si>
  <si>
    <t>Montáž rozváděče</t>
  </si>
  <si>
    <t>4.2</t>
  </si>
  <si>
    <t>Montáž instalačního materiálu</t>
  </si>
  <si>
    <t>4.3</t>
  </si>
  <si>
    <t>Programování ASŘ</t>
  </si>
  <si>
    <t>4.4</t>
  </si>
  <si>
    <t>Tvorba vizualizace</t>
  </si>
  <si>
    <t>4.5</t>
  </si>
  <si>
    <t>Uvedení do provozu</t>
  </si>
  <si>
    <t>4.6</t>
  </si>
  <si>
    <t>Komplexní vyzkoušení</t>
  </si>
  <si>
    <t>4.7</t>
  </si>
  <si>
    <t>Revize</t>
  </si>
  <si>
    <t>4.8</t>
  </si>
  <si>
    <t>Dokumentace</t>
  </si>
  <si>
    <t>4.9</t>
  </si>
  <si>
    <t>Zaškolení obsluhy</t>
  </si>
  <si>
    <t>SO 02-DZ-PS 02-Čerpací stanice</t>
  </si>
  <si>
    <t>SO 02-DZ-PS 03-PŘELOŽKA STOKY A</t>
  </si>
  <si>
    <t>SO 02-DZ-PS 04-PŘELOŽKA STOKY C</t>
  </si>
  <si>
    <t>SO 02-DZ-PS 05-Odlehčovací stoka</t>
  </si>
  <si>
    <t>SO 02-DZ-PS 06-PRODLOUŽENÍ VODOVODU A PŘÍPOJKA VODOVODU</t>
  </si>
  <si>
    <t>SO 02-DZ-PS 07-Přípojka NN</t>
  </si>
  <si>
    <t>SO 02-DZ-PS 08-elektroinstalace,MaR</t>
  </si>
  <si>
    <t>SO 02-PS 09-ASŘ a přenos dat</t>
  </si>
  <si>
    <t>CELKEM</t>
  </si>
  <si>
    <t>CENA</t>
  </si>
  <si>
    <t>1 Zemní práce</t>
  </si>
  <si>
    <t>2 Základy,zvláštní zakládání</t>
  </si>
  <si>
    <t>3 Svislé a kompletní konstrukce</t>
  </si>
  <si>
    <t>4 Vodorovné konstrukce</t>
  </si>
  <si>
    <t>63 Podlahy a podlahové konstrukce</t>
  </si>
  <si>
    <t>8 Trubní vedení</t>
  </si>
  <si>
    <t>93 Dokončovací práce inž.staveb</t>
  </si>
  <si>
    <t>95 Dokončovací kce na pozem.stav.</t>
  </si>
  <si>
    <t>96 Bourání konstrukcí</t>
  </si>
  <si>
    <t>97 Prorážení otvorů</t>
  </si>
  <si>
    <t>99 Staveništní přesun hmot</t>
  </si>
  <si>
    <t>711 Izolace proti vodě</t>
  </si>
  <si>
    <t>767 Konstrukce zámečnické</t>
  </si>
  <si>
    <t>M22 Montáž sdělovací a zabezp.tech</t>
  </si>
  <si>
    <t>M46 Zemní práce při montážích</t>
  </si>
  <si>
    <t xml:space="preserve"> Intenzizikace ČOV Lomnice</t>
  </si>
  <si>
    <t xml:space="preserve"> SO02-DZ-PS 06-Prodložení vodovod. řadu, přípojka </t>
  </si>
  <si>
    <t>5 Komunikace</t>
  </si>
  <si>
    <t>91 Doplňující práce na komunikaci</t>
  </si>
  <si>
    <t>M23 Montáže potrubí</t>
  </si>
  <si>
    <t xml:space="preserve"> SO 02-DZ-PS 05-Odlehčovací stoka</t>
  </si>
  <si>
    <t>62 Upravy povrchů vnější</t>
  </si>
  <si>
    <t xml:space="preserve"> SO 02-DZ-PS 04-Přeložka stoky C</t>
  </si>
  <si>
    <t xml:space="preserve"> SO 02-DZ-PS 03-Přeložka stoky A</t>
  </si>
  <si>
    <t xml:space="preserve"> SO 02-DZ-PS 02-Čerpací stanice</t>
  </si>
  <si>
    <t xml:space="preserve">CELKEM </t>
  </si>
  <si>
    <t>6</t>
  </si>
  <si>
    <t>7</t>
  </si>
  <si>
    <t>9</t>
  </si>
  <si>
    <t>2*1</t>
  </si>
  <si>
    <t>8*3,5*0,2</t>
  </si>
  <si>
    <t>5,5*0,6*1,4</t>
  </si>
  <si>
    <t>1,5*1,5*1,5*2+2*2*2,1</t>
  </si>
  <si>
    <t>4,62+15,15</t>
  </si>
  <si>
    <t>5,5*0,6*0,4</t>
  </si>
  <si>
    <t>1,5*1,5*1,0*2+2*2*2,1-1,5*1,2*2,1</t>
  </si>
  <si>
    <t>19,77-13,74</t>
  </si>
  <si>
    <t>5,5*2*1,4+2*2,1*4</t>
  </si>
  <si>
    <t>8*3,5</t>
  </si>
  <si>
    <t>5,5*0,6*0,1</t>
  </si>
  <si>
    <t xml:space="preserve">Proplach a dezinfekce vodovod.potrubí DN 32 </t>
  </si>
  <si>
    <t>Zkouška těsnosti potrubí, Js 32</t>
  </si>
  <si>
    <t>Příprava pro zkoušku těsnosti, Js 32</t>
  </si>
  <si>
    <t>871 24-1121.R00</t>
  </si>
  <si>
    <t xml:space="preserve">Montáž potrubí polyetylenového ve výkopu 63 mm </t>
  </si>
</sst>
</file>

<file path=xl/styles.xml><?xml version="1.0" encoding="utf-8"?>
<styleSheet xmlns="http://schemas.openxmlformats.org/spreadsheetml/2006/main">
  <numFmts count="3">
    <numFmt numFmtId="164" formatCode="#,##0\ &quot;Kč&quot;"/>
    <numFmt numFmtId="165" formatCode="#,##0.00000"/>
    <numFmt numFmtId="166" formatCode="#,##0.00\ &quot;Kč&quot;"/>
  </numFmts>
  <fonts count="41">
    <font>
      <sz val="10"/>
      <name val="Arial CE"/>
      <charset val="238"/>
    </font>
    <font>
      <b/>
      <sz val="14"/>
      <name val="Arial CE"/>
      <family val="2"/>
      <charset val="238"/>
    </font>
    <font>
      <b/>
      <i/>
      <sz val="10"/>
      <name val="Arial CE"/>
      <family val="2"/>
      <charset val="238"/>
    </font>
    <font>
      <b/>
      <sz val="9"/>
      <name val="Arial CE"/>
      <family val="2"/>
      <charset val="238"/>
    </font>
    <font>
      <b/>
      <sz val="10"/>
      <name val="Arial CE"/>
      <family val="2"/>
      <charset val="238"/>
    </font>
    <font>
      <sz val="10"/>
      <name val="Arial CE"/>
      <family val="2"/>
      <charset val="238"/>
    </font>
    <font>
      <sz val="8"/>
      <name val="Arial CE"/>
      <family val="2"/>
      <charset val="238"/>
    </font>
    <font>
      <sz val="10"/>
      <name val="Arial CE"/>
    </font>
    <font>
      <sz val="9"/>
      <name val="Arial CE"/>
      <family val="2"/>
      <charset val="238"/>
    </font>
    <font>
      <b/>
      <sz val="10"/>
      <name val="Arial CE"/>
      <charset val="238"/>
    </font>
    <font>
      <b/>
      <u/>
      <sz val="12"/>
      <name val="Arial CE"/>
      <family val="2"/>
      <charset val="238"/>
    </font>
    <font>
      <b/>
      <u/>
      <sz val="10"/>
      <name val="Arial CE"/>
      <family val="2"/>
      <charset val="238"/>
    </font>
    <font>
      <u/>
      <sz val="10"/>
      <name val="Arial CE"/>
      <family val="2"/>
      <charset val="238"/>
    </font>
    <font>
      <b/>
      <sz val="8"/>
      <name val="Arial CE"/>
      <family val="2"/>
      <charset val="238"/>
    </font>
    <font>
      <sz val="8"/>
      <color indexed="12"/>
      <name val="Arial CE"/>
      <family val="2"/>
      <charset val="238"/>
    </font>
    <font>
      <i/>
      <sz val="8"/>
      <name val="Arial CE"/>
      <family val="2"/>
      <charset val="238"/>
    </font>
    <font>
      <i/>
      <sz val="9"/>
      <name val="Arial CE"/>
    </font>
    <font>
      <sz val="10"/>
      <name val="Arial CE"/>
      <charset val="238"/>
    </font>
    <font>
      <sz val="8"/>
      <name val="Arial CE"/>
    </font>
    <font>
      <sz val="8"/>
      <name val="Arial CE"/>
      <charset val="238"/>
    </font>
    <font>
      <b/>
      <sz val="8"/>
      <name val="Arial CE"/>
      <charset val="238"/>
    </font>
    <font>
      <sz val="8"/>
      <color theme="1"/>
      <name val="Arial CE"/>
      <charset val="238"/>
    </font>
    <font>
      <b/>
      <sz val="12"/>
      <name val="Arial CE"/>
      <charset val="238"/>
    </font>
    <font>
      <b/>
      <sz val="10"/>
      <name val="Arial"/>
      <family val="2"/>
      <charset val="238"/>
    </font>
    <font>
      <sz val="10"/>
      <name val="Arial"/>
      <family val="2"/>
      <charset val="238"/>
    </font>
    <font>
      <b/>
      <i/>
      <sz val="10"/>
      <name val="Arial"/>
      <family val="2"/>
      <charset val="238"/>
    </font>
    <font>
      <sz val="9"/>
      <color indexed="72"/>
      <name val="Arial"/>
      <family val="2"/>
      <charset val="238"/>
    </font>
    <font>
      <b/>
      <sz val="9"/>
      <name val="Arial"/>
      <family val="2"/>
      <charset val="238"/>
    </font>
    <font>
      <b/>
      <sz val="8"/>
      <name val="Arial"/>
      <family val="2"/>
      <charset val="238"/>
    </font>
    <font>
      <sz val="8"/>
      <name val="Arial"/>
      <family val="2"/>
      <charset val="238"/>
    </font>
    <font>
      <sz val="8"/>
      <color indexed="8"/>
      <name val="Arial CE"/>
      <charset val="238"/>
    </font>
    <font>
      <sz val="8"/>
      <name val="Calibri"/>
      <family val="2"/>
      <charset val="238"/>
    </font>
    <font>
      <sz val="9"/>
      <name val="Arial"/>
      <family val="2"/>
      <charset val="238"/>
    </font>
    <font>
      <sz val="10"/>
      <color indexed="10"/>
      <name val="Arial CE"/>
      <charset val="238"/>
    </font>
    <font>
      <sz val="10"/>
      <color rgb="FFC00000"/>
      <name val="Arial CE"/>
      <family val="2"/>
      <charset val="238"/>
    </font>
    <font>
      <sz val="8"/>
      <color rgb="FFC00000"/>
      <name val="Arial CE"/>
      <family val="2"/>
      <charset val="238"/>
    </font>
    <font>
      <sz val="9"/>
      <color rgb="FFC00000"/>
      <name val="Arial CE"/>
      <family val="2"/>
      <charset val="238"/>
    </font>
    <font>
      <sz val="8"/>
      <color rgb="FF002060"/>
      <name val="Arial CE"/>
      <family val="2"/>
      <charset val="238"/>
    </font>
    <font>
      <sz val="10"/>
      <color rgb="FF002060"/>
      <name val="Arial CE"/>
      <family val="2"/>
      <charset val="238"/>
    </font>
    <font>
      <sz val="10"/>
      <color rgb="FFFF0000"/>
      <name val="Arial CE"/>
      <family val="2"/>
      <charset val="238"/>
    </font>
    <font>
      <sz val="8"/>
      <color rgb="FFFF0000"/>
      <name val="Arial CE"/>
      <family val="2"/>
      <charset val="238"/>
    </font>
  </fonts>
  <fills count="4">
    <fill>
      <patternFill patternType="none"/>
    </fill>
    <fill>
      <patternFill patternType="gray125"/>
    </fill>
    <fill>
      <patternFill patternType="solid">
        <fgColor rgb="FFC0C0C0"/>
        <bgColor indexed="64"/>
      </patternFill>
    </fill>
    <fill>
      <patternFill patternType="solid">
        <fgColor theme="9" tint="0.79998168889431442"/>
        <bgColor indexed="64"/>
      </patternFill>
    </fill>
  </fills>
  <borders count="69">
    <border>
      <left/>
      <right/>
      <top/>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7">
    <xf numFmtId="0" fontId="0" fillId="0" borderId="0"/>
    <xf numFmtId="0" fontId="7" fillId="0" borderId="0"/>
    <xf numFmtId="0" fontId="5" fillId="0" borderId="0"/>
    <xf numFmtId="0" fontId="17" fillId="0" borderId="0" applyProtection="0"/>
    <xf numFmtId="0" fontId="26" fillId="0" borderId="0"/>
    <xf numFmtId="0" fontId="24" fillId="0" borderId="0"/>
    <xf numFmtId="0" fontId="5" fillId="0" borderId="0" applyProtection="0"/>
  </cellStyleXfs>
  <cellXfs count="340">
    <xf numFmtId="0" fontId="0" fillId="0" borderId="0" xfId="0"/>
    <xf numFmtId="0" fontId="0" fillId="0" borderId="0" xfId="0" applyBorder="1"/>
    <xf numFmtId="0" fontId="2" fillId="0" borderId="17" xfId="1" applyFont="1" applyBorder="1"/>
    <xf numFmtId="0" fontId="7" fillId="0" borderId="17" xfId="1" applyBorder="1"/>
    <xf numFmtId="0" fontId="7" fillId="0" borderId="17" xfId="1" applyBorder="1" applyAlignment="1">
      <alignment horizontal="right"/>
    </xf>
    <xf numFmtId="0" fontId="2" fillId="0" borderId="21" xfId="1" applyFont="1" applyBorder="1"/>
    <xf numFmtId="0" fontId="7" fillId="0" borderId="21" xfId="1" applyBorder="1"/>
    <xf numFmtId="0" fontId="7" fillId="0" borderId="21" xfId="1" applyBorder="1" applyAlignment="1">
      <alignment horizontal="right"/>
    </xf>
    <xf numFmtId="49" fontId="4" fillId="0" borderId="9" xfId="0" applyNumberFormat="1" applyFont="1" applyFill="1" applyBorder="1"/>
    <xf numFmtId="0" fontId="4" fillId="0" borderId="10" xfId="0" applyFont="1" applyFill="1" applyBorder="1"/>
    <xf numFmtId="0" fontId="4" fillId="0" borderId="11" xfId="0" applyFont="1" applyFill="1" applyBorder="1"/>
    <xf numFmtId="0" fontId="8" fillId="0" borderId="0" xfId="0" applyFont="1" applyFill="1" applyBorder="1"/>
    <xf numFmtId="0" fontId="0" fillId="0" borderId="0" xfId="0" applyFill="1" applyBorder="1"/>
    <xf numFmtId="3" fontId="5" fillId="0" borderId="3" xfId="0" applyNumberFormat="1" applyFont="1" applyFill="1" applyBorder="1"/>
    <xf numFmtId="0" fontId="4" fillId="0" borderId="9" xfId="0" applyFont="1" applyFill="1" applyBorder="1"/>
    <xf numFmtId="3" fontId="4" fillId="0" borderId="11" xfId="0" applyNumberFormat="1" applyFont="1" applyFill="1" applyBorder="1"/>
    <xf numFmtId="0" fontId="4" fillId="0" borderId="0" xfId="0" applyFont="1"/>
    <xf numFmtId="3" fontId="8" fillId="0" borderId="0" xfId="0" applyNumberFormat="1" applyFont="1"/>
    <xf numFmtId="0" fontId="7" fillId="0" borderId="0" xfId="1"/>
    <xf numFmtId="0" fontId="11" fillId="0" borderId="0" xfId="1" applyFont="1" applyAlignment="1">
      <alignment horizontal="centerContinuous"/>
    </xf>
    <xf numFmtId="0" fontId="12" fillId="0" borderId="0" xfId="1" applyFont="1" applyAlignment="1">
      <alignment horizontal="centerContinuous"/>
    </xf>
    <xf numFmtId="0" fontId="12" fillId="0" borderId="0" xfId="1" applyFont="1" applyAlignment="1">
      <alignment horizontal="right"/>
    </xf>
    <xf numFmtId="0" fontId="7" fillId="0" borderId="17" xfId="1" applyFont="1" applyBorder="1" applyAlignment="1">
      <alignment horizontal="center"/>
    </xf>
    <xf numFmtId="0" fontId="7" fillId="0" borderId="17" xfId="1" applyBorder="1" applyAlignment="1">
      <alignment horizontal="left"/>
    </xf>
    <xf numFmtId="0" fontId="7" fillId="0" borderId="18" xfId="1" applyBorder="1"/>
    <xf numFmtId="0" fontId="8" fillId="0" borderId="0" xfId="1" applyFont="1" applyFill="1"/>
    <xf numFmtId="0" fontId="7" fillId="0" borderId="0" xfId="1" applyFont="1" applyFill="1"/>
    <xf numFmtId="0" fontId="7" fillId="0" borderId="0" xfId="1" applyFill="1"/>
    <xf numFmtId="0" fontId="7" fillId="0" borderId="0" xfId="1" applyFill="1" applyAlignment="1">
      <alignment horizontal="right"/>
    </xf>
    <xf numFmtId="0" fontId="7" fillId="0" borderId="0" xfId="1" applyFill="1" applyAlignment="1"/>
    <xf numFmtId="0" fontId="13" fillId="0" borderId="28" xfId="1" applyFont="1" applyFill="1" applyBorder="1"/>
    <xf numFmtId="0" fontId="6" fillId="0" borderId="30" xfId="1" applyNumberFormat="1" applyFont="1" applyFill="1" applyBorder="1"/>
    <xf numFmtId="165" fontId="5" fillId="0" borderId="25" xfId="1" applyNumberFormat="1" applyFont="1" applyFill="1" applyBorder="1"/>
    <xf numFmtId="0" fontId="7" fillId="0" borderId="25" xfId="1" applyFill="1" applyBorder="1"/>
    <xf numFmtId="0" fontId="4" fillId="0" borderId="31" xfId="1" applyFont="1" applyFill="1" applyBorder="1"/>
    <xf numFmtId="165" fontId="4" fillId="0" borderId="31" xfId="1" applyNumberFormat="1" applyFont="1" applyFill="1" applyBorder="1"/>
    <xf numFmtId="0" fontId="7" fillId="0" borderId="0" xfId="1" applyBorder="1"/>
    <xf numFmtId="0" fontId="15" fillId="0" borderId="0" xfId="1" applyFont="1" applyAlignment="1"/>
    <xf numFmtId="0" fontId="7" fillId="0" borderId="0" xfId="1" applyAlignment="1">
      <alignment horizontal="right"/>
    </xf>
    <xf numFmtId="0" fontId="16" fillId="0" borderId="0" xfId="1" applyFont="1" applyBorder="1"/>
    <xf numFmtId="3" fontId="16" fillId="0" borderId="0" xfId="1" applyNumberFormat="1" applyFont="1" applyBorder="1" applyAlignment="1">
      <alignment horizontal="right"/>
    </xf>
    <xf numFmtId="4" fontId="16" fillId="0" borderId="0" xfId="1" applyNumberFormat="1" applyFont="1" applyBorder="1"/>
    <xf numFmtId="0" fontId="15" fillId="0" borderId="0" xfId="1" applyFont="1" applyBorder="1" applyAlignment="1"/>
    <xf numFmtId="0" fontId="7" fillId="0" borderId="0" xfId="1" applyBorder="1" applyAlignment="1">
      <alignment horizontal="right"/>
    </xf>
    <xf numFmtId="49" fontId="8" fillId="0" borderId="1" xfId="0" applyNumberFormat="1" applyFont="1" applyFill="1" applyBorder="1"/>
    <xf numFmtId="0" fontId="13" fillId="0" borderId="6" xfId="1" applyFont="1" applyFill="1" applyBorder="1"/>
    <xf numFmtId="0" fontId="6" fillId="0" borderId="4" xfId="1" applyNumberFormat="1" applyFont="1" applyFill="1" applyBorder="1"/>
    <xf numFmtId="165" fontId="5" fillId="0" borderId="2" xfId="1" applyNumberFormat="1" applyFont="1" applyFill="1" applyBorder="1"/>
    <xf numFmtId="0" fontId="7" fillId="0" borderId="2" xfId="1" applyFill="1" applyBorder="1"/>
    <xf numFmtId="0" fontId="4" fillId="0" borderId="29" xfId="1" applyFont="1" applyFill="1" applyBorder="1"/>
    <xf numFmtId="49" fontId="4" fillId="0" borderId="28" xfId="1" applyNumberFormat="1" applyFont="1" applyFill="1" applyBorder="1" applyAlignment="1">
      <alignment horizontal="left"/>
    </xf>
    <xf numFmtId="0" fontId="4" fillId="0" borderId="28" xfId="1" applyFont="1" applyFill="1" applyBorder="1"/>
    <xf numFmtId="0" fontId="7" fillId="0" borderId="28" xfId="1" applyFill="1" applyBorder="1" applyAlignment="1">
      <alignment horizontal="center"/>
    </xf>
    <xf numFmtId="0" fontId="7" fillId="0" borderId="28" xfId="1" applyNumberFormat="1" applyFill="1" applyBorder="1" applyAlignment="1">
      <alignment horizontal="right"/>
    </xf>
    <xf numFmtId="49" fontId="5" fillId="0" borderId="28" xfId="1" applyNumberFormat="1" applyFont="1" applyFill="1" applyBorder="1" applyAlignment="1">
      <alignment horizontal="left"/>
    </xf>
    <xf numFmtId="0" fontId="5" fillId="0" borderId="28" xfId="1" applyFont="1" applyFill="1" applyBorder="1" applyAlignment="1">
      <alignment wrapText="1"/>
    </xf>
    <xf numFmtId="49" fontId="5" fillId="0" borderId="28" xfId="1" applyNumberFormat="1" applyFont="1" applyFill="1" applyBorder="1" applyAlignment="1">
      <alignment horizontal="center" shrinkToFit="1"/>
    </xf>
    <xf numFmtId="4" fontId="5" fillId="0" borderId="28" xfId="1" applyNumberFormat="1" applyFont="1" applyFill="1" applyBorder="1" applyAlignment="1">
      <alignment horizontal="right"/>
    </xf>
    <xf numFmtId="49" fontId="8" fillId="0" borderId="28" xfId="1" applyNumberFormat="1" applyFont="1" applyFill="1" applyBorder="1" applyAlignment="1">
      <alignment horizontal="left"/>
    </xf>
    <xf numFmtId="4" fontId="14" fillId="0" borderId="28" xfId="1" applyNumberFormat="1" applyFont="1" applyFill="1" applyBorder="1" applyAlignment="1">
      <alignment horizontal="right" wrapText="1"/>
    </xf>
    <xf numFmtId="0" fontId="14" fillId="0" borderId="28" xfId="1" applyFont="1" applyFill="1" applyBorder="1" applyAlignment="1">
      <alignment horizontal="left" wrapText="1"/>
    </xf>
    <xf numFmtId="49" fontId="2" fillId="0" borderId="28" xfId="1" applyNumberFormat="1" applyFont="1" applyFill="1" applyBorder="1" applyAlignment="1">
      <alignment horizontal="left"/>
    </xf>
    <xf numFmtId="0" fontId="2" fillId="0" borderId="28" xfId="1" applyFont="1" applyFill="1" applyBorder="1"/>
    <xf numFmtId="4" fontId="7" fillId="0" borderId="28" xfId="1" applyNumberFormat="1" applyFill="1" applyBorder="1" applyAlignment="1">
      <alignment horizontal="right"/>
    </xf>
    <xf numFmtId="49" fontId="3" fillId="0" borderId="27" xfId="1" applyNumberFormat="1" applyFont="1" applyFill="1" applyBorder="1"/>
    <xf numFmtId="0" fontId="3" fillId="0" borderId="32" xfId="1" applyFont="1" applyFill="1" applyBorder="1" applyAlignment="1">
      <alignment horizontal="center"/>
    </xf>
    <xf numFmtId="0" fontId="3" fillId="0" borderId="32" xfId="1" applyNumberFormat="1" applyFont="1" applyFill="1" applyBorder="1" applyAlignment="1">
      <alignment horizontal="center"/>
    </xf>
    <xf numFmtId="0" fontId="3" fillId="0" borderId="33" xfId="1" applyFont="1" applyFill="1" applyBorder="1" applyAlignment="1">
      <alignment horizontal="center"/>
    </xf>
    <xf numFmtId="0" fontId="4" fillId="0" borderId="34" xfId="1" applyFont="1" applyFill="1" applyBorder="1" applyAlignment="1">
      <alignment horizontal="center"/>
    </xf>
    <xf numFmtId="0" fontId="7" fillId="0" borderId="35" xfId="1" applyNumberFormat="1" applyFill="1" applyBorder="1"/>
    <xf numFmtId="0" fontId="5" fillId="0" borderId="34" xfId="1" applyFont="1" applyFill="1" applyBorder="1" applyAlignment="1">
      <alignment horizontal="center"/>
    </xf>
    <xf numFmtId="4" fontId="5" fillId="0" borderId="35" xfId="1" applyNumberFormat="1" applyFont="1" applyFill="1" applyBorder="1"/>
    <xf numFmtId="0" fontId="8" fillId="0" borderId="34" xfId="1" applyFont="1" applyFill="1" applyBorder="1" applyAlignment="1">
      <alignment horizontal="center"/>
    </xf>
    <xf numFmtId="0" fontId="14" fillId="0" borderId="35" xfId="0" applyFont="1" applyFill="1" applyBorder="1" applyAlignment="1">
      <alignment horizontal="right"/>
    </xf>
    <xf numFmtId="0" fontId="7" fillId="0" borderId="34" xfId="1" applyFill="1" applyBorder="1" applyAlignment="1">
      <alignment horizontal="center"/>
    </xf>
    <xf numFmtId="4" fontId="4" fillId="0" borderId="35" xfId="1" applyNumberFormat="1" applyFont="1" applyFill="1" applyBorder="1"/>
    <xf numFmtId="0" fontId="14" fillId="0" borderId="28" xfId="1" applyFont="1" applyFill="1" applyBorder="1" applyAlignment="1">
      <alignment horizontal="left" wrapText="1"/>
    </xf>
    <xf numFmtId="49" fontId="3" fillId="0" borderId="28" xfId="1" applyNumberFormat="1" applyFont="1" applyFill="1" applyBorder="1"/>
    <xf numFmtId="0" fontId="3" fillId="0" borderId="28" xfId="1" applyFont="1" applyFill="1" applyBorder="1" applyAlignment="1">
      <alignment horizontal="center"/>
    </xf>
    <xf numFmtId="0" fontId="3" fillId="0" borderId="28" xfId="1" applyNumberFormat="1" applyFont="1" applyFill="1" applyBorder="1" applyAlignment="1">
      <alignment horizontal="center"/>
    </xf>
    <xf numFmtId="0" fontId="4" fillId="0" borderId="28" xfId="1" applyFont="1" applyFill="1" applyBorder="1" applyAlignment="1">
      <alignment horizontal="center"/>
    </xf>
    <xf numFmtId="0" fontId="7" fillId="0" borderId="28" xfId="1" applyNumberFormat="1" applyFill="1" applyBorder="1"/>
    <xf numFmtId="0" fontId="5" fillId="0" borderId="28" xfId="1" applyFont="1" applyFill="1" applyBorder="1" applyAlignment="1">
      <alignment horizontal="center"/>
    </xf>
    <xf numFmtId="4" fontId="5" fillId="0" borderId="28" xfId="1" applyNumberFormat="1" applyFont="1" applyFill="1" applyBorder="1"/>
    <xf numFmtId="0" fontId="8" fillId="0" borderId="28" xfId="1" applyFont="1" applyFill="1" applyBorder="1" applyAlignment="1">
      <alignment horizontal="center"/>
    </xf>
    <xf numFmtId="0" fontId="14" fillId="0" borderId="28" xfId="0" applyFont="1" applyFill="1" applyBorder="1" applyAlignment="1">
      <alignment horizontal="right"/>
    </xf>
    <xf numFmtId="4" fontId="4" fillId="0" borderId="28" xfId="1" applyNumberFormat="1" applyFont="1" applyFill="1" applyBorder="1"/>
    <xf numFmtId="0" fontId="11" fillId="0" borderId="0" xfId="1" applyFont="1" applyFill="1" applyAlignment="1">
      <alignment horizontal="centerContinuous"/>
    </xf>
    <xf numFmtId="0" fontId="12" fillId="0" borderId="0" xfId="1" applyFont="1" applyFill="1" applyAlignment="1">
      <alignment horizontal="centerContinuous"/>
    </xf>
    <xf numFmtId="0" fontId="12" fillId="0" borderId="0" xfId="1" applyFont="1" applyFill="1" applyAlignment="1">
      <alignment horizontal="right"/>
    </xf>
    <xf numFmtId="0" fontId="2" fillId="0" borderId="17" xfId="1" applyFont="1" applyFill="1" applyBorder="1"/>
    <xf numFmtId="0" fontId="7" fillId="0" borderId="17" xfId="1" applyFill="1" applyBorder="1"/>
    <xf numFmtId="0" fontId="8" fillId="0" borderId="17" xfId="1" applyFont="1" applyFill="1" applyBorder="1" applyAlignment="1">
      <alignment horizontal="right"/>
    </xf>
    <xf numFmtId="0" fontId="7" fillId="0" borderId="17" xfId="1" applyFill="1" applyBorder="1" applyAlignment="1">
      <alignment horizontal="left"/>
    </xf>
    <xf numFmtId="0" fontId="7" fillId="0" borderId="18" xfId="1" applyFill="1" applyBorder="1"/>
    <xf numFmtId="0" fontId="2" fillId="0" borderId="21" xfId="1" applyFont="1" applyFill="1" applyBorder="1"/>
    <xf numFmtId="0" fontId="7" fillId="0" borderId="21" xfId="1" applyFill="1" applyBorder="1"/>
    <xf numFmtId="0" fontId="7" fillId="0" borderId="0" xfId="1" applyNumberFormat="1"/>
    <xf numFmtId="49" fontId="6" fillId="0" borderId="28" xfId="1" applyNumberFormat="1" applyFont="1" applyFill="1" applyBorder="1" applyAlignment="1">
      <alignment horizontal="left"/>
    </xf>
    <xf numFmtId="0" fontId="6" fillId="0" borderId="28" xfId="1" applyFont="1" applyFill="1" applyBorder="1" applyAlignment="1">
      <alignment wrapText="1"/>
    </xf>
    <xf numFmtId="49" fontId="18" fillId="0" borderId="28" xfId="1" applyNumberFormat="1" applyFont="1" applyFill="1" applyBorder="1" applyAlignment="1">
      <alignment horizontal="center" shrinkToFit="1"/>
    </xf>
    <xf numFmtId="4" fontId="18" fillId="0" borderId="28" xfId="1" applyNumberFormat="1" applyFont="1" applyFill="1" applyBorder="1" applyAlignment="1">
      <alignment horizontal="right"/>
    </xf>
    <xf numFmtId="4" fontId="18" fillId="0" borderId="35" xfId="1" applyNumberFormat="1" applyFont="1" applyFill="1" applyBorder="1"/>
    <xf numFmtId="4" fontId="18" fillId="0" borderId="28" xfId="1" applyNumberFormat="1" applyFont="1" applyFill="1" applyBorder="1"/>
    <xf numFmtId="49" fontId="0" fillId="0" borderId="0" xfId="0" applyNumberFormat="1"/>
    <xf numFmtId="0" fontId="0" fillId="0" borderId="0" xfId="0" applyAlignment="1">
      <alignment vertical="top"/>
    </xf>
    <xf numFmtId="49" fontId="0" fillId="0" borderId="0" xfId="0" applyNumberFormat="1" applyAlignment="1">
      <alignment vertical="top" wrapText="1"/>
    </xf>
    <xf numFmtId="49" fontId="0" fillId="0" borderId="0" xfId="0" applyNumberFormat="1" applyAlignment="1">
      <alignment vertical="top"/>
    </xf>
    <xf numFmtId="0" fontId="19" fillId="0" borderId="0" xfId="0" applyFont="1"/>
    <xf numFmtId="0" fontId="19" fillId="0" borderId="0" xfId="0" applyFont="1" applyAlignment="1">
      <alignment vertical="top"/>
    </xf>
    <xf numFmtId="165" fontId="0" fillId="2" borderId="32" xfId="0" applyNumberFormat="1" applyFill="1" applyBorder="1" applyAlignment="1">
      <alignment vertical="top"/>
    </xf>
    <xf numFmtId="0" fontId="0" fillId="2" borderId="13" xfId="0" applyFill="1" applyBorder="1" applyAlignment="1">
      <alignment horizontal="center" vertical="top" shrinkToFit="1"/>
    </xf>
    <xf numFmtId="49" fontId="0" fillId="2" borderId="32" xfId="0" applyNumberFormat="1" applyFill="1" applyBorder="1" applyAlignment="1">
      <alignment horizontal="left" vertical="top" wrapText="1"/>
    </xf>
    <xf numFmtId="49" fontId="0" fillId="2" borderId="39" xfId="0" applyNumberFormat="1" applyFill="1" applyBorder="1" applyAlignment="1">
      <alignment vertical="top"/>
    </xf>
    <xf numFmtId="0" fontId="0" fillId="2" borderId="12" xfId="0" applyFill="1" applyBorder="1" applyAlignment="1">
      <alignment vertical="top"/>
    </xf>
    <xf numFmtId="4" fontId="0" fillId="2" borderId="40" xfId="0" applyNumberFormat="1" applyFill="1" applyBorder="1" applyAlignment="1">
      <alignment vertical="top"/>
    </xf>
    <xf numFmtId="4" fontId="0" fillId="2" borderId="41" xfId="0" applyNumberFormat="1" applyFill="1" applyBorder="1" applyAlignment="1">
      <alignment vertical="top"/>
    </xf>
    <xf numFmtId="165" fontId="0" fillId="2" borderId="41" xfId="0" applyNumberFormat="1" applyFill="1" applyBorder="1" applyAlignment="1">
      <alignment vertical="top"/>
    </xf>
    <xf numFmtId="0" fontId="0" fillId="2" borderId="41" xfId="0" applyFill="1" applyBorder="1" applyAlignment="1">
      <alignment horizontal="center" vertical="top" shrinkToFit="1"/>
    </xf>
    <xf numFmtId="49" fontId="0" fillId="2" borderId="41" xfId="0" applyNumberFormat="1" applyFill="1" applyBorder="1" applyAlignment="1">
      <alignment horizontal="left" vertical="top" wrapText="1"/>
    </xf>
    <xf numFmtId="49" fontId="0" fillId="2" borderId="41" xfId="0" applyNumberFormat="1" applyFill="1" applyBorder="1" applyAlignment="1">
      <alignment vertical="top"/>
    </xf>
    <xf numFmtId="0" fontId="0" fillId="2" borderId="42" xfId="0" applyFill="1" applyBorder="1" applyAlignment="1">
      <alignment vertical="top"/>
    </xf>
    <xf numFmtId="0" fontId="0" fillId="0" borderId="0" xfId="0" applyAlignment="1">
      <alignment horizontal="center" vertical="top"/>
    </xf>
    <xf numFmtId="49" fontId="0" fillId="2" borderId="44" xfId="0" applyNumberFormat="1" applyFill="1" applyBorder="1" applyAlignment="1">
      <alignment vertical="top"/>
    </xf>
    <xf numFmtId="0" fontId="0" fillId="2" borderId="45" xfId="0" applyFill="1" applyBorder="1" applyAlignment="1">
      <alignment vertical="top"/>
    </xf>
    <xf numFmtId="49" fontId="0" fillId="0" borderId="5" xfId="0" applyNumberFormat="1" applyBorder="1" applyAlignment="1">
      <alignment vertical="top"/>
    </xf>
    <xf numFmtId="0" fontId="0" fillId="0" borderId="47" xfId="0" applyBorder="1" applyAlignment="1">
      <alignment vertical="top"/>
    </xf>
    <xf numFmtId="49" fontId="0" fillId="0" borderId="49" xfId="0" applyNumberFormat="1" applyBorder="1" applyAlignment="1">
      <alignment vertical="top"/>
    </xf>
    <xf numFmtId="0" fontId="0" fillId="0" borderId="50" xfId="0" applyBorder="1" applyAlignment="1">
      <alignment vertical="top"/>
    </xf>
    <xf numFmtId="0" fontId="0" fillId="2" borderId="51" xfId="0" applyFill="1" applyBorder="1" applyAlignment="1">
      <alignment vertical="top"/>
    </xf>
    <xf numFmtId="49" fontId="0" fillId="2" borderId="52" xfId="0" applyNumberFormat="1" applyFill="1" applyBorder="1" applyAlignment="1">
      <alignment vertical="top"/>
    </xf>
    <xf numFmtId="49" fontId="0" fillId="2" borderId="52" xfId="0" applyNumberFormat="1" applyFill="1" applyBorder="1" applyAlignment="1">
      <alignment horizontal="left" vertical="top" wrapText="1"/>
    </xf>
    <xf numFmtId="0" fontId="0" fillId="2" borderId="52" xfId="0" applyFill="1" applyBorder="1" applyAlignment="1">
      <alignment horizontal="center" vertical="top" shrinkToFit="1"/>
    </xf>
    <xf numFmtId="165" fontId="0" fillId="2" borderId="52" xfId="0" applyNumberFormat="1" applyFill="1" applyBorder="1" applyAlignment="1">
      <alignment vertical="top"/>
    </xf>
    <xf numFmtId="4" fontId="0" fillId="2" borderId="52" xfId="0" applyNumberFormat="1" applyFill="1" applyBorder="1" applyAlignment="1">
      <alignment vertical="top"/>
    </xf>
    <xf numFmtId="4" fontId="0" fillId="2" borderId="53" xfId="0" applyNumberFormat="1" applyFill="1" applyBorder="1" applyAlignment="1">
      <alignment vertical="top"/>
    </xf>
    <xf numFmtId="0" fontId="0" fillId="0" borderId="0" xfId="0" applyFont="1"/>
    <xf numFmtId="0" fontId="23" fillId="0" borderId="0" xfId="3" applyFont="1" applyFill="1" applyBorder="1" applyAlignment="1">
      <alignment horizontal="left"/>
    </xf>
    <xf numFmtId="0" fontId="24" fillId="0" borderId="0" xfId="3" applyFont="1" applyFill="1" applyBorder="1" applyAlignment="1">
      <alignment horizontal="center"/>
    </xf>
    <xf numFmtId="164" fontId="24" fillId="0" borderId="0" xfId="3" applyNumberFormat="1" applyFont="1" applyFill="1" applyBorder="1"/>
    <xf numFmtId="2" fontId="24" fillId="0" borderId="0" xfId="3" applyNumberFormat="1" applyFont="1" applyFill="1" applyBorder="1"/>
    <xf numFmtId="0" fontId="17" fillId="0" borderId="0" xfId="3"/>
    <xf numFmtId="0" fontId="23" fillId="0" borderId="0" xfId="3" applyFont="1" applyBorder="1" applyAlignment="1">
      <alignment horizontal="left"/>
    </xf>
    <xf numFmtId="0" fontId="24" fillId="0" borderId="0" xfId="3" applyFont="1" applyBorder="1" applyAlignment="1"/>
    <xf numFmtId="0" fontId="24" fillId="0" borderId="0" xfId="3" applyFont="1" applyBorder="1" applyAlignment="1">
      <alignment horizontal="center"/>
    </xf>
    <xf numFmtId="2" fontId="25" fillId="0" borderId="0" xfId="3" applyNumberFormat="1" applyFont="1" applyBorder="1" applyAlignment="1">
      <alignment horizontal="center"/>
    </xf>
    <xf numFmtId="0" fontId="23" fillId="0" borderId="54" xfId="3" applyFont="1" applyBorder="1" applyAlignment="1">
      <alignment horizontal="left"/>
    </xf>
    <xf numFmtId="2" fontId="25" fillId="0" borderId="54" xfId="3" applyNumberFormat="1" applyFont="1" applyBorder="1" applyAlignment="1">
      <alignment horizontal="center"/>
    </xf>
    <xf numFmtId="2" fontId="28" fillId="0" borderId="37" xfId="4" applyNumberFormat="1" applyFont="1" applyFill="1" applyBorder="1" applyAlignment="1">
      <alignment horizontal="center" vertical="center"/>
    </xf>
    <xf numFmtId="2" fontId="28" fillId="0" borderId="14" xfId="4" applyNumberFormat="1" applyFont="1" applyFill="1" applyBorder="1" applyAlignment="1">
      <alignment horizontal="center" vertical="center"/>
    </xf>
    <xf numFmtId="0" fontId="25" fillId="0" borderId="7" xfId="3" applyFont="1" applyBorder="1" applyAlignment="1">
      <alignment horizontal="left" vertical="top"/>
    </xf>
    <xf numFmtId="0" fontId="25" fillId="0" borderId="5" xfId="3" applyFont="1" applyBorder="1" applyAlignment="1">
      <alignment horizontal="left" vertical="top"/>
    </xf>
    <xf numFmtId="0" fontId="25" fillId="0" borderId="5" xfId="3" applyFont="1" applyBorder="1" applyAlignment="1">
      <alignment horizontal="center" vertical="top"/>
    </xf>
    <xf numFmtId="2" fontId="24" fillId="0" borderId="5" xfId="3" applyNumberFormat="1" applyFont="1" applyBorder="1" applyAlignment="1">
      <alignment horizontal="center" vertical="top"/>
    </xf>
    <xf numFmtId="2" fontId="24" fillId="0" borderId="8" xfId="3" applyNumberFormat="1" applyFont="1" applyBorder="1" applyAlignment="1">
      <alignment horizontal="center" vertical="top"/>
    </xf>
    <xf numFmtId="49" fontId="29" fillId="0" borderId="55" xfId="3" applyNumberFormat="1" applyFont="1" applyFill="1" applyBorder="1" applyAlignment="1">
      <alignment horizontal="center" vertical="top"/>
    </xf>
    <xf numFmtId="0" fontId="19" fillId="0" borderId="56" xfId="3" applyFont="1" applyFill="1" applyBorder="1" applyAlignment="1">
      <alignment vertical="top" wrapText="1"/>
    </xf>
    <xf numFmtId="0" fontId="29" fillId="0" borderId="57" xfId="3" applyFont="1" applyFill="1" applyBorder="1" applyAlignment="1">
      <alignment horizontal="left" vertical="top" wrapText="1"/>
    </xf>
    <xf numFmtId="0" fontId="30" fillId="0" borderId="56" xfId="3" applyFont="1" applyFill="1" applyBorder="1" applyAlignment="1">
      <alignment vertical="top"/>
    </xf>
    <xf numFmtId="49" fontId="29" fillId="0" borderId="59" xfId="3" applyNumberFormat="1" applyFont="1" applyBorder="1" applyAlignment="1">
      <alignment horizontal="center" vertical="top"/>
    </xf>
    <xf numFmtId="0" fontId="29" fillId="0" borderId="60" xfId="5" applyFont="1" applyBorder="1" applyAlignment="1">
      <alignment vertical="top" wrapText="1"/>
    </xf>
    <xf numFmtId="0" fontId="29" fillId="0" borderId="60" xfId="3" applyFont="1" applyBorder="1" applyAlignment="1">
      <alignment horizontal="left" vertical="top"/>
    </xf>
    <xf numFmtId="0" fontId="29" fillId="0" borderId="60" xfId="3" applyFont="1" applyBorder="1" applyAlignment="1">
      <alignment vertical="top"/>
    </xf>
    <xf numFmtId="0" fontId="24" fillId="0" borderId="5" xfId="3" applyFont="1" applyBorder="1" applyAlignment="1">
      <alignment horizontal="left" vertical="top"/>
    </xf>
    <xf numFmtId="49" fontId="29" fillId="0" borderId="62" xfId="3" applyNumberFormat="1" applyFont="1" applyBorder="1" applyAlignment="1">
      <alignment horizontal="center" vertical="top"/>
    </xf>
    <xf numFmtId="0" fontId="29" fillId="0" borderId="56" xfId="3" applyFont="1" applyBorder="1" applyAlignment="1">
      <alignment horizontal="left" vertical="top" wrapText="1"/>
    </xf>
    <xf numFmtId="0" fontId="29" fillId="0" borderId="56" xfId="3" applyFont="1" applyBorder="1" applyAlignment="1">
      <alignment horizontal="left" vertical="top"/>
    </xf>
    <xf numFmtId="49" fontId="29" fillId="0" borderId="55" xfId="3" applyNumberFormat="1" applyFont="1" applyBorder="1" applyAlignment="1">
      <alignment horizontal="center" vertical="top"/>
    </xf>
    <xf numFmtId="0" fontId="29" fillId="0" borderId="64" xfId="3" applyFont="1" applyBorder="1" applyAlignment="1">
      <alignment horizontal="left" vertical="top" wrapText="1"/>
    </xf>
    <xf numFmtId="0" fontId="29" fillId="0" borderId="64" xfId="3" applyFont="1" applyBorder="1" applyAlignment="1">
      <alignment horizontal="left" vertical="top"/>
    </xf>
    <xf numFmtId="0" fontId="29" fillId="0" borderId="64" xfId="3" applyFont="1" applyFill="1" applyBorder="1" applyAlignment="1">
      <alignment horizontal="left" vertical="top" wrapText="1"/>
    </xf>
    <xf numFmtId="0" fontId="29" fillId="0" borderId="64" xfId="3" applyFont="1" applyFill="1" applyBorder="1" applyAlignment="1">
      <alignment horizontal="left" vertical="top"/>
    </xf>
    <xf numFmtId="0" fontId="29" fillId="0" borderId="65" xfId="3" applyFont="1" applyBorder="1" applyAlignment="1">
      <alignment horizontal="left" vertical="top"/>
    </xf>
    <xf numFmtId="0" fontId="29" fillId="0" borderId="60" xfId="3" applyFont="1" applyBorder="1" applyAlignment="1">
      <alignment horizontal="left" vertical="top" wrapText="1"/>
    </xf>
    <xf numFmtId="0" fontId="33" fillId="0" borderId="0" xfId="3" applyFont="1"/>
    <xf numFmtId="0" fontId="7" fillId="0" borderId="22" xfId="1" applyBorder="1"/>
    <xf numFmtId="0" fontId="7" fillId="0" borderId="0" xfId="1" applyFill="1" applyBorder="1" applyAlignment="1"/>
    <xf numFmtId="0" fontId="7" fillId="0" borderId="0" xfId="1" applyFill="1" applyBorder="1"/>
    <xf numFmtId="0" fontId="11" fillId="0" borderId="0" xfId="1" applyFont="1" applyFill="1" applyBorder="1" applyAlignment="1">
      <alignment horizontal="centerContinuous"/>
    </xf>
    <xf numFmtId="0" fontId="12" fillId="0" borderId="0" xfId="1" applyFont="1" applyFill="1" applyBorder="1" applyAlignment="1">
      <alignment horizontal="centerContinuous"/>
    </xf>
    <xf numFmtId="0" fontId="8" fillId="0" borderId="0" xfId="1" applyFont="1" applyFill="1" applyBorder="1"/>
    <xf numFmtId="0" fontId="7" fillId="0" borderId="0" xfId="1" applyFont="1" applyFill="1" applyBorder="1"/>
    <xf numFmtId="0" fontId="4" fillId="0" borderId="31" xfId="1" applyFont="1" applyFill="1" applyBorder="1" applyAlignment="1">
      <alignment horizontal="center"/>
    </xf>
    <xf numFmtId="49" fontId="4" fillId="0" borderId="31" xfId="1" applyNumberFormat="1" applyFont="1" applyFill="1" applyBorder="1" applyAlignment="1">
      <alignment horizontal="left"/>
    </xf>
    <xf numFmtId="0" fontId="7" fillId="0" borderId="31" xfId="1" applyFill="1" applyBorder="1" applyAlignment="1">
      <alignment horizontal="center"/>
    </xf>
    <xf numFmtId="0" fontId="7" fillId="0" borderId="31" xfId="1" applyNumberFormat="1" applyFill="1" applyBorder="1" applyAlignment="1">
      <alignment horizontal="right"/>
    </xf>
    <xf numFmtId="0" fontId="7" fillId="0" borderId="31" xfId="1" applyNumberFormat="1" applyFill="1" applyBorder="1"/>
    <xf numFmtId="49" fontId="3" fillId="0" borderId="67" xfId="1" applyNumberFormat="1" applyFont="1" applyFill="1" applyBorder="1"/>
    <xf numFmtId="0" fontId="3" fillId="0" borderId="23" xfId="1" applyFont="1" applyFill="1" applyBorder="1" applyAlignment="1">
      <alignment horizontal="center"/>
    </xf>
    <xf numFmtId="0" fontId="3" fillId="0" borderId="23" xfId="1" applyNumberFormat="1" applyFont="1" applyFill="1" applyBorder="1" applyAlignment="1">
      <alignment horizontal="center"/>
    </xf>
    <xf numFmtId="0" fontId="3" fillId="0" borderId="24" xfId="1" applyFont="1" applyFill="1" applyBorder="1" applyAlignment="1">
      <alignment horizontal="center"/>
    </xf>
    <xf numFmtId="4" fontId="4" fillId="0" borderId="30" xfId="1" applyNumberFormat="1" applyFont="1" applyFill="1" applyBorder="1"/>
    <xf numFmtId="0" fontId="19" fillId="0" borderId="0" xfId="1" applyFont="1" applyBorder="1" applyAlignment="1">
      <alignment horizontal="left" vertical="top" wrapText="1"/>
    </xf>
    <xf numFmtId="0" fontId="19" fillId="0" borderId="0" xfId="1" applyNumberFormat="1" applyFont="1" applyBorder="1" applyAlignment="1">
      <alignment vertical="top" wrapText="1"/>
    </xf>
    <xf numFmtId="0" fontId="19" fillId="0" borderId="0" xfId="1" applyFont="1" applyBorder="1" applyAlignment="1">
      <alignment wrapText="1"/>
    </xf>
    <xf numFmtId="0" fontId="19" fillId="0" borderId="0" xfId="1" applyFont="1" applyBorder="1" applyAlignment="1">
      <alignment vertical="top" wrapText="1"/>
    </xf>
    <xf numFmtId="4" fontId="4" fillId="0" borderId="68" xfId="1" applyNumberFormat="1" applyFont="1" applyFill="1" applyBorder="1"/>
    <xf numFmtId="0" fontId="0" fillId="0" borderId="0" xfId="1" applyFont="1" applyBorder="1" applyAlignment="1">
      <alignment horizontal="left" vertical="top" wrapText="1"/>
    </xf>
    <xf numFmtId="0" fontId="0" fillId="0" borderId="0" xfId="1" applyNumberFormat="1" applyFont="1" applyBorder="1" applyAlignment="1">
      <alignment vertical="top" wrapText="1"/>
    </xf>
    <xf numFmtId="0" fontId="0" fillId="0" borderId="0" xfId="1" applyFont="1" applyBorder="1" applyAlignment="1">
      <alignment wrapText="1"/>
    </xf>
    <xf numFmtId="0" fontId="0" fillId="0" borderId="0" xfId="1" applyFont="1" applyBorder="1" applyAlignment="1">
      <alignment vertical="top" wrapText="1"/>
    </xf>
    <xf numFmtId="4" fontId="7" fillId="3" borderId="66" xfId="1" applyNumberFormat="1" applyFill="1" applyBorder="1"/>
    <xf numFmtId="0" fontId="9" fillId="0" borderId="0" xfId="1" applyFont="1" applyBorder="1"/>
    <xf numFmtId="165" fontId="0" fillId="2" borderId="39" xfId="0" applyNumberFormat="1" applyFill="1" applyBorder="1" applyAlignment="1">
      <alignment vertical="top"/>
    </xf>
    <xf numFmtId="0" fontId="9" fillId="0" borderId="0" xfId="0" applyFont="1" applyAlignment="1">
      <alignment vertical="top"/>
    </xf>
    <xf numFmtId="165" fontId="19" fillId="0" borderId="0" xfId="0" applyNumberFormat="1" applyFont="1"/>
    <xf numFmtId="0" fontId="9" fillId="0" borderId="0" xfId="3" applyFont="1"/>
    <xf numFmtId="0" fontId="29" fillId="0" borderId="56" xfId="3" applyFont="1" applyFill="1" applyBorder="1" applyAlignment="1">
      <alignment horizontal="center" vertical="center"/>
    </xf>
    <xf numFmtId="166" fontId="29" fillId="0" borderId="56" xfId="3" applyNumberFormat="1" applyFont="1" applyBorder="1" applyAlignment="1">
      <alignment horizontal="right" vertical="center"/>
    </xf>
    <xf numFmtId="166" fontId="29" fillId="0" borderId="58" xfId="3" applyNumberFormat="1" applyFont="1" applyBorder="1" applyAlignment="1">
      <alignment horizontal="right" vertical="center"/>
    </xf>
    <xf numFmtId="0" fontId="25" fillId="0" borderId="5" xfId="3" applyFont="1" applyBorder="1" applyAlignment="1">
      <alignment horizontal="center" vertical="center"/>
    </xf>
    <xf numFmtId="0" fontId="25" fillId="0" borderId="5" xfId="3" applyFont="1" applyBorder="1" applyAlignment="1">
      <alignment horizontal="left" vertical="center"/>
    </xf>
    <xf numFmtId="0" fontId="29" fillId="0" borderId="60" xfId="5" applyFont="1" applyBorder="1" applyAlignment="1">
      <alignment horizontal="center" vertical="center"/>
    </xf>
    <xf numFmtId="0" fontId="29" fillId="0" borderId="60" xfId="3" applyFont="1" applyBorder="1" applyAlignment="1">
      <alignment horizontal="center" vertical="center"/>
    </xf>
    <xf numFmtId="2" fontId="29" fillId="0" borderId="60" xfId="6" applyNumberFormat="1" applyFont="1" applyBorder="1" applyAlignment="1">
      <alignment horizontal="right" vertical="center"/>
    </xf>
    <xf numFmtId="2" fontId="29" fillId="0" borderId="61" xfId="3" applyNumberFormat="1" applyFont="1" applyBorder="1" applyAlignment="1">
      <alignment horizontal="right" vertical="center"/>
    </xf>
    <xf numFmtId="0" fontId="32" fillId="0" borderId="5" xfId="4" applyFont="1" applyBorder="1" applyAlignment="1">
      <alignment horizontal="center" vertical="center"/>
    </xf>
    <xf numFmtId="0" fontId="32" fillId="0" borderId="5" xfId="4" applyFont="1" applyFill="1" applyBorder="1" applyAlignment="1">
      <alignment horizontal="center" vertical="center"/>
    </xf>
    <xf numFmtId="2" fontId="24" fillId="0" borderId="5" xfId="4" applyNumberFormat="1" applyFont="1" applyFill="1" applyBorder="1" applyAlignment="1">
      <alignment horizontal="right" vertical="center"/>
    </xf>
    <xf numFmtId="2" fontId="24" fillId="0" borderId="8" xfId="4" applyNumberFormat="1" applyFont="1" applyBorder="1" applyAlignment="1">
      <alignment horizontal="right" vertical="center"/>
    </xf>
    <xf numFmtId="0" fontId="29" fillId="0" borderId="56" xfId="3" applyNumberFormat="1" applyFont="1" applyBorder="1" applyAlignment="1">
      <alignment horizontal="center" vertical="center"/>
    </xf>
    <xf numFmtId="0" fontId="29" fillId="0" borderId="63" xfId="3" applyFont="1" applyBorder="1" applyAlignment="1">
      <alignment horizontal="center" vertical="center"/>
    </xf>
    <xf numFmtId="0" fontId="29" fillId="0" borderId="64" xfId="3" applyNumberFormat="1" applyFont="1" applyBorder="1" applyAlignment="1">
      <alignment horizontal="center" vertical="center"/>
    </xf>
    <xf numFmtId="0" fontId="29" fillId="0" borderId="60" xfId="3" applyNumberFormat="1" applyFont="1" applyBorder="1" applyAlignment="1">
      <alignment horizontal="center" vertical="center"/>
    </xf>
    <xf numFmtId="166" fontId="29" fillId="0" borderId="60" xfId="3" applyNumberFormat="1" applyFont="1" applyBorder="1" applyAlignment="1">
      <alignment horizontal="right" vertical="center"/>
    </xf>
    <xf numFmtId="166" fontId="29" fillId="0" borderId="61" xfId="3" applyNumberFormat="1" applyFont="1" applyBorder="1" applyAlignment="1">
      <alignment horizontal="right" vertical="center"/>
    </xf>
    <xf numFmtId="2" fontId="24" fillId="0" borderId="5" xfId="3" applyNumberFormat="1" applyFont="1" applyBorder="1" applyAlignment="1">
      <alignment horizontal="right" vertical="center"/>
    </xf>
    <xf numFmtId="2" fontId="24" fillId="0" borderId="8" xfId="3" applyNumberFormat="1" applyFont="1" applyBorder="1" applyAlignment="1">
      <alignment horizontal="right" vertical="center"/>
    </xf>
    <xf numFmtId="0" fontId="17" fillId="0" borderId="0" xfId="3" applyAlignment="1">
      <alignment horizontal="right"/>
    </xf>
    <xf numFmtId="166" fontId="17" fillId="3" borderId="66" xfId="3" applyNumberFormat="1" applyFill="1" applyBorder="1" applyAlignment="1">
      <alignment horizontal="right"/>
    </xf>
    <xf numFmtId="0" fontId="0" fillId="0" borderId="47" xfId="0" applyFill="1" applyBorder="1" applyAlignment="1">
      <alignment vertical="top"/>
    </xf>
    <xf numFmtId="49" fontId="0" fillId="0" borderId="5" xfId="0" applyNumberFormat="1" applyFill="1" applyBorder="1" applyAlignment="1">
      <alignment vertical="top"/>
    </xf>
    <xf numFmtId="0" fontId="19" fillId="0" borderId="28" xfId="0" applyFont="1" applyBorder="1" applyAlignment="1">
      <alignment vertical="top"/>
    </xf>
    <xf numFmtId="0" fontId="19" fillId="0" borderId="28" xfId="0" applyNumberFormat="1" applyFont="1" applyBorder="1" applyAlignment="1">
      <alignment vertical="top"/>
    </xf>
    <xf numFmtId="0" fontId="19" fillId="0" borderId="28" xfId="0" applyNumberFormat="1" applyFont="1" applyBorder="1" applyAlignment="1">
      <alignment horizontal="left" vertical="top" wrapText="1"/>
    </xf>
    <xf numFmtId="0" fontId="19" fillId="0" borderId="28" xfId="0" applyFont="1" applyBorder="1" applyAlignment="1">
      <alignment vertical="top" shrinkToFit="1"/>
    </xf>
    <xf numFmtId="165" fontId="19" fillId="0" borderId="28" xfId="0" applyNumberFormat="1" applyFont="1" applyBorder="1" applyAlignment="1">
      <alignment vertical="top" shrinkToFit="1"/>
    </xf>
    <xf numFmtId="4" fontId="19" fillId="0" borderId="28" xfId="0" applyNumberFormat="1" applyFont="1" applyBorder="1" applyAlignment="1">
      <alignment vertical="top" shrinkToFit="1"/>
    </xf>
    <xf numFmtId="0" fontId="0" fillId="2" borderId="28" xfId="0" applyFill="1" applyBorder="1" applyAlignment="1">
      <alignment vertical="top"/>
    </xf>
    <xf numFmtId="0" fontId="0" fillId="2" borderId="28" xfId="0" applyNumberFormat="1" applyFill="1" applyBorder="1" applyAlignment="1">
      <alignment vertical="top"/>
    </xf>
    <xf numFmtId="0" fontId="0" fillId="2" borderId="28" xfId="0" applyNumberFormat="1" applyFill="1" applyBorder="1" applyAlignment="1">
      <alignment horizontal="left" vertical="top" wrapText="1"/>
    </xf>
    <xf numFmtId="0" fontId="0" fillId="2" borderId="28" xfId="0" applyFill="1" applyBorder="1" applyAlignment="1">
      <alignment vertical="top" shrinkToFit="1"/>
    </xf>
    <xf numFmtId="165" fontId="0" fillId="2" borderId="28" xfId="0" applyNumberFormat="1" applyFill="1" applyBorder="1" applyAlignment="1">
      <alignment vertical="top" shrinkToFit="1"/>
    </xf>
    <xf numFmtId="49" fontId="19" fillId="0" borderId="28" xfId="0" applyNumberFormat="1" applyFont="1" applyBorder="1"/>
    <xf numFmtId="0" fontId="19" fillId="0" borderId="28" xfId="0" applyNumberFormat="1" applyFont="1" applyBorder="1" applyAlignment="1">
      <alignment horizontal="left" vertical="top"/>
    </xf>
    <xf numFmtId="0" fontId="19" fillId="0" borderId="28" xfId="0" applyNumberFormat="1" applyFont="1" applyFill="1" applyBorder="1" applyAlignment="1">
      <alignment vertical="top"/>
    </xf>
    <xf numFmtId="0" fontId="6" fillId="0" borderId="28" xfId="2" applyFont="1" applyBorder="1"/>
    <xf numFmtId="0" fontId="19" fillId="2" borderId="28" xfId="0" applyFont="1" applyFill="1" applyBorder="1" applyAlignment="1">
      <alignment vertical="top"/>
    </xf>
    <xf numFmtId="0" fontId="19" fillId="2" borderId="28" xfId="0" applyNumberFormat="1" applyFont="1" applyFill="1" applyBorder="1" applyAlignment="1">
      <alignment vertical="top"/>
    </xf>
    <xf numFmtId="0" fontId="19" fillId="2" borderId="28" xfId="0" applyNumberFormat="1" applyFont="1" applyFill="1" applyBorder="1" applyAlignment="1">
      <alignment horizontal="left" vertical="top" wrapText="1"/>
    </xf>
    <xf numFmtId="0" fontId="19" fillId="2" borderId="28" xfId="0" applyFont="1" applyFill="1" applyBorder="1" applyAlignment="1">
      <alignment vertical="top" shrinkToFit="1"/>
    </xf>
    <xf numFmtId="165" fontId="19" fillId="2" borderId="28" xfId="0" applyNumberFormat="1" applyFont="1" applyFill="1" applyBorder="1" applyAlignment="1">
      <alignment vertical="top" shrinkToFit="1"/>
    </xf>
    <xf numFmtId="0" fontId="6" fillId="0" borderId="28" xfId="2" applyFont="1" applyBorder="1" applyAlignment="1">
      <alignment horizontal="left" vertical="center"/>
    </xf>
    <xf numFmtId="1" fontId="19" fillId="0" borderId="28" xfId="0" applyNumberFormat="1" applyFont="1" applyBorder="1" applyAlignment="1">
      <alignment horizontal="left" vertical="center"/>
    </xf>
    <xf numFmtId="0" fontId="19" fillId="0" borderId="28" xfId="0" applyNumberFormat="1" applyFont="1" applyFill="1" applyBorder="1" applyAlignment="1">
      <alignment horizontal="left" vertical="top" wrapText="1"/>
    </xf>
    <xf numFmtId="0" fontId="19" fillId="0" borderId="28" xfId="0" applyFont="1" applyBorder="1" applyAlignment="1">
      <alignment horizontal="left"/>
    </xf>
    <xf numFmtId="0" fontId="19" fillId="0" borderId="28" xfId="0" quotePrefix="1" applyFont="1" applyBorder="1"/>
    <xf numFmtId="0" fontId="19" fillId="0" borderId="28" xfId="0" applyFont="1" applyFill="1" applyBorder="1" applyAlignment="1">
      <alignment vertical="top" shrinkToFit="1"/>
    </xf>
    <xf numFmtId="165" fontId="19" fillId="0" borderId="28" xfId="0" applyNumberFormat="1" applyFont="1" applyFill="1" applyBorder="1" applyAlignment="1">
      <alignment vertical="top" shrinkToFit="1"/>
    </xf>
    <xf numFmtId="0" fontId="19" fillId="0" borderId="28" xfId="0" applyFont="1" applyBorder="1"/>
    <xf numFmtId="0" fontId="21" fillId="0" borderId="28" xfId="0" quotePrefix="1" applyNumberFormat="1" applyFont="1" applyFill="1" applyBorder="1" applyAlignment="1">
      <alignment horizontal="left" vertical="top" wrapText="1"/>
    </xf>
    <xf numFmtId="0" fontId="21" fillId="0" borderId="28" xfId="0" applyNumberFormat="1" applyFont="1" applyBorder="1" applyAlignment="1">
      <alignment vertical="top" wrapText="1" shrinkToFit="1"/>
    </xf>
    <xf numFmtId="165" fontId="21" fillId="0" borderId="28" xfId="0" applyNumberFormat="1" applyFont="1" applyBorder="1" applyAlignment="1">
      <alignment vertical="top" wrapText="1" shrinkToFit="1"/>
    </xf>
    <xf numFmtId="0" fontId="19" fillId="0" borderId="28" xfId="0" quotePrefix="1" applyNumberFormat="1" applyFont="1" applyBorder="1" applyAlignment="1">
      <alignment horizontal="left" vertical="top" wrapText="1"/>
    </xf>
    <xf numFmtId="0" fontId="19" fillId="0" borderId="28" xfId="0" applyNumberFormat="1" applyFont="1" applyBorder="1" applyAlignment="1">
      <alignment vertical="top" wrapText="1" shrinkToFit="1"/>
    </xf>
    <xf numFmtId="165" fontId="19" fillId="0" borderId="28" xfId="0" applyNumberFormat="1" applyFont="1" applyBorder="1" applyAlignment="1">
      <alignment vertical="top" wrapText="1" shrinkToFit="1"/>
    </xf>
    <xf numFmtId="0" fontId="34" fillId="0" borderId="28" xfId="1" applyFont="1" applyFill="1" applyBorder="1" applyAlignment="1">
      <alignment horizontal="center"/>
    </xf>
    <xf numFmtId="49" fontId="35" fillId="0" borderId="28" xfId="1" applyNumberFormat="1" applyFont="1" applyFill="1" applyBorder="1" applyAlignment="1">
      <alignment horizontal="left"/>
    </xf>
    <xf numFmtId="0" fontId="35" fillId="0" borderId="28" xfId="1" applyFont="1" applyFill="1" applyBorder="1" applyAlignment="1">
      <alignment wrapText="1"/>
    </xf>
    <xf numFmtId="49" fontId="35" fillId="0" borderId="28" xfId="1" applyNumberFormat="1" applyFont="1" applyFill="1" applyBorder="1" applyAlignment="1">
      <alignment horizontal="center" shrinkToFit="1"/>
    </xf>
    <xf numFmtId="4" fontId="35" fillId="0" borderId="28" xfId="1" applyNumberFormat="1" applyFont="1" applyFill="1" applyBorder="1" applyAlignment="1">
      <alignment horizontal="right"/>
    </xf>
    <xf numFmtId="0" fontId="36" fillId="0" borderId="28" xfId="1" applyFont="1" applyFill="1" applyBorder="1" applyAlignment="1">
      <alignment horizontal="center"/>
    </xf>
    <xf numFmtId="49" fontId="36" fillId="0" borderId="28" xfId="1" applyNumberFormat="1" applyFont="1" applyFill="1" applyBorder="1" applyAlignment="1">
      <alignment horizontal="left"/>
    </xf>
    <xf numFmtId="4" fontId="35" fillId="0" borderId="28" xfId="1" applyNumberFormat="1" applyFont="1" applyFill="1" applyBorder="1" applyAlignment="1">
      <alignment horizontal="right" wrapText="1"/>
    </xf>
    <xf numFmtId="4" fontId="37" fillId="0" borderId="28" xfId="1" applyNumberFormat="1" applyFont="1" applyFill="1" applyBorder="1" applyAlignment="1">
      <alignment horizontal="right" wrapText="1"/>
    </xf>
    <xf numFmtId="4" fontId="5" fillId="0" borderId="1" xfId="0" applyNumberFormat="1" applyFont="1" applyFill="1" applyBorder="1" applyAlignment="1">
      <alignment horizontal="right"/>
    </xf>
    <xf numFmtId="4" fontId="5" fillId="0" borderId="3" xfId="0" applyNumberFormat="1" applyFont="1" applyFill="1" applyBorder="1" applyAlignment="1">
      <alignment horizontal="right"/>
    </xf>
    <xf numFmtId="4" fontId="4" fillId="0" borderId="9" xfId="0" applyNumberFormat="1" applyFont="1" applyFill="1" applyBorder="1" applyAlignment="1">
      <alignment horizontal="right"/>
    </xf>
    <xf numFmtId="4" fontId="4" fillId="0" borderId="11" xfId="0" applyNumberFormat="1" applyFont="1" applyFill="1" applyBorder="1" applyAlignment="1">
      <alignment horizontal="right"/>
    </xf>
    <xf numFmtId="0" fontId="7" fillId="0" borderId="15" xfId="1" applyFont="1" applyBorder="1" applyAlignment="1">
      <alignment horizontal="center"/>
    </xf>
    <xf numFmtId="0" fontId="7" fillId="0" borderId="16" xfId="1" applyFont="1" applyBorder="1" applyAlignment="1">
      <alignment horizontal="center"/>
    </xf>
    <xf numFmtId="0" fontId="7" fillId="0" borderId="19" xfId="1" applyFont="1" applyBorder="1" applyAlignment="1">
      <alignment horizontal="center"/>
    </xf>
    <xf numFmtId="0" fontId="7" fillId="0" borderId="20" xfId="1" applyFont="1" applyBorder="1" applyAlignment="1">
      <alignment horizontal="center"/>
    </xf>
    <xf numFmtId="49" fontId="1" fillId="0" borderId="0" xfId="0" applyNumberFormat="1" applyFont="1" applyAlignment="1">
      <alignment horizont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14" fillId="0" borderId="28" xfId="1" applyFont="1" applyFill="1" applyBorder="1" applyAlignment="1">
      <alignment horizontal="left" wrapText="1"/>
    </xf>
    <xf numFmtId="0" fontId="0" fillId="0" borderId="28" xfId="0" applyFill="1" applyBorder="1" applyAlignment="1">
      <alignment horizontal="left" wrapText="1"/>
    </xf>
    <xf numFmtId="0" fontId="10" fillId="0" borderId="0" xfId="1" applyFont="1" applyAlignment="1">
      <alignment horizontal="center"/>
    </xf>
    <xf numFmtId="49" fontId="7" fillId="0" borderId="19" xfId="1" applyNumberFormat="1" applyFont="1" applyBorder="1" applyAlignment="1">
      <alignment horizontal="center"/>
    </xf>
    <xf numFmtId="0" fontId="7" fillId="0" borderId="21" xfId="1" applyBorder="1" applyAlignment="1">
      <alignment horizontal="left" shrinkToFit="1"/>
    </xf>
    <xf numFmtId="0" fontId="7" fillId="0" borderId="22" xfId="1" applyBorder="1" applyAlignment="1">
      <alignment horizontal="left" shrinkToFit="1"/>
    </xf>
    <xf numFmtId="0" fontId="7" fillId="0" borderId="15" xfId="1" applyFont="1" applyFill="1" applyBorder="1" applyAlignment="1">
      <alignment horizontal="center"/>
    </xf>
    <xf numFmtId="0" fontId="7" fillId="0" borderId="16" xfId="1" applyFont="1" applyFill="1" applyBorder="1" applyAlignment="1">
      <alignment horizontal="center"/>
    </xf>
    <xf numFmtId="49" fontId="7" fillId="0" borderId="19" xfId="1" applyNumberFormat="1" applyFont="1" applyFill="1" applyBorder="1" applyAlignment="1">
      <alignment horizontal="center"/>
    </xf>
    <xf numFmtId="0" fontId="7" fillId="0" borderId="20" xfId="1" applyFont="1" applyFill="1" applyBorder="1" applyAlignment="1">
      <alignment horizontal="center"/>
    </xf>
    <xf numFmtId="0" fontId="7" fillId="0" borderId="21" xfId="1" applyFill="1" applyBorder="1" applyAlignment="1">
      <alignment horizontal="center" shrinkToFit="1"/>
    </xf>
    <xf numFmtId="0" fontId="7" fillId="0" borderId="22" xfId="1" applyFill="1" applyBorder="1" applyAlignment="1">
      <alignment horizontal="center" shrinkToFit="1"/>
    </xf>
    <xf numFmtId="3" fontId="14" fillId="0" borderId="28" xfId="1" applyNumberFormat="1" applyFont="1" applyFill="1" applyBorder="1" applyAlignment="1">
      <alignment horizontal="left" wrapText="1"/>
    </xf>
    <xf numFmtId="0" fontId="10" fillId="0" borderId="0" xfId="1" applyFont="1" applyBorder="1" applyAlignment="1">
      <alignment horizontal="center"/>
    </xf>
    <xf numFmtId="0" fontId="37" fillId="0" borderId="28" xfId="1" applyFont="1" applyFill="1" applyBorder="1" applyAlignment="1">
      <alignment horizontal="left" wrapText="1"/>
    </xf>
    <xf numFmtId="0" fontId="38" fillId="0" borderId="28" xfId="0" applyFont="1" applyFill="1" applyBorder="1" applyAlignment="1">
      <alignment horizontal="left" wrapText="1"/>
    </xf>
    <xf numFmtId="0" fontId="35" fillId="0" borderId="28" xfId="1" applyFont="1" applyFill="1" applyBorder="1" applyAlignment="1">
      <alignment horizontal="left" wrapText="1"/>
    </xf>
    <xf numFmtId="0" fontId="34" fillId="0" borderId="28" xfId="0" applyFont="1" applyFill="1" applyBorder="1" applyAlignment="1">
      <alignment horizontal="left" wrapText="1"/>
    </xf>
    <xf numFmtId="4" fontId="0" fillId="3" borderId="9" xfId="0" applyNumberFormat="1" applyFill="1" applyBorder="1" applyAlignment="1">
      <alignment horizontal="right" vertical="top"/>
    </xf>
    <xf numFmtId="4" fontId="0" fillId="3" borderId="11" xfId="0" applyNumberFormat="1" applyFill="1" applyBorder="1" applyAlignment="1">
      <alignment horizontal="right" vertical="top"/>
    </xf>
    <xf numFmtId="4" fontId="0" fillId="2" borderId="28" xfId="0" applyNumberFormat="1" applyFill="1" applyBorder="1" applyAlignment="1">
      <alignment vertical="top" shrinkToFit="1"/>
    </xf>
    <xf numFmtId="0" fontId="22" fillId="0" borderId="0" xfId="0" applyFont="1" applyAlignment="1">
      <alignment horizontal="center" vertical="top"/>
    </xf>
    <xf numFmtId="0" fontId="22" fillId="0" borderId="0" xfId="0" applyFont="1" applyAlignment="1">
      <alignment horizontal="center" vertical="top" wrapText="1"/>
    </xf>
    <xf numFmtId="49" fontId="0" fillId="0" borderId="49" xfId="0" applyNumberFormat="1" applyBorder="1" applyAlignment="1">
      <alignment vertical="top" wrapText="1" shrinkToFit="1"/>
    </xf>
    <xf numFmtId="49" fontId="0" fillId="0" borderId="49" xfId="0" applyNumberFormat="1" applyBorder="1" applyAlignment="1">
      <alignment vertical="top" shrinkToFit="1"/>
    </xf>
    <xf numFmtId="49" fontId="0" fillId="0" borderId="48" xfId="0" applyNumberFormat="1" applyBorder="1" applyAlignment="1">
      <alignment vertical="top" shrinkToFit="1"/>
    </xf>
    <xf numFmtId="49" fontId="0" fillId="0" borderId="5" xfId="0" applyNumberFormat="1" applyBorder="1" applyAlignment="1">
      <alignment vertical="top" wrapText="1" shrinkToFit="1"/>
    </xf>
    <xf numFmtId="49" fontId="0" fillId="0" borderId="5" xfId="0" applyNumberFormat="1" applyBorder="1" applyAlignment="1">
      <alignment vertical="top" shrinkToFit="1"/>
    </xf>
    <xf numFmtId="49" fontId="0" fillId="0" borderId="46" xfId="0" applyNumberFormat="1" applyBorder="1" applyAlignment="1">
      <alignment vertical="top" shrinkToFit="1"/>
    </xf>
    <xf numFmtId="49" fontId="0" fillId="2" borderId="44" xfId="0" applyNumberFormat="1" applyFill="1" applyBorder="1" applyAlignment="1">
      <alignment vertical="top" wrapText="1" shrinkToFit="1"/>
    </xf>
    <xf numFmtId="49" fontId="0" fillId="2" borderId="44" xfId="0" applyNumberFormat="1" applyFill="1" applyBorder="1" applyAlignment="1">
      <alignment vertical="top" shrinkToFit="1"/>
    </xf>
    <xf numFmtId="49" fontId="0" fillId="2" borderId="43" xfId="0" applyNumberFormat="1" applyFill="1" applyBorder="1" applyAlignment="1">
      <alignment vertical="top" shrinkToFit="1"/>
    </xf>
    <xf numFmtId="4" fontId="0" fillId="2" borderId="12" xfId="0" applyNumberFormat="1" applyFill="1" applyBorder="1" applyAlignment="1">
      <alignment vertical="top"/>
    </xf>
    <xf numFmtId="4" fontId="0" fillId="2" borderId="26" xfId="0" applyNumberFormat="1" applyFill="1" applyBorder="1" applyAlignment="1">
      <alignment vertical="top"/>
    </xf>
    <xf numFmtId="4" fontId="19" fillId="2" borderId="28" xfId="0" applyNumberFormat="1" applyFont="1" applyFill="1" applyBorder="1" applyAlignment="1">
      <alignment vertical="top" shrinkToFit="1"/>
    </xf>
    <xf numFmtId="49" fontId="0" fillId="0" borderId="44" xfId="0" applyNumberFormat="1" applyFill="1" applyBorder="1" applyAlignment="1">
      <alignment vertical="top" wrapText="1" shrinkToFit="1"/>
    </xf>
    <xf numFmtId="49" fontId="0" fillId="0" borderId="44" xfId="0" applyNumberFormat="1" applyFill="1" applyBorder="1" applyAlignment="1">
      <alignment vertical="top" shrinkToFit="1"/>
    </xf>
    <xf numFmtId="49" fontId="0" fillId="0" borderId="43" xfId="0" applyNumberFormat="1" applyFill="1" applyBorder="1" applyAlignment="1">
      <alignment vertical="top" shrinkToFit="1"/>
    </xf>
    <xf numFmtId="4" fontId="0" fillId="2" borderId="39" xfId="0" applyNumberFormat="1" applyFill="1" applyBorder="1" applyAlignment="1">
      <alignment vertical="top"/>
    </xf>
    <xf numFmtId="2" fontId="27" fillId="0" borderId="32" xfId="4" applyNumberFormat="1" applyFont="1" applyFill="1" applyBorder="1" applyAlignment="1">
      <alignment horizontal="center" vertical="center"/>
    </xf>
    <xf numFmtId="2" fontId="24" fillId="0" borderId="33" xfId="3" applyNumberFormat="1" applyFont="1" applyBorder="1" applyAlignment="1">
      <alignment horizontal="center" vertical="center"/>
    </xf>
    <xf numFmtId="0" fontId="27" fillId="0" borderId="27" xfId="4" applyFont="1" applyBorder="1" applyAlignment="1">
      <alignment horizontal="center" vertical="center"/>
    </xf>
    <xf numFmtId="0" fontId="24" fillId="0" borderId="36" xfId="3" applyFont="1" applyBorder="1" applyAlignment="1">
      <alignment horizontal="center" vertical="center"/>
    </xf>
    <xf numFmtId="0" fontId="27" fillId="0" borderId="32" xfId="4" applyFont="1" applyBorder="1" applyAlignment="1">
      <alignment horizontal="left" vertical="center" indent="1"/>
    </xf>
    <xf numFmtId="0" fontId="24" fillId="0" borderId="37" xfId="3" applyFont="1" applyBorder="1" applyAlignment="1">
      <alignment horizontal="left" vertical="center" indent="1"/>
    </xf>
    <xf numFmtId="0" fontId="27" fillId="0" borderId="52" xfId="4" applyFont="1" applyBorder="1" applyAlignment="1">
      <alignment horizontal="center" vertical="center" wrapText="1"/>
    </xf>
    <xf numFmtId="0" fontId="24" fillId="0" borderId="38" xfId="3" applyFont="1" applyBorder="1" applyAlignment="1">
      <alignment horizontal="center" vertical="center" wrapText="1"/>
    </xf>
    <xf numFmtId="0" fontId="27" fillId="0" borderId="32" xfId="4" applyFont="1" applyFill="1" applyBorder="1" applyAlignment="1">
      <alignment horizontal="center" vertical="center"/>
    </xf>
    <xf numFmtId="0" fontId="27" fillId="0" borderId="37" xfId="4" applyFont="1" applyFill="1" applyBorder="1" applyAlignment="1">
      <alignment horizontal="center" vertical="center"/>
    </xf>
    <xf numFmtId="0" fontId="39" fillId="0" borderId="28" xfId="1" applyFont="1" applyFill="1" applyBorder="1" applyAlignment="1">
      <alignment horizontal="center"/>
    </xf>
    <xf numFmtId="49" fontId="40" fillId="0" borderId="28" xfId="1" applyNumberFormat="1" applyFont="1" applyFill="1" applyBorder="1" applyAlignment="1">
      <alignment horizontal="left"/>
    </xf>
    <xf numFmtId="0" fontId="40" fillId="0" borderId="28" xfId="1" applyFont="1" applyFill="1" applyBorder="1" applyAlignment="1">
      <alignment wrapText="1"/>
    </xf>
    <xf numFmtId="49" fontId="40" fillId="0" borderId="28" xfId="1" applyNumberFormat="1" applyFont="1" applyFill="1" applyBorder="1" applyAlignment="1">
      <alignment horizontal="center" shrinkToFit="1"/>
    </xf>
    <xf numFmtId="4" fontId="40" fillId="0" borderId="28" xfId="1" applyNumberFormat="1" applyFont="1" applyFill="1" applyBorder="1" applyAlignment="1">
      <alignment horizontal="right"/>
    </xf>
  </cellXfs>
  <cellStyles count="7">
    <cellStyle name="normální" xfId="0" builtinId="0"/>
    <cellStyle name="normální 2" xfId="2"/>
    <cellStyle name="Normální 3" xfId="3"/>
    <cellStyle name="normální_List1" xfId="6"/>
    <cellStyle name="normální_POL.XLS" xfId="1"/>
    <cellStyle name="normální_PZTS (EZS)" xfId="5"/>
    <cellStyle name="normální_Videotelefon"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253;kazy%20v&#253;m&#283;r%20SO%2002/SO%2002-DZ-PS%2002-&#268;erpac&#237;%20stan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253;kazy%20v&#253;m&#283;r%20SO%2002/SO%2002-DZ-PS%2003-P&#344;ELO&#381;KA%20STOKY%20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253;kazy%20v&#253;m&#283;r%20SO%2002/SO%2002-DZ-PS%2004-P&#344;ELO&#381;KA%20STOKY%20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253;kazy%20v&#253;m&#283;r%20SO%2002/SO%2002-DZ-PS%2005-Odleh&#269;ovac&#237;%20stok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V&#253;kazy%20v&#253;m&#283;r%20SO%2002/SO%2002-DZ-PS%2006-PRODLOU&#381;EN&#205;%20VODOVODU%20A%20P&#344;&#205;POJKA%20VODOVODU.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8.14\BUILDpowerS\Templates\Rozpocty\Sablon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rycí list"/>
      <sheetName val="Rekapitulace"/>
      <sheetName val="Položky"/>
    </sheetNames>
    <sheetDataSet>
      <sheetData sheetId="0">
        <row r="4">
          <cell r="A4">
            <v>0</v>
          </cell>
          <cell r="C4" t="str">
            <v>SO 02-DZ-PS 02-Čerpací stanice</v>
          </cell>
        </row>
        <row r="6">
          <cell r="A6">
            <v>0</v>
          </cell>
          <cell r="C6" t="str">
            <v>Intenzifikace ČOV Lomnice</v>
          </cell>
        </row>
        <row r="7">
          <cell r="G7">
            <v>0</v>
          </cell>
        </row>
      </sheetData>
      <sheetData sheetId="1">
        <row r="1">
          <cell r="H1">
            <v>0</v>
          </cell>
        </row>
        <row r="19">
          <cell r="E19">
            <v>0</v>
          </cell>
          <cell r="F19">
            <v>0</v>
          </cell>
          <cell r="G19">
            <v>0</v>
          </cell>
          <cell r="H19">
            <v>0</v>
          </cell>
          <cell r="I19">
            <v>0</v>
          </cell>
        </row>
        <row r="25">
          <cell r="H25">
            <v>0</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Krycí list"/>
      <sheetName val="Rekapitulace"/>
      <sheetName val="Položky"/>
    </sheetNames>
    <sheetDataSet>
      <sheetData sheetId="0">
        <row r="4">
          <cell r="A4">
            <v>0</v>
          </cell>
          <cell r="C4" t="str">
            <v>SO 02-DZ-PS 03-Přeložka stoky A</v>
          </cell>
        </row>
        <row r="6">
          <cell r="A6">
            <v>0</v>
          </cell>
          <cell r="C6" t="str">
            <v>Intenzifikace ČOV Lomnice</v>
          </cell>
        </row>
        <row r="7">
          <cell r="G7">
            <v>0</v>
          </cell>
        </row>
      </sheetData>
      <sheetData sheetId="1">
        <row r="1">
          <cell r="H1">
            <v>0</v>
          </cell>
        </row>
        <row r="14">
          <cell r="E14">
            <v>0</v>
          </cell>
          <cell r="F14">
            <v>0</v>
          </cell>
          <cell r="G14">
            <v>0</v>
          </cell>
          <cell r="H14">
            <v>0</v>
          </cell>
          <cell r="I14">
            <v>0</v>
          </cell>
        </row>
        <row r="20">
          <cell r="H20">
            <v>0</v>
          </cell>
        </row>
      </sheetData>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Krycí list"/>
      <sheetName val="Rekapitulace"/>
      <sheetName val="Položky"/>
    </sheetNames>
    <sheetDataSet>
      <sheetData sheetId="0">
        <row r="4">
          <cell r="A4">
            <v>0</v>
          </cell>
          <cell r="C4" t="str">
            <v>SO 02-DZ-PS 04-Přeložka stoky C</v>
          </cell>
        </row>
        <row r="6">
          <cell r="A6">
            <v>0</v>
          </cell>
          <cell r="C6" t="str">
            <v>Intenzifikace ČOV Lomnice</v>
          </cell>
        </row>
        <row r="7">
          <cell r="G7">
            <v>0</v>
          </cell>
        </row>
      </sheetData>
      <sheetData sheetId="1">
        <row r="1">
          <cell r="H1">
            <v>0</v>
          </cell>
        </row>
        <row r="15">
          <cell r="E15">
            <v>0</v>
          </cell>
          <cell r="F15">
            <v>0</v>
          </cell>
          <cell r="G15">
            <v>0</v>
          </cell>
          <cell r="H15">
            <v>0</v>
          </cell>
          <cell r="I15">
            <v>0</v>
          </cell>
        </row>
        <row r="21">
          <cell r="H21">
            <v>0</v>
          </cell>
        </row>
      </sheetData>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Krycí list"/>
      <sheetName val="Rekapitulace"/>
      <sheetName val="Položky"/>
    </sheetNames>
    <sheetDataSet>
      <sheetData sheetId="0">
        <row r="4">
          <cell r="A4">
            <v>0</v>
          </cell>
          <cell r="C4" t="str">
            <v>SO 02-DZ-PS 05-Odlehčovací stoka</v>
          </cell>
        </row>
        <row r="6">
          <cell r="A6">
            <v>0</v>
          </cell>
          <cell r="C6" t="str">
            <v>Intenzifikace ČOV Lomnice</v>
          </cell>
        </row>
        <row r="7">
          <cell r="G7">
            <v>0</v>
          </cell>
        </row>
      </sheetData>
      <sheetData sheetId="1">
        <row r="20">
          <cell r="E20">
            <v>0</v>
          </cell>
          <cell r="F20">
            <v>0</v>
          </cell>
          <cell r="G20">
            <v>0</v>
          </cell>
          <cell r="H20">
            <v>0</v>
          </cell>
          <cell r="I20">
            <v>0</v>
          </cell>
        </row>
        <row r="26">
          <cell r="H26">
            <v>0</v>
          </cell>
        </row>
      </sheetData>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Krycí list"/>
      <sheetName val="Rekapitulace"/>
      <sheetName val="Položky"/>
    </sheetNames>
    <sheetDataSet>
      <sheetData sheetId="0">
        <row r="4">
          <cell r="A4">
            <v>0</v>
          </cell>
          <cell r="C4" t="str">
            <v xml:space="preserve">SO02-DZ-PS 06-Prodložení vodovod. řadu, přípojka </v>
          </cell>
        </row>
        <row r="6">
          <cell r="A6">
            <v>0</v>
          </cell>
          <cell r="C6" t="str">
            <v>Intenzizikace ČOV Lomnice</v>
          </cell>
        </row>
        <row r="7">
          <cell r="G7">
            <v>0</v>
          </cell>
        </row>
      </sheetData>
      <sheetData sheetId="1">
        <row r="1">
          <cell r="H1">
            <v>0</v>
          </cell>
        </row>
        <row r="16">
          <cell r="E16">
            <v>0</v>
          </cell>
          <cell r="F16">
            <v>0</v>
          </cell>
          <cell r="G16">
            <v>0</v>
          </cell>
          <cell r="H16">
            <v>0</v>
          </cell>
          <cell r="I16">
            <v>0</v>
          </cell>
        </row>
        <row r="22">
          <cell r="H22">
            <v>0</v>
          </cell>
        </row>
      </sheetData>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Krycí list"/>
      <sheetName val="Rekapitulace"/>
      <sheetName val="VzorPolozky"/>
    </sheetNames>
    <sheetDataSet>
      <sheetData sheetId="0"/>
      <sheetData sheetId="1"/>
      <sheetData sheetId="2"/>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31"/>
  <dimension ref="A1:F55"/>
  <sheetViews>
    <sheetView workbookViewId="0">
      <selection activeCell="I12" sqref="I12"/>
    </sheetView>
  </sheetViews>
  <sheetFormatPr defaultRowHeight="12.75"/>
  <cols>
    <col min="1" max="1" width="5.85546875" customWidth="1"/>
    <col min="2" max="2" width="6.140625" customWidth="1"/>
    <col min="3" max="3" width="11.42578125" customWidth="1"/>
    <col min="4" max="4" width="40" customWidth="1"/>
    <col min="5" max="5" width="12.140625" customWidth="1"/>
    <col min="6" max="6" width="10.85546875" customWidth="1"/>
  </cols>
  <sheetData>
    <row r="1" spans="1:6" ht="13.5" thickTop="1">
      <c r="A1" s="279" t="s">
        <v>1</v>
      </c>
      <c r="B1" s="280"/>
      <c r="C1" s="2" t="s">
        <v>251</v>
      </c>
      <c r="D1" s="3"/>
      <c r="E1" s="4"/>
      <c r="F1" s="24"/>
    </row>
    <row r="2" spans="1:6" ht="13.5" thickBot="1">
      <c r="A2" s="281" t="s">
        <v>0</v>
      </c>
      <c r="B2" s="282"/>
      <c r="C2" s="5" t="s">
        <v>252</v>
      </c>
      <c r="D2" s="6"/>
      <c r="E2" s="7"/>
      <c r="F2" s="175"/>
    </row>
    <row r="3" spans="1:6" ht="13.5" thickTop="1"/>
    <row r="4" spans="1:6" ht="19.5" customHeight="1">
      <c r="A4" s="283" t="s">
        <v>253</v>
      </c>
      <c r="B4" s="283"/>
      <c r="C4" s="283"/>
      <c r="D4" s="283"/>
      <c r="E4" s="283"/>
      <c r="F4" s="283"/>
    </row>
    <row r="5" spans="1:6" ht="13.5" thickBot="1"/>
    <row r="6" spans="1:6" s="1" customFormat="1" ht="13.5" thickBot="1">
      <c r="A6" s="8"/>
      <c r="B6" s="9" t="s">
        <v>2</v>
      </c>
      <c r="C6" s="9"/>
      <c r="D6" s="10"/>
      <c r="E6" s="284" t="s">
        <v>927</v>
      </c>
      <c r="F6" s="285"/>
    </row>
    <row r="7" spans="1:6" s="1" customFormat="1">
      <c r="A7" s="44" t="str">
        <f>'PS 01'!B7</f>
        <v>1</v>
      </c>
      <c r="B7" s="11" t="s">
        <v>254</v>
      </c>
      <c r="C7" s="12"/>
      <c r="D7" s="13"/>
      <c r="E7" s="275">
        <f>SUM('PS 01'!G181)</f>
        <v>0</v>
      </c>
      <c r="F7" s="276"/>
    </row>
    <row r="8" spans="1:6" s="1" customFormat="1">
      <c r="A8" s="44" t="str">
        <f>'PS 01'!B49</f>
        <v>2</v>
      </c>
      <c r="B8" s="11" t="s">
        <v>918</v>
      </c>
      <c r="C8" s="12"/>
      <c r="D8" s="13"/>
      <c r="E8" s="275">
        <f>SUM('PS 02'!G126)</f>
        <v>0</v>
      </c>
      <c r="F8" s="276"/>
    </row>
    <row r="9" spans="1:6" s="1" customFormat="1">
      <c r="A9" s="44" t="str">
        <f>'PS 01'!B67</f>
        <v>3</v>
      </c>
      <c r="B9" s="11" t="s">
        <v>919</v>
      </c>
      <c r="C9" s="12"/>
      <c r="D9" s="13"/>
      <c r="E9" s="275">
        <f>SUM('PS 03'!G84)</f>
        <v>0</v>
      </c>
      <c r="F9" s="276"/>
    </row>
    <row r="10" spans="1:6" s="1" customFormat="1">
      <c r="A10" s="44" t="str">
        <f>'PS 01'!B75</f>
        <v>4</v>
      </c>
      <c r="B10" s="11" t="s">
        <v>920</v>
      </c>
      <c r="C10" s="12"/>
      <c r="D10" s="13"/>
      <c r="E10" s="275">
        <f>SUM('PS 04'!G97)</f>
        <v>0</v>
      </c>
      <c r="F10" s="276"/>
    </row>
    <row r="11" spans="1:6" s="1" customFormat="1">
      <c r="A11" s="44" t="s">
        <v>383</v>
      </c>
      <c r="B11" s="11" t="s">
        <v>921</v>
      </c>
      <c r="C11" s="12"/>
      <c r="D11" s="13"/>
      <c r="E11" s="275">
        <f>SUM('PS 05'!G157)</f>
        <v>0</v>
      </c>
      <c r="F11" s="276"/>
    </row>
    <row r="12" spans="1:6" s="1" customFormat="1">
      <c r="A12" s="44" t="s">
        <v>954</v>
      </c>
      <c r="B12" s="11" t="s">
        <v>922</v>
      </c>
      <c r="C12" s="12"/>
      <c r="D12" s="13"/>
      <c r="E12" s="275">
        <f>SUM('PS 06'!G169)</f>
        <v>0</v>
      </c>
      <c r="F12" s="276"/>
    </row>
    <row r="13" spans="1:6" s="1" customFormat="1">
      <c r="A13" s="44" t="s">
        <v>955</v>
      </c>
      <c r="B13" s="11" t="s">
        <v>923</v>
      </c>
      <c r="C13" s="12"/>
      <c r="D13" s="13"/>
      <c r="E13" s="275">
        <f>SUM('PS 07'!F37:G37)</f>
        <v>0</v>
      </c>
      <c r="F13" s="276"/>
    </row>
    <row r="14" spans="1:6" s="1" customFormat="1">
      <c r="A14" s="44" t="s">
        <v>131</v>
      </c>
      <c r="B14" s="11" t="s">
        <v>924</v>
      </c>
      <c r="C14" s="12"/>
      <c r="D14" s="13"/>
      <c r="E14" s="275">
        <f>SUM('PS 08'!F89:G89)</f>
        <v>0</v>
      </c>
      <c r="F14" s="276"/>
    </row>
    <row r="15" spans="1:6" s="1" customFormat="1" ht="13.5" thickBot="1">
      <c r="A15" s="44" t="s">
        <v>956</v>
      </c>
      <c r="B15" s="11" t="s">
        <v>925</v>
      </c>
      <c r="C15" s="12"/>
      <c r="D15" s="13"/>
      <c r="E15" s="275">
        <f>SUM('PS 09'!H38)</f>
        <v>0</v>
      </c>
      <c r="F15" s="276"/>
    </row>
    <row r="16" spans="1:6" s="16" customFormat="1" ht="13.5" thickBot="1">
      <c r="A16" s="14"/>
      <c r="B16" s="9" t="s">
        <v>926</v>
      </c>
      <c r="C16" s="9"/>
      <c r="D16" s="15"/>
      <c r="E16" s="277">
        <f>SUM(E7:E15)</f>
        <v>0</v>
      </c>
      <c r="F16" s="278"/>
    </row>
    <row r="17" spans="1:6">
      <c r="A17" s="12"/>
      <c r="B17" s="12"/>
      <c r="C17" s="12"/>
      <c r="D17" s="12"/>
      <c r="E17" s="12"/>
      <c r="F17" s="12"/>
    </row>
    <row r="18" spans="1:6">
      <c r="F18" s="17"/>
    </row>
    <row r="19" spans="1:6">
      <c r="F19" s="17"/>
    </row>
    <row r="20" spans="1:6">
      <c r="F20" s="17"/>
    </row>
    <row r="21" spans="1:6">
      <c r="F21" s="17"/>
    </row>
    <row r="22" spans="1:6">
      <c r="F22" s="17"/>
    </row>
    <row r="23" spans="1:6">
      <c r="F23" s="17"/>
    </row>
    <row r="24" spans="1:6">
      <c r="F24" s="17"/>
    </row>
    <row r="25" spans="1:6">
      <c r="F25" s="17"/>
    </row>
    <row r="26" spans="1:6">
      <c r="F26" s="17"/>
    </row>
    <row r="27" spans="1:6">
      <c r="F27" s="17"/>
    </row>
    <row r="28" spans="1:6">
      <c r="F28" s="17"/>
    </row>
    <row r="29" spans="1:6">
      <c r="F29" s="17"/>
    </row>
    <row r="30" spans="1:6">
      <c r="F30" s="17"/>
    </row>
    <row r="31" spans="1:6">
      <c r="F31" s="17"/>
    </row>
    <row r="32" spans="1:6">
      <c r="F32" s="17"/>
    </row>
    <row r="33" spans="6:6">
      <c r="F33" s="17"/>
    </row>
    <row r="34" spans="6:6">
      <c r="F34" s="17"/>
    </row>
    <row r="35" spans="6:6">
      <c r="F35" s="17"/>
    </row>
    <row r="36" spans="6:6">
      <c r="F36" s="17"/>
    </row>
    <row r="37" spans="6:6">
      <c r="F37" s="17"/>
    </row>
    <row r="38" spans="6:6">
      <c r="F38" s="17"/>
    </row>
    <row r="39" spans="6:6">
      <c r="F39" s="17"/>
    </row>
    <row r="40" spans="6:6">
      <c r="F40" s="17"/>
    </row>
    <row r="41" spans="6:6">
      <c r="F41" s="17"/>
    </row>
    <row r="42" spans="6:6">
      <c r="F42" s="17"/>
    </row>
    <row r="43" spans="6:6">
      <c r="F43" s="17"/>
    </row>
    <row r="44" spans="6:6">
      <c r="F44" s="17"/>
    </row>
    <row r="45" spans="6:6">
      <c r="F45" s="17"/>
    </row>
    <row r="46" spans="6:6">
      <c r="F46" s="17"/>
    </row>
    <row r="47" spans="6:6">
      <c r="F47" s="17"/>
    </row>
    <row r="48" spans="6:6">
      <c r="F48" s="17"/>
    </row>
    <row r="49" spans="6:6">
      <c r="F49" s="17"/>
    </row>
    <row r="50" spans="6:6">
      <c r="F50" s="17"/>
    </row>
    <row r="51" spans="6:6">
      <c r="F51" s="17"/>
    </row>
    <row r="52" spans="6:6">
      <c r="F52" s="17"/>
    </row>
    <row r="53" spans="6:6">
      <c r="F53" s="17"/>
    </row>
    <row r="54" spans="6:6">
      <c r="F54" s="17"/>
    </row>
    <row r="55" spans="6:6">
      <c r="F55" s="17"/>
    </row>
  </sheetData>
  <mergeCells count="14">
    <mergeCell ref="A1:B1"/>
    <mergeCell ref="A2:B2"/>
    <mergeCell ref="A4:F4"/>
    <mergeCell ref="E6:F6"/>
    <mergeCell ref="E7:F7"/>
    <mergeCell ref="E9:F9"/>
    <mergeCell ref="E8:F8"/>
    <mergeCell ref="E16:F16"/>
    <mergeCell ref="E15:F15"/>
    <mergeCell ref="E14:F14"/>
    <mergeCell ref="E13:F13"/>
    <mergeCell ref="E12:F12"/>
    <mergeCell ref="E11:F11"/>
    <mergeCell ref="E10:F10"/>
  </mergeCells>
  <pageMargins left="0.59055118110236227" right="0.39370078740157483" top="0.98425196850393704" bottom="0.98425196850393704" header="0.51181102362204722" footer="0.51181102362204722"/>
  <pageSetup paperSize="9" orientation="portrait" horizontalDpi="300" verticalDpi="300" r:id="rId1"/>
  <headerFooter alignWithMargins="0">
    <oddFooter>Strana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H38"/>
  <sheetViews>
    <sheetView topLeftCell="A7" zoomScaleNormal="100" zoomScaleSheetLayoutView="100" workbookViewId="0">
      <selection activeCell="J18" sqref="J18"/>
    </sheetView>
  </sheetViews>
  <sheetFormatPr defaultRowHeight="12.75"/>
  <cols>
    <col min="1" max="1" width="5.140625" style="141" customWidth="1"/>
    <col min="2" max="2" width="46.140625" style="141" customWidth="1"/>
    <col min="3" max="3" width="15.140625" style="141" customWidth="1"/>
    <col min="4" max="4" width="8.5703125" style="141" customWidth="1"/>
    <col min="5" max="5" width="5.7109375" style="141" bestFit="1" customWidth="1"/>
    <col min="6" max="6" width="8.5703125" style="141" bestFit="1" customWidth="1"/>
    <col min="7" max="7" width="12.140625" style="141" customWidth="1"/>
    <col min="8" max="8" width="16" style="141" customWidth="1"/>
    <col min="9" max="256" width="9.140625" style="141"/>
    <col min="257" max="257" width="5.140625" style="141" customWidth="1"/>
    <col min="258" max="258" width="46.140625" style="141" customWidth="1"/>
    <col min="259" max="259" width="15.140625" style="141" customWidth="1"/>
    <col min="260" max="260" width="8.5703125" style="141" customWidth="1"/>
    <col min="261" max="261" width="5.7109375" style="141" bestFit="1" customWidth="1"/>
    <col min="262" max="262" width="8.5703125" style="141" bestFit="1" customWidth="1"/>
    <col min="263" max="263" width="12.140625" style="141" customWidth="1"/>
    <col min="264" max="264" width="18.85546875" style="141" customWidth="1"/>
    <col min="265" max="512" width="9.140625" style="141"/>
    <col min="513" max="513" width="5.140625" style="141" customWidth="1"/>
    <col min="514" max="514" width="46.140625" style="141" customWidth="1"/>
    <col min="515" max="515" width="15.140625" style="141" customWidth="1"/>
    <col min="516" max="516" width="8.5703125" style="141" customWidth="1"/>
    <col min="517" max="517" width="5.7109375" style="141" bestFit="1" customWidth="1"/>
    <col min="518" max="518" width="8.5703125" style="141" bestFit="1" customWidth="1"/>
    <col min="519" max="519" width="12.140625" style="141" customWidth="1"/>
    <col min="520" max="520" width="18.85546875" style="141" customWidth="1"/>
    <col min="521" max="768" width="9.140625" style="141"/>
    <col min="769" max="769" width="5.140625" style="141" customWidth="1"/>
    <col min="770" max="770" width="46.140625" style="141" customWidth="1"/>
    <col min="771" max="771" width="15.140625" style="141" customWidth="1"/>
    <col min="772" max="772" width="8.5703125" style="141" customWidth="1"/>
    <col min="773" max="773" width="5.7109375" style="141" bestFit="1" customWidth="1"/>
    <col min="774" max="774" width="8.5703125" style="141" bestFit="1" customWidth="1"/>
    <col min="775" max="775" width="12.140625" style="141" customWidth="1"/>
    <col min="776" max="776" width="18.85546875" style="141" customWidth="1"/>
    <col min="777" max="1024" width="9.140625" style="141"/>
    <col min="1025" max="1025" width="5.140625" style="141" customWidth="1"/>
    <col min="1026" max="1026" width="46.140625" style="141" customWidth="1"/>
    <col min="1027" max="1027" width="15.140625" style="141" customWidth="1"/>
    <col min="1028" max="1028" width="8.5703125" style="141" customWidth="1"/>
    <col min="1029" max="1029" width="5.7109375" style="141" bestFit="1" customWidth="1"/>
    <col min="1030" max="1030" width="8.5703125" style="141" bestFit="1" customWidth="1"/>
    <col min="1031" max="1031" width="12.140625" style="141" customWidth="1"/>
    <col min="1032" max="1032" width="18.85546875" style="141" customWidth="1"/>
    <col min="1033" max="1280" width="9.140625" style="141"/>
    <col min="1281" max="1281" width="5.140625" style="141" customWidth="1"/>
    <col min="1282" max="1282" width="46.140625" style="141" customWidth="1"/>
    <col min="1283" max="1283" width="15.140625" style="141" customWidth="1"/>
    <col min="1284" max="1284" width="8.5703125" style="141" customWidth="1"/>
    <col min="1285" max="1285" width="5.7109375" style="141" bestFit="1" customWidth="1"/>
    <col min="1286" max="1286" width="8.5703125" style="141" bestFit="1" customWidth="1"/>
    <col min="1287" max="1287" width="12.140625" style="141" customWidth="1"/>
    <col min="1288" max="1288" width="18.85546875" style="141" customWidth="1"/>
    <col min="1289" max="1536" width="9.140625" style="141"/>
    <col min="1537" max="1537" width="5.140625" style="141" customWidth="1"/>
    <col min="1538" max="1538" width="46.140625" style="141" customWidth="1"/>
    <col min="1539" max="1539" width="15.140625" style="141" customWidth="1"/>
    <col min="1540" max="1540" width="8.5703125" style="141" customWidth="1"/>
    <col min="1541" max="1541" width="5.7109375" style="141" bestFit="1" customWidth="1"/>
    <col min="1542" max="1542" width="8.5703125" style="141" bestFit="1" customWidth="1"/>
    <col min="1543" max="1543" width="12.140625" style="141" customWidth="1"/>
    <col min="1544" max="1544" width="18.85546875" style="141" customWidth="1"/>
    <col min="1545" max="1792" width="9.140625" style="141"/>
    <col min="1793" max="1793" width="5.140625" style="141" customWidth="1"/>
    <col min="1794" max="1794" width="46.140625" style="141" customWidth="1"/>
    <col min="1795" max="1795" width="15.140625" style="141" customWidth="1"/>
    <col min="1796" max="1796" width="8.5703125" style="141" customWidth="1"/>
    <col min="1797" max="1797" width="5.7109375" style="141" bestFit="1" customWidth="1"/>
    <col min="1798" max="1798" width="8.5703125" style="141" bestFit="1" customWidth="1"/>
    <col min="1799" max="1799" width="12.140625" style="141" customWidth="1"/>
    <col min="1800" max="1800" width="18.85546875" style="141" customWidth="1"/>
    <col min="1801" max="2048" width="9.140625" style="141"/>
    <col min="2049" max="2049" width="5.140625" style="141" customWidth="1"/>
    <col min="2050" max="2050" width="46.140625" style="141" customWidth="1"/>
    <col min="2051" max="2051" width="15.140625" style="141" customWidth="1"/>
    <col min="2052" max="2052" width="8.5703125" style="141" customWidth="1"/>
    <col min="2053" max="2053" width="5.7109375" style="141" bestFit="1" customWidth="1"/>
    <col min="2054" max="2054" width="8.5703125" style="141" bestFit="1" customWidth="1"/>
    <col min="2055" max="2055" width="12.140625" style="141" customWidth="1"/>
    <col min="2056" max="2056" width="18.85546875" style="141" customWidth="1"/>
    <col min="2057" max="2304" width="9.140625" style="141"/>
    <col min="2305" max="2305" width="5.140625" style="141" customWidth="1"/>
    <col min="2306" max="2306" width="46.140625" style="141" customWidth="1"/>
    <col min="2307" max="2307" width="15.140625" style="141" customWidth="1"/>
    <col min="2308" max="2308" width="8.5703125" style="141" customWidth="1"/>
    <col min="2309" max="2309" width="5.7109375" style="141" bestFit="1" customWidth="1"/>
    <col min="2310" max="2310" width="8.5703125" style="141" bestFit="1" customWidth="1"/>
    <col min="2311" max="2311" width="12.140625" style="141" customWidth="1"/>
    <col min="2312" max="2312" width="18.85546875" style="141" customWidth="1"/>
    <col min="2313" max="2560" width="9.140625" style="141"/>
    <col min="2561" max="2561" width="5.140625" style="141" customWidth="1"/>
    <col min="2562" max="2562" width="46.140625" style="141" customWidth="1"/>
    <col min="2563" max="2563" width="15.140625" style="141" customWidth="1"/>
    <col min="2564" max="2564" width="8.5703125" style="141" customWidth="1"/>
    <col min="2565" max="2565" width="5.7109375" style="141" bestFit="1" customWidth="1"/>
    <col min="2566" max="2566" width="8.5703125" style="141" bestFit="1" customWidth="1"/>
    <col min="2567" max="2567" width="12.140625" style="141" customWidth="1"/>
    <col min="2568" max="2568" width="18.85546875" style="141" customWidth="1"/>
    <col min="2569" max="2816" width="9.140625" style="141"/>
    <col min="2817" max="2817" width="5.140625" style="141" customWidth="1"/>
    <col min="2818" max="2818" width="46.140625" style="141" customWidth="1"/>
    <col min="2819" max="2819" width="15.140625" style="141" customWidth="1"/>
    <col min="2820" max="2820" width="8.5703125" style="141" customWidth="1"/>
    <col min="2821" max="2821" width="5.7109375" style="141" bestFit="1" customWidth="1"/>
    <col min="2822" max="2822" width="8.5703125" style="141" bestFit="1" customWidth="1"/>
    <col min="2823" max="2823" width="12.140625" style="141" customWidth="1"/>
    <col min="2824" max="2824" width="18.85546875" style="141" customWidth="1"/>
    <col min="2825" max="3072" width="9.140625" style="141"/>
    <col min="3073" max="3073" width="5.140625" style="141" customWidth="1"/>
    <col min="3074" max="3074" width="46.140625" style="141" customWidth="1"/>
    <col min="3075" max="3075" width="15.140625" style="141" customWidth="1"/>
    <col min="3076" max="3076" width="8.5703125" style="141" customWidth="1"/>
    <col min="3077" max="3077" width="5.7109375" style="141" bestFit="1" customWidth="1"/>
    <col min="3078" max="3078" width="8.5703125" style="141" bestFit="1" customWidth="1"/>
    <col min="3079" max="3079" width="12.140625" style="141" customWidth="1"/>
    <col min="3080" max="3080" width="18.85546875" style="141" customWidth="1"/>
    <col min="3081" max="3328" width="9.140625" style="141"/>
    <col min="3329" max="3329" width="5.140625" style="141" customWidth="1"/>
    <col min="3330" max="3330" width="46.140625" style="141" customWidth="1"/>
    <col min="3331" max="3331" width="15.140625" style="141" customWidth="1"/>
    <col min="3332" max="3332" width="8.5703125" style="141" customWidth="1"/>
    <col min="3333" max="3333" width="5.7109375" style="141" bestFit="1" customWidth="1"/>
    <col min="3334" max="3334" width="8.5703125" style="141" bestFit="1" customWidth="1"/>
    <col min="3335" max="3335" width="12.140625" style="141" customWidth="1"/>
    <col min="3336" max="3336" width="18.85546875" style="141" customWidth="1"/>
    <col min="3337" max="3584" width="9.140625" style="141"/>
    <col min="3585" max="3585" width="5.140625" style="141" customWidth="1"/>
    <col min="3586" max="3586" width="46.140625" style="141" customWidth="1"/>
    <col min="3587" max="3587" width="15.140625" style="141" customWidth="1"/>
    <col min="3588" max="3588" width="8.5703125" style="141" customWidth="1"/>
    <col min="3589" max="3589" width="5.7109375" style="141" bestFit="1" customWidth="1"/>
    <col min="3590" max="3590" width="8.5703125" style="141" bestFit="1" customWidth="1"/>
    <col min="3591" max="3591" width="12.140625" style="141" customWidth="1"/>
    <col min="3592" max="3592" width="18.85546875" style="141" customWidth="1"/>
    <col min="3593" max="3840" width="9.140625" style="141"/>
    <col min="3841" max="3841" width="5.140625" style="141" customWidth="1"/>
    <col min="3842" max="3842" width="46.140625" style="141" customWidth="1"/>
    <col min="3843" max="3843" width="15.140625" style="141" customWidth="1"/>
    <col min="3844" max="3844" width="8.5703125" style="141" customWidth="1"/>
    <col min="3845" max="3845" width="5.7109375" style="141" bestFit="1" customWidth="1"/>
    <col min="3846" max="3846" width="8.5703125" style="141" bestFit="1" customWidth="1"/>
    <col min="3847" max="3847" width="12.140625" style="141" customWidth="1"/>
    <col min="3848" max="3848" width="18.85546875" style="141" customWidth="1"/>
    <col min="3849" max="4096" width="9.140625" style="141"/>
    <col min="4097" max="4097" width="5.140625" style="141" customWidth="1"/>
    <col min="4098" max="4098" width="46.140625" style="141" customWidth="1"/>
    <col min="4099" max="4099" width="15.140625" style="141" customWidth="1"/>
    <col min="4100" max="4100" width="8.5703125" style="141" customWidth="1"/>
    <col min="4101" max="4101" width="5.7109375" style="141" bestFit="1" customWidth="1"/>
    <col min="4102" max="4102" width="8.5703125" style="141" bestFit="1" customWidth="1"/>
    <col min="4103" max="4103" width="12.140625" style="141" customWidth="1"/>
    <col min="4104" max="4104" width="18.85546875" style="141" customWidth="1"/>
    <col min="4105" max="4352" width="9.140625" style="141"/>
    <col min="4353" max="4353" width="5.140625" style="141" customWidth="1"/>
    <col min="4354" max="4354" width="46.140625" style="141" customWidth="1"/>
    <col min="4355" max="4355" width="15.140625" style="141" customWidth="1"/>
    <col min="4356" max="4356" width="8.5703125" style="141" customWidth="1"/>
    <col min="4357" max="4357" width="5.7109375" style="141" bestFit="1" customWidth="1"/>
    <col min="4358" max="4358" width="8.5703125" style="141" bestFit="1" customWidth="1"/>
    <col min="4359" max="4359" width="12.140625" style="141" customWidth="1"/>
    <col min="4360" max="4360" width="18.85546875" style="141" customWidth="1"/>
    <col min="4361" max="4608" width="9.140625" style="141"/>
    <col min="4609" max="4609" width="5.140625" style="141" customWidth="1"/>
    <col min="4610" max="4610" width="46.140625" style="141" customWidth="1"/>
    <col min="4611" max="4611" width="15.140625" style="141" customWidth="1"/>
    <col min="4612" max="4612" width="8.5703125" style="141" customWidth="1"/>
    <col min="4613" max="4613" width="5.7109375" style="141" bestFit="1" customWidth="1"/>
    <col min="4614" max="4614" width="8.5703125" style="141" bestFit="1" customWidth="1"/>
    <col min="4615" max="4615" width="12.140625" style="141" customWidth="1"/>
    <col min="4616" max="4616" width="18.85546875" style="141" customWidth="1"/>
    <col min="4617" max="4864" width="9.140625" style="141"/>
    <col min="4865" max="4865" width="5.140625" style="141" customWidth="1"/>
    <col min="4866" max="4866" width="46.140625" style="141" customWidth="1"/>
    <col min="4867" max="4867" width="15.140625" style="141" customWidth="1"/>
    <col min="4868" max="4868" width="8.5703125" style="141" customWidth="1"/>
    <col min="4869" max="4869" width="5.7109375" style="141" bestFit="1" customWidth="1"/>
    <col min="4870" max="4870" width="8.5703125" style="141" bestFit="1" customWidth="1"/>
    <col min="4871" max="4871" width="12.140625" style="141" customWidth="1"/>
    <col min="4872" max="4872" width="18.85546875" style="141" customWidth="1"/>
    <col min="4873" max="5120" width="9.140625" style="141"/>
    <col min="5121" max="5121" width="5.140625" style="141" customWidth="1"/>
    <col min="5122" max="5122" width="46.140625" style="141" customWidth="1"/>
    <col min="5123" max="5123" width="15.140625" style="141" customWidth="1"/>
    <col min="5124" max="5124" width="8.5703125" style="141" customWidth="1"/>
    <col min="5125" max="5125" width="5.7109375" style="141" bestFit="1" customWidth="1"/>
    <col min="5126" max="5126" width="8.5703125" style="141" bestFit="1" customWidth="1"/>
    <col min="5127" max="5127" width="12.140625" style="141" customWidth="1"/>
    <col min="5128" max="5128" width="18.85546875" style="141" customWidth="1"/>
    <col min="5129" max="5376" width="9.140625" style="141"/>
    <col min="5377" max="5377" width="5.140625" style="141" customWidth="1"/>
    <col min="5378" max="5378" width="46.140625" style="141" customWidth="1"/>
    <col min="5379" max="5379" width="15.140625" style="141" customWidth="1"/>
    <col min="5380" max="5380" width="8.5703125" style="141" customWidth="1"/>
    <col min="5381" max="5381" width="5.7109375" style="141" bestFit="1" customWidth="1"/>
    <col min="5382" max="5382" width="8.5703125" style="141" bestFit="1" customWidth="1"/>
    <col min="5383" max="5383" width="12.140625" style="141" customWidth="1"/>
    <col min="5384" max="5384" width="18.85546875" style="141" customWidth="1"/>
    <col min="5385" max="5632" width="9.140625" style="141"/>
    <col min="5633" max="5633" width="5.140625" style="141" customWidth="1"/>
    <col min="5634" max="5634" width="46.140625" style="141" customWidth="1"/>
    <col min="5635" max="5635" width="15.140625" style="141" customWidth="1"/>
    <col min="5636" max="5636" width="8.5703125" style="141" customWidth="1"/>
    <col min="5637" max="5637" width="5.7109375" style="141" bestFit="1" customWidth="1"/>
    <col min="5638" max="5638" width="8.5703125" style="141" bestFit="1" customWidth="1"/>
    <col min="5639" max="5639" width="12.140625" style="141" customWidth="1"/>
    <col min="5640" max="5640" width="18.85546875" style="141" customWidth="1"/>
    <col min="5641" max="5888" width="9.140625" style="141"/>
    <col min="5889" max="5889" width="5.140625" style="141" customWidth="1"/>
    <col min="5890" max="5890" width="46.140625" style="141" customWidth="1"/>
    <col min="5891" max="5891" width="15.140625" style="141" customWidth="1"/>
    <col min="5892" max="5892" width="8.5703125" style="141" customWidth="1"/>
    <col min="5893" max="5893" width="5.7109375" style="141" bestFit="1" customWidth="1"/>
    <col min="5894" max="5894" width="8.5703125" style="141" bestFit="1" customWidth="1"/>
    <col min="5895" max="5895" width="12.140625" style="141" customWidth="1"/>
    <col min="5896" max="5896" width="18.85546875" style="141" customWidth="1"/>
    <col min="5897" max="6144" width="9.140625" style="141"/>
    <col min="6145" max="6145" width="5.140625" style="141" customWidth="1"/>
    <col min="6146" max="6146" width="46.140625" style="141" customWidth="1"/>
    <col min="6147" max="6147" width="15.140625" style="141" customWidth="1"/>
    <col min="6148" max="6148" width="8.5703125" style="141" customWidth="1"/>
    <col min="6149" max="6149" width="5.7109375" style="141" bestFit="1" customWidth="1"/>
    <col min="6150" max="6150" width="8.5703125" style="141" bestFit="1" customWidth="1"/>
    <col min="6151" max="6151" width="12.140625" style="141" customWidth="1"/>
    <col min="6152" max="6152" width="18.85546875" style="141" customWidth="1"/>
    <col min="6153" max="6400" width="9.140625" style="141"/>
    <col min="6401" max="6401" width="5.140625" style="141" customWidth="1"/>
    <col min="6402" max="6402" width="46.140625" style="141" customWidth="1"/>
    <col min="6403" max="6403" width="15.140625" style="141" customWidth="1"/>
    <col min="6404" max="6404" width="8.5703125" style="141" customWidth="1"/>
    <col min="6405" max="6405" width="5.7109375" style="141" bestFit="1" customWidth="1"/>
    <col min="6406" max="6406" width="8.5703125" style="141" bestFit="1" customWidth="1"/>
    <col min="6407" max="6407" width="12.140625" style="141" customWidth="1"/>
    <col min="6408" max="6408" width="18.85546875" style="141" customWidth="1"/>
    <col min="6409" max="6656" width="9.140625" style="141"/>
    <col min="6657" max="6657" width="5.140625" style="141" customWidth="1"/>
    <col min="6658" max="6658" width="46.140625" style="141" customWidth="1"/>
    <col min="6659" max="6659" width="15.140625" style="141" customWidth="1"/>
    <col min="6660" max="6660" width="8.5703125" style="141" customWidth="1"/>
    <col min="6661" max="6661" width="5.7109375" style="141" bestFit="1" customWidth="1"/>
    <col min="6662" max="6662" width="8.5703125" style="141" bestFit="1" customWidth="1"/>
    <col min="6663" max="6663" width="12.140625" style="141" customWidth="1"/>
    <col min="6664" max="6664" width="18.85546875" style="141" customWidth="1"/>
    <col min="6665" max="6912" width="9.140625" style="141"/>
    <col min="6913" max="6913" width="5.140625" style="141" customWidth="1"/>
    <col min="6914" max="6914" width="46.140625" style="141" customWidth="1"/>
    <col min="6915" max="6915" width="15.140625" style="141" customWidth="1"/>
    <col min="6916" max="6916" width="8.5703125" style="141" customWidth="1"/>
    <col min="6917" max="6917" width="5.7109375" style="141" bestFit="1" customWidth="1"/>
    <col min="6918" max="6918" width="8.5703125" style="141" bestFit="1" customWidth="1"/>
    <col min="6919" max="6919" width="12.140625" style="141" customWidth="1"/>
    <col min="6920" max="6920" width="18.85546875" style="141" customWidth="1"/>
    <col min="6921" max="7168" width="9.140625" style="141"/>
    <col min="7169" max="7169" width="5.140625" style="141" customWidth="1"/>
    <col min="7170" max="7170" width="46.140625" style="141" customWidth="1"/>
    <col min="7171" max="7171" width="15.140625" style="141" customWidth="1"/>
    <col min="7172" max="7172" width="8.5703125" style="141" customWidth="1"/>
    <col min="7173" max="7173" width="5.7109375" style="141" bestFit="1" customWidth="1"/>
    <col min="7174" max="7174" width="8.5703125" style="141" bestFit="1" customWidth="1"/>
    <col min="7175" max="7175" width="12.140625" style="141" customWidth="1"/>
    <col min="7176" max="7176" width="18.85546875" style="141" customWidth="1"/>
    <col min="7177" max="7424" width="9.140625" style="141"/>
    <col min="7425" max="7425" width="5.140625" style="141" customWidth="1"/>
    <col min="7426" max="7426" width="46.140625" style="141" customWidth="1"/>
    <col min="7427" max="7427" width="15.140625" style="141" customWidth="1"/>
    <col min="7428" max="7428" width="8.5703125" style="141" customWidth="1"/>
    <col min="7429" max="7429" width="5.7109375" style="141" bestFit="1" customWidth="1"/>
    <col min="7430" max="7430" width="8.5703125" style="141" bestFit="1" customWidth="1"/>
    <col min="7431" max="7431" width="12.140625" style="141" customWidth="1"/>
    <col min="7432" max="7432" width="18.85546875" style="141" customWidth="1"/>
    <col min="7433" max="7680" width="9.140625" style="141"/>
    <col min="7681" max="7681" width="5.140625" style="141" customWidth="1"/>
    <col min="7682" max="7682" width="46.140625" style="141" customWidth="1"/>
    <col min="7683" max="7683" width="15.140625" style="141" customWidth="1"/>
    <col min="7684" max="7684" width="8.5703125" style="141" customWidth="1"/>
    <col min="7685" max="7685" width="5.7109375" style="141" bestFit="1" customWidth="1"/>
    <col min="7686" max="7686" width="8.5703125" style="141" bestFit="1" customWidth="1"/>
    <col min="7687" max="7687" width="12.140625" style="141" customWidth="1"/>
    <col min="7688" max="7688" width="18.85546875" style="141" customWidth="1"/>
    <col min="7689" max="7936" width="9.140625" style="141"/>
    <col min="7937" max="7937" width="5.140625" style="141" customWidth="1"/>
    <col min="7938" max="7938" width="46.140625" style="141" customWidth="1"/>
    <col min="7939" max="7939" width="15.140625" style="141" customWidth="1"/>
    <col min="7940" max="7940" width="8.5703125" style="141" customWidth="1"/>
    <col min="7941" max="7941" width="5.7109375" style="141" bestFit="1" customWidth="1"/>
    <col min="7942" max="7942" width="8.5703125" style="141" bestFit="1" customWidth="1"/>
    <col min="7943" max="7943" width="12.140625" style="141" customWidth="1"/>
    <col min="7944" max="7944" width="18.85546875" style="141" customWidth="1"/>
    <col min="7945" max="8192" width="9.140625" style="141"/>
    <col min="8193" max="8193" width="5.140625" style="141" customWidth="1"/>
    <col min="8194" max="8194" width="46.140625" style="141" customWidth="1"/>
    <col min="8195" max="8195" width="15.140625" style="141" customWidth="1"/>
    <col min="8196" max="8196" width="8.5703125" style="141" customWidth="1"/>
    <col min="8197" max="8197" width="5.7109375" style="141" bestFit="1" customWidth="1"/>
    <col min="8198" max="8198" width="8.5703125" style="141" bestFit="1" customWidth="1"/>
    <col min="8199" max="8199" width="12.140625" style="141" customWidth="1"/>
    <col min="8200" max="8200" width="18.85546875" style="141" customWidth="1"/>
    <col min="8201" max="8448" width="9.140625" style="141"/>
    <col min="8449" max="8449" width="5.140625" style="141" customWidth="1"/>
    <col min="8450" max="8450" width="46.140625" style="141" customWidth="1"/>
    <col min="8451" max="8451" width="15.140625" style="141" customWidth="1"/>
    <col min="8452" max="8452" width="8.5703125" style="141" customWidth="1"/>
    <col min="8453" max="8453" width="5.7109375" style="141" bestFit="1" customWidth="1"/>
    <col min="8454" max="8454" width="8.5703125" style="141" bestFit="1" customWidth="1"/>
    <col min="8455" max="8455" width="12.140625" style="141" customWidth="1"/>
    <col min="8456" max="8456" width="18.85546875" style="141" customWidth="1"/>
    <col min="8457" max="8704" width="9.140625" style="141"/>
    <col min="8705" max="8705" width="5.140625" style="141" customWidth="1"/>
    <col min="8706" max="8706" width="46.140625" style="141" customWidth="1"/>
    <col min="8707" max="8707" width="15.140625" style="141" customWidth="1"/>
    <col min="8708" max="8708" width="8.5703125" style="141" customWidth="1"/>
    <col min="8709" max="8709" width="5.7109375" style="141" bestFit="1" customWidth="1"/>
    <col min="8710" max="8710" width="8.5703125" style="141" bestFit="1" customWidth="1"/>
    <col min="8711" max="8711" width="12.140625" style="141" customWidth="1"/>
    <col min="8712" max="8712" width="18.85546875" style="141" customWidth="1"/>
    <col min="8713" max="8960" width="9.140625" style="141"/>
    <col min="8961" max="8961" width="5.140625" style="141" customWidth="1"/>
    <col min="8962" max="8962" width="46.140625" style="141" customWidth="1"/>
    <col min="8963" max="8963" width="15.140625" style="141" customWidth="1"/>
    <col min="8964" max="8964" width="8.5703125" style="141" customWidth="1"/>
    <col min="8965" max="8965" width="5.7109375" style="141" bestFit="1" customWidth="1"/>
    <col min="8966" max="8966" width="8.5703125" style="141" bestFit="1" customWidth="1"/>
    <col min="8967" max="8967" width="12.140625" style="141" customWidth="1"/>
    <col min="8968" max="8968" width="18.85546875" style="141" customWidth="1"/>
    <col min="8969" max="9216" width="9.140625" style="141"/>
    <col min="9217" max="9217" width="5.140625" style="141" customWidth="1"/>
    <col min="9218" max="9218" width="46.140625" style="141" customWidth="1"/>
    <col min="9219" max="9219" width="15.140625" style="141" customWidth="1"/>
    <col min="9220" max="9220" width="8.5703125" style="141" customWidth="1"/>
    <col min="9221" max="9221" width="5.7109375" style="141" bestFit="1" customWidth="1"/>
    <col min="9222" max="9222" width="8.5703125" style="141" bestFit="1" customWidth="1"/>
    <col min="9223" max="9223" width="12.140625" style="141" customWidth="1"/>
    <col min="9224" max="9224" width="18.85546875" style="141" customWidth="1"/>
    <col min="9225" max="9472" width="9.140625" style="141"/>
    <col min="9473" max="9473" width="5.140625" style="141" customWidth="1"/>
    <col min="9474" max="9474" width="46.140625" style="141" customWidth="1"/>
    <col min="9475" max="9475" width="15.140625" style="141" customWidth="1"/>
    <col min="9476" max="9476" width="8.5703125" style="141" customWidth="1"/>
    <col min="9477" max="9477" width="5.7109375" style="141" bestFit="1" customWidth="1"/>
    <col min="9478" max="9478" width="8.5703125" style="141" bestFit="1" customWidth="1"/>
    <col min="9479" max="9479" width="12.140625" style="141" customWidth="1"/>
    <col min="9480" max="9480" width="18.85546875" style="141" customWidth="1"/>
    <col min="9481" max="9728" width="9.140625" style="141"/>
    <col min="9729" max="9729" width="5.140625" style="141" customWidth="1"/>
    <col min="9730" max="9730" width="46.140625" style="141" customWidth="1"/>
    <col min="9731" max="9731" width="15.140625" style="141" customWidth="1"/>
    <col min="9732" max="9732" width="8.5703125" style="141" customWidth="1"/>
    <col min="9733" max="9733" width="5.7109375" style="141" bestFit="1" customWidth="1"/>
    <col min="9734" max="9734" width="8.5703125" style="141" bestFit="1" customWidth="1"/>
    <col min="9735" max="9735" width="12.140625" style="141" customWidth="1"/>
    <col min="9736" max="9736" width="18.85546875" style="141" customWidth="1"/>
    <col min="9737" max="9984" width="9.140625" style="141"/>
    <col min="9985" max="9985" width="5.140625" style="141" customWidth="1"/>
    <col min="9986" max="9986" width="46.140625" style="141" customWidth="1"/>
    <col min="9987" max="9987" width="15.140625" style="141" customWidth="1"/>
    <col min="9988" max="9988" width="8.5703125" style="141" customWidth="1"/>
    <col min="9989" max="9989" width="5.7109375" style="141" bestFit="1" customWidth="1"/>
    <col min="9990" max="9990" width="8.5703125" style="141" bestFit="1" customWidth="1"/>
    <col min="9991" max="9991" width="12.140625" style="141" customWidth="1"/>
    <col min="9992" max="9992" width="18.85546875" style="141" customWidth="1"/>
    <col min="9993" max="10240" width="9.140625" style="141"/>
    <col min="10241" max="10241" width="5.140625" style="141" customWidth="1"/>
    <col min="10242" max="10242" width="46.140625" style="141" customWidth="1"/>
    <col min="10243" max="10243" width="15.140625" style="141" customWidth="1"/>
    <col min="10244" max="10244" width="8.5703125" style="141" customWidth="1"/>
    <col min="10245" max="10245" width="5.7109375" style="141" bestFit="1" customWidth="1"/>
    <col min="10246" max="10246" width="8.5703125" style="141" bestFit="1" customWidth="1"/>
    <col min="10247" max="10247" width="12.140625" style="141" customWidth="1"/>
    <col min="10248" max="10248" width="18.85546875" style="141" customWidth="1"/>
    <col min="10249" max="10496" width="9.140625" style="141"/>
    <col min="10497" max="10497" width="5.140625" style="141" customWidth="1"/>
    <col min="10498" max="10498" width="46.140625" style="141" customWidth="1"/>
    <col min="10499" max="10499" width="15.140625" style="141" customWidth="1"/>
    <col min="10500" max="10500" width="8.5703125" style="141" customWidth="1"/>
    <col min="10501" max="10501" width="5.7109375" style="141" bestFit="1" customWidth="1"/>
    <col min="10502" max="10502" width="8.5703125" style="141" bestFit="1" customWidth="1"/>
    <col min="10503" max="10503" width="12.140625" style="141" customWidth="1"/>
    <col min="10504" max="10504" width="18.85546875" style="141" customWidth="1"/>
    <col min="10505" max="10752" width="9.140625" style="141"/>
    <col min="10753" max="10753" width="5.140625" style="141" customWidth="1"/>
    <col min="10754" max="10754" width="46.140625" style="141" customWidth="1"/>
    <col min="10755" max="10755" width="15.140625" style="141" customWidth="1"/>
    <col min="10756" max="10756" width="8.5703125" style="141" customWidth="1"/>
    <col min="10757" max="10757" width="5.7109375" style="141" bestFit="1" customWidth="1"/>
    <col min="10758" max="10758" width="8.5703125" style="141" bestFit="1" customWidth="1"/>
    <col min="10759" max="10759" width="12.140625" style="141" customWidth="1"/>
    <col min="10760" max="10760" width="18.85546875" style="141" customWidth="1"/>
    <col min="10761" max="11008" width="9.140625" style="141"/>
    <col min="11009" max="11009" width="5.140625" style="141" customWidth="1"/>
    <col min="11010" max="11010" width="46.140625" style="141" customWidth="1"/>
    <col min="11011" max="11011" width="15.140625" style="141" customWidth="1"/>
    <col min="11012" max="11012" width="8.5703125" style="141" customWidth="1"/>
    <col min="11013" max="11013" width="5.7109375" style="141" bestFit="1" customWidth="1"/>
    <col min="11014" max="11014" width="8.5703125" style="141" bestFit="1" customWidth="1"/>
    <col min="11015" max="11015" width="12.140625" style="141" customWidth="1"/>
    <col min="11016" max="11016" width="18.85546875" style="141" customWidth="1"/>
    <col min="11017" max="11264" width="9.140625" style="141"/>
    <col min="11265" max="11265" width="5.140625" style="141" customWidth="1"/>
    <col min="11266" max="11266" width="46.140625" style="141" customWidth="1"/>
    <col min="11267" max="11267" width="15.140625" style="141" customWidth="1"/>
    <col min="11268" max="11268" width="8.5703125" style="141" customWidth="1"/>
    <col min="11269" max="11269" width="5.7109375" style="141" bestFit="1" customWidth="1"/>
    <col min="11270" max="11270" width="8.5703125" style="141" bestFit="1" customWidth="1"/>
    <col min="11271" max="11271" width="12.140625" style="141" customWidth="1"/>
    <col min="11272" max="11272" width="18.85546875" style="141" customWidth="1"/>
    <col min="11273" max="11520" width="9.140625" style="141"/>
    <col min="11521" max="11521" width="5.140625" style="141" customWidth="1"/>
    <col min="11522" max="11522" width="46.140625" style="141" customWidth="1"/>
    <col min="11523" max="11523" width="15.140625" style="141" customWidth="1"/>
    <col min="11524" max="11524" width="8.5703125" style="141" customWidth="1"/>
    <col min="11525" max="11525" width="5.7109375" style="141" bestFit="1" customWidth="1"/>
    <col min="11526" max="11526" width="8.5703125" style="141" bestFit="1" customWidth="1"/>
    <col min="11527" max="11527" width="12.140625" style="141" customWidth="1"/>
    <col min="11528" max="11528" width="18.85546875" style="141" customWidth="1"/>
    <col min="11529" max="11776" width="9.140625" style="141"/>
    <col min="11777" max="11777" width="5.140625" style="141" customWidth="1"/>
    <col min="11778" max="11778" width="46.140625" style="141" customWidth="1"/>
    <col min="11779" max="11779" width="15.140625" style="141" customWidth="1"/>
    <col min="11780" max="11780" width="8.5703125" style="141" customWidth="1"/>
    <col min="11781" max="11781" width="5.7109375" style="141" bestFit="1" customWidth="1"/>
    <col min="11782" max="11782" width="8.5703125" style="141" bestFit="1" customWidth="1"/>
    <col min="11783" max="11783" width="12.140625" style="141" customWidth="1"/>
    <col min="11784" max="11784" width="18.85546875" style="141" customWidth="1"/>
    <col min="11785" max="12032" width="9.140625" style="141"/>
    <col min="12033" max="12033" width="5.140625" style="141" customWidth="1"/>
    <col min="12034" max="12034" width="46.140625" style="141" customWidth="1"/>
    <col min="12035" max="12035" width="15.140625" style="141" customWidth="1"/>
    <col min="12036" max="12036" width="8.5703125" style="141" customWidth="1"/>
    <col min="12037" max="12037" width="5.7109375" style="141" bestFit="1" customWidth="1"/>
    <col min="12038" max="12038" width="8.5703125" style="141" bestFit="1" customWidth="1"/>
    <col min="12039" max="12039" width="12.140625" style="141" customWidth="1"/>
    <col min="12040" max="12040" width="18.85546875" style="141" customWidth="1"/>
    <col min="12041" max="12288" width="9.140625" style="141"/>
    <col min="12289" max="12289" width="5.140625" style="141" customWidth="1"/>
    <col min="12290" max="12290" width="46.140625" style="141" customWidth="1"/>
    <col min="12291" max="12291" width="15.140625" style="141" customWidth="1"/>
    <col min="12292" max="12292" width="8.5703125" style="141" customWidth="1"/>
    <col min="12293" max="12293" width="5.7109375" style="141" bestFit="1" customWidth="1"/>
    <col min="12294" max="12294" width="8.5703125" style="141" bestFit="1" customWidth="1"/>
    <col min="12295" max="12295" width="12.140625" style="141" customWidth="1"/>
    <col min="12296" max="12296" width="18.85546875" style="141" customWidth="1"/>
    <col min="12297" max="12544" width="9.140625" style="141"/>
    <col min="12545" max="12545" width="5.140625" style="141" customWidth="1"/>
    <col min="12546" max="12546" width="46.140625" style="141" customWidth="1"/>
    <col min="12547" max="12547" width="15.140625" style="141" customWidth="1"/>
    <col min="12548" max="12548" width="8.5703125" style="141" customWidth="1"/>
    <col min="12549" max="12549" width="5.7109375" style="141" bestFit="1" customWidth="1"/>
    <col min="12550" max="12550" width="8.5703125" style="141" bestFit="1" customWidth="1"/>
    <col min="12551" max="12551" width="12.140625" style="141" customWidth="1"/>
    <col min="12552" max="12552" width="18.85546875" style="141" customWidth="1"/>
    <col min="12553" max="12800" width="9.140625" style="141"/>
    <col min="12801" max="12801" width="5.140625" style="141" customWidth="1"/>
    <col min="12802" max="12802" width="46.140625" style="141" customWidth="1"/>
    <col min="12803" max="12803" width="15.140625" style="141" customWidth="1"/>
    <col min="12804" max="12804" width="8.5703125" style="141" customWidth="1"/>
    <col min="12805" max="12805" width="5.7109375" style="141" bestFit="1" customWidth="1"/>
    <col min="12806" max="12806" width="8.5703125" style="141" bestFit="1" customWidth="1"/>
    <col min="12807" max="12807" width="12.140625" style="141" customWidth="1"/>
    <col min="12808" max="12808" width="18.85546875" style="141" customWidth="1"/>
    <col min="12809" max="13056" width="9.140625" style="141"/>
    <col min="13057" max="13057" width="5.140625" style="141" customWidth="1"/>
    <col min="13058" max="13058" width="46.140625" style="141" customWidth="1"/>
    <col min="13059" max="13059" width="15.140625" style="141" customWidth="1"/>
    <col min="13060" max="13060" width="8.5703125" style="141" customWidth="1"/>
    <col min="13061" max="13061" width="5.7109375" style="141" bestFit="1" customWidth="1"/>
    <col min="13062" max="13062" width="8.5703125" style="141" bestFit="1" customWidth="1"/>
    <col min="13063" max="13063" width="12.140625" style="141" customWidth="1"/>
    <col min="13064" max="13064" width="18.85546875" style="141" customWidth="1"/>
    <col min="13065" max="13312" width="9.140625" style="141"/>
    <col min="13313" max="13313" width="5.140625" style="141" customWidth="1"/>
    <col min="13314" max="13314" width="46.140625" style="141" customWidth="1"/>
    <col min="13315" max="13315" width="15.140625" style="141" customWidth="1"/>
    <col min="13316" max="13316" width="8.5703125" style="141" customWidth="1"/>
    <col min="13317" max="13317" width="5.7109375" style="141" bestFit="1" customWidth="1"/>
    <col min="13318" max="13318" width="8.5703125" style="141" bestFit="1" customWidth="1"/>
    <col min="13319" max="13319" width="12.140625" style="141" customWidth="1"/>
    <col min="13320" max="13320" width="18.85546875" style="141" customWidth="1"/>
    <col min="13321" max="13568" width="9.140625" style="141"/>
    <col min="13569" max="13569" width="5.140625" style="141" customWidth="1"/>
    <col min="13570" max="13570" width="46.140625" style="141" customWidth="1"/>
    <col min="13571" max="13571" width="15.140625" style="141" customWidth="1"/>
    <col min="13572" max="13572" width="8.5703125" style="141" customWidth="1"/>
    <col min="13573" max="13573" width="5.7109375" style="141" bestFit="1" customWidth="1"/>
    <col min="13574" max="13574" width="8.5703125" style="141" bestFit="1" customWidth="1"/>
    <col min="13575" max="13575" width="12.140625" style="141" customWidth="1"/>
    <col min="13576" max="13576" width="18.85546875" style="141" customWidth="1"/>
    <col min="13577" max="13824" width="9.140625" style="141"/>
    <col min="13825" max="13825" width="5.140625" style="141" customWidth="1"/>
    <col min="13826" max="13826" width="46.140625" style="141" customWidth="1"/>
    <col min="13827" max="13827" width="15.140625" style="141" customWidth="1"/>
    <col min="13828" max="13828" width="8.5703125" style="141" customWidth="1"/>
    <col min="13829" max="13829" width="5.7109375" style="141" bestFit="1" customWidth="1"/>
    <col min="13830" max="13830" width="8.5703125" style="141" bestFit="1" customWidth="1"/>
    <col min="13831" max="13831" width="12.140625" style="141" customWidth="1"/>
    <col min="13832" max="13832" width="18.85546875" style="141" customWidth="1"/>
    <col min="13833" max="14080" width="9.140625" style="141"/>
    <col min="14081" max="14081" width="5.140625" style="141" customWidth="1"/>
    <col min="14082" max="14082" width="46.140625" style="141" customWidth="1"/>
    <col min="14083" max="14083" width="15.140625" style="141" customWidth="1"/>
    <col min="14084" max="14084" width="8.5703125" style="141" customWidth="1"/>
    <col min="14085" max="14085" width="5.7109375" style="141" bestFit="1" customWidth="1"/>
    <col min="14086" max="14086" width="8.5703125" style="141" bestFit="1" customWidth="1"/>
    <col min="14087" max="14087" width="12.140625" style="141" customWidth="1"/>
    <col min="14088" max="14088" width="18.85546875" style="141" customWidth="1"/>
    <col min="14089" max="14336" width="9.140625" style="141"/>
    <col min="14337" max="14337" width="5.140625" style="141" customWidth="1"/>
    <col min="14338" max="14338" width="46.140625" style="141" customWidth="1"/>
    <col min="14339" max="14339" width="15.140625" style="141" customWidth="1"/>
    <col min="14340" max="14340" width="8.5703125" style="141" customWidth="1"/>
    <col min="14341" max="14341" width="5.7109375" style="141" bestFit="1" customWidth="1"/>
    <col min="14342" max="14342" width="8.5703125" style="141" bestFit="1" customWidth="1"/>
    <col min="14343" max="14343" width="12.140625" style="141" customWidth="1"/>
    <col min="14344" max="14344" width="18.85546875" style="141" customWidth="1"/>
    <col min="14345" max="14592" width="9.140625" style="141"/>
    <col min="14593" max="14593" width="5.140625" style="141" customWidth="1"/>
    <col min="14594" max="14594" width="46.140625" style="141" customWidth="1"/>
    <col min="14595" max="14595" width="15.140625" style="141" customWidth="1"/>
    <col min="14596" max="14596" width="8.5703125" style="141" customWidth="1"/>
    <col min="14597" max="14597" width="5.7109375" style="141" bestFit="1" customWidth="1"/>
    <col min="14598" max="14598" width="8.5703125" style="141" bestFit="1" customWidth="1"/>
    <col min="14599" max="14599" width="12.140625" style="141" customWidth="1"/>
    <col min="14600" max="14600" width="18.85546875" style="141" customWidth="1"/>
    <col min="14601" max="14848" width="9.140625" style="141"/>
    <col min="14849" max="14849" width="5.140625" style="141" customWidth="1"/>
    <col min="14850" max="14850" width="46.140625" style="141" customWidth="1"/>
    <col min="14851" max="14851" width="15.140625" style="141" customWidth="1"/>
    <col min="14852" max="14852" width="8.5703125" style="141" customWidth="1"/>
    <col min="14853" max="14853" width="5.7109375" style="141" bestFit="1" customWidth="1"/>
    <col min="14854" max="14854" width="8.5703125" style="141" bestFit="1" customWidth="1"/>
    <col min="14855" max="14855" width="12.140625" style="141" customWidth="1"/>
    <col min="14856" max="14856" width="18.85546875" style="141" customWidth="1"/>
    <col min="14857" max="15104" width="9.140625" style="141"/>
    <col min="15105" max="15105" width="5.140625" style="141" customWidth="1"/>
    <col min="15106" max="15106" width="46.140625" style="141" customWidth="1"/>
    <col min="15107" max="15107" width="15.140625" style="141" customWidth="1"/>
    <col min="15108" max="15108" width="8.5703125" style="141" customWidth="1"/>
    <col min="15109" max="15109" width="5.7109375" style="141" bestFit="1" customWidth="1"/>
    <col min="15110" max="15110" width="8.5703125" style="141" bestFit="1" customWidth="1"/>
    <col min="15111" max="15111" width="12.140625" style="141" customWidth="1"/>
    <col min="15112" max="15112" width="18.85546875" style="141" customWidth="1"/>
    <col min="15113" max="15360" width="9.140625" style="141"/>
    <col min="15361" max="15361" width="5.140625" style="141" customWidth="1"/>
    <col min="15362" max="15362" width="46.140625" style="141" customWidth="1"/>
    <col min="15363" max="15363" width="15.140625" style="141" customWidth="1"/>
    <col min="15364" max="15364" width="8.5703125" style="141" customWidth="1"/>
    <col min="15365" max="15365" width="5.7109375" style="141" bestFit="1" customWidth="1"/>
    <col min="15366" max="15366" width="8.5703125" style="141" bestFit="1" customWidth="1"/>
    <col min="15367" max="15367" width="12.140625" style="141" customWidth="1"/>
    <col min="15368" max="15368" width="18.85546875" style="141" customWidth="1"/>
    <col min="15369" max="15616" width="9.140625" style="141"/>
    <col min="15617" max="15617" width="5.140625" style="141" customWidth="1"/>
    <col min="15618" max="15618" width="46.140625" style="141" customWidth="1"/>
    <col min="15619" max="15619" width="15.140625" style="141" customWidth="1"/>
    <col min="15620" max="15620" width="8.5703125" style="141" customWidth="1"/>
    <col min="15621" max="15621" width="5.7109375" style="141" bestFit="1" customWidth="1"/>
    <col min="15622" max="15622" width="8.5703125" style="141" bestFit="1" customWidth="1"/>
    <col min="15623" max="15623" width="12.140625" style="141" customWidth="1"/>
    <col min="15624" max="15624" width="18.85546875" style="141" customWidth="1"/>
    <col min="15625" max="15872" width="9.140625" style="141"/>
    <col min="15873" max="15873" width="5.140625" style="141" customWidth="1"/>
    <col min="15874" max="15874" width="46.140625" style="141" customWidth="1"/>
    <col min="15875" max="15875" width="15.140625" style="141" customWidth="1"/>
    <col min="15876" max="15876" width="8.5703125" style="141" customWidth="1"/>
    <col min="15877" max="15877" width="5.7109375" style="141" bestFit="1" customWidth="1"/>
    <col min="15878" max="15878" width="8.5703125" style="141" bestFit="1" customWidth="1"/>
    <col min="15879" max="15879" width="12.140625" style="141" customWidth="1"/>
    <col min="15880" max="15880" width="18.85546875" style="141" customWidth="1"/>
    <col min="15881" max="16128" width="9.140625" style="141"/>
    <col min="16129" max="16129" width="5.140625" style="141" customWidth="1"/>
    <col min="16130" max="16130" width="46.140625" style="141" customWidth="1"/>
    <col min="16131" max="16131" width="15.140625" style="141" customWidth="1"/>
    <col min="16132" max="16132" width="8.5703125" style="141" customWidth="1"/>
    <col min="16133" max="16133" width="5.7109375" style="141" bestFit="1" customWidth="1"/>
    <col min="16134" max="16134" width="8.5703125" style="141" bestFit="1" customWidth="1"/>
    <col min="16135" max="16135" width="12.140625" style="141" customWidth="1"/>
    <col min="16136" max="16136" width="18.85546875" style="141" customWidth="1"/>
    <col min="16137" max="16384" width="9.140625" style="141"/>
  </cols>
  <sheetData>
    <row r="1" spans="1:8" ht="6.75" customHeight="1">
      <c r="A1" s="137"/>
      <c r="B1" s="137"/>
      <c r="C1" s="138"/>
      <c r="D1" s="138"/>
      <c r="E1" s="138"/>
      <c r="F1" s="139"/>
      <c r="G1" s="140"/>
      <c r="H1" s="140"/>
    </row>
    <row r="2" spans="1:8">
      <c r="A2" s="137" t="s">
        <v>859</v>
      </c>
      <c r="B2" s="137"/>
      <c r="C2" s="138"/>
      <c r="D2" s="138"/>
      <c r="E2" s="138"/>
      <c r="F2" s="139"/>
      <c r="G2" s="140"/>
      <c r="H2" s="140"/>
    </row>
    <row r="3" spans="1:8">
      <c r="A3" s="142" t="s">
        <v>860</v>
      </c>
      <c r="B3" s="143"/>
      <c r="C3" s="143"/>
      <c r="D3" s="143"/>
      <c r="E3" s="144"/>
      <c r="F3" s="143"/>
      <c r="G3" s="145"/>
      <c r="H3" s="145"/>
    </row>
    <row r="4" spans="1:8">
      <c r="A4" s="142" t="s">
        <v>861</v>
      </c>
      <c r="B4" s="143"/>
      <c r="C4" s="143"/>
      <c r="D4" s="143"/>
      <c r="E4" s="144"/>
      <c r="F4" s="143"/>
      <c r="G4" s="145"/>
      <c r="H4" s="145"/>
    </row>
    <row r="5" spans="1:8" ht="13.5" thickBot="1">
      <c r="A5" s="146" t="s">
        <v>862</v>
      </c>
      <c r="B5" s="143"/>
      <c r="C5" s="143"/>
      <c r="D5" s="143"/>
      <c r="E5" s="144"/>
      <c r="F5" s="143"/>
      <c r="G5" s="145"/>
      <c r="H5" s="147"/>
    </row>
    <row r="6" spans="1:8">
      <c r="A6" s="327"/>
      <c r="B6" s="329" t="s">
        <v>863</v>
      </c>
      <c r="C6" s="331" t="s">
        <v>864</v>
      </c>
      <c r="D6" s="331" t="s">
        <v>865</v>
      </c>
      <c r="E6" s="333" t="s">
        <v>866</v>
      </c>
      <c r="F6" s="333" t="s">
        <v>867</v>
      </c>
      <c r="G6" s="325" t="s">
        <v>868</v>
      </c>
      <c r="H6" s="326"/>
    </row>
    <row r="7" spans="1:8" ht="13.5" thickBot="1">
      <c r="A7" s="328"/>
      <c r="B7" s="330"/>
      <c r="C7" s="332"/>
      <c r="D7" s="332"/>
      <c r="E7" s="334"/>
      <c r="F7" s="334"/>
      <c r="G7" s="148" t="s">
        <v>869</v>
      </c>
      <c r="H7" s="149" t="s">
        <v>870</v>
      </c>
    </row>
    <row r="8" spans="1:8">
      <c r="A8" s="150" t="s">
        <v>871</v>
      </c>
      <c r="B8" s="151"/>
      <c r="C8" s="151"/>
      <c r="D8" s="151"/>
      <c r="E8" s="152"/>
      <c r="F8" s="151"/>
      <c r="G8" s="153"/>
      <c r="H8" s="154"/>
    </row>
    <row r="9" spans="1:8" ht="56.25">
      <c r="A9" s="155" t="s">
        <v>872</v>
      </c>
      <c r="B9" s="156" t="s">
        <v>873</v>
      </c>
      <c r="C9" s="157"/>
      <c r="D9" s="158"/>
      <c r="E9" s="207">
        <v>1</v>
      </c>
      <c r="F9" s="207" t="s">
        <v>874</v>
      </c>
      <c r="G9" s="208"/>
      <c r="H9" s="209">
        <f>G9*$E9</f>
        <v>0</v>
      </c>
    </row>
    <row r="10" spans="1:8" ht="22.5">
      <c r="A10" s="155" t="s">
        <v>875</v>
      </c>
      <c r="B10" s="156" t="s">
        <v>876</v>
      </c>
      <c r="C10" s="157"/>
      <c r="D10" s="158"/>
      <c r="E10" s="207">
        <v>1</v>
      </c>
      <c r="F10" s="207" t="s">
        <v>874</v>
      </c>
      <c r="G10" s="208"/>
      <c r="H10" s="209">
        <f>G10*$E10</f>
        <v>0</v>
      </c>
    </row>
    <row r="11" spans="1:8">
      <c r="A11" s="155"/>
      <c r="B11" s="156"/>
      <c r="C11" s="157"/>
      <c r="D11" s="158"/>
      <c r="E11" s="207"/>
      <c r="F11" s="207"/>
      <c r="G11" s="208"/>
      <c r="H11" s="209"/>
    </row>
    <row r="12" spans="1:8">
      <c r="A12" s="150" t="s">
        <v>877</v>
      </c>
      <c r="B12" s="151"/>
      <c r="C12" s="151"/>
      <c r="D12" s="151"/>
      <c r="E12" s="210"/>
      <c r="F12" s="211"/>
      <c r="G12" s="226"/>
      <c r="H12" s="227"/>
    </row>
    <row r="13" spans="1:8">
      <c r="A13" s="155" t="s">
        <v>878</v>
      </c>
      <c r="B13" s="156" t="s">
        <v>879</v>
      </c>
      <c r="C13" s="157"/>
      <c r="D13" s="158"/>
      <c r="E13" s="207">
        <v>1</v>
      </c>
      <c r="F13" s="207" t="s">
        <v>874</v>
      </c>
      <c r="G13" s="208"/>
      <c r="H13" s="209">
        <f t="shared" ref="H13:H20" si="0">G13*$E13</f>
        <v>0</v>
      </c>
    </row>
    <row r="14" spans="1:8" ht="33.75">
      <c r="A14" s="155" t="s">
        <v>880</v>
      </c>
      <c r="B14" s="156" t="s">
        <v>881</v>
      </c>
      <c r="C14" s="157"/>
      <c r="D14" s="158"/>
      <c r="E14" s="207">
        <v>1</v>
      </c>
      <c r="F14" s="207" t="s">
        <v>874</v>
      </c>
      <c r="G14" s="208"/>
      <c r="H14" s="209">
        <f t="shared" si="0"/>
        <v>0</v>
      </c>
    </row>
    <row r="15" spans="1:8">
      <c r="A15" s="155" t="s">
        <v>882</v>
      </c>
      <c r="B15" s="156" t="s">
        <v>883</v>
      </c>
      <c r="C15" s="157"/>
      <c r="D15" s="158"/>
      <c r="E15" s="207">
        <v>1</v>
      </c>
      <c r="F15" s="207" t="s">
        <v>874</v>
      </c>
      <c r="G15" s="208"/>
      <c r="H15" s="209">
        <f t="shared" si="0"/>
        <v>0</v>
      </c>
    </row>
    <row r="16" spans="1:8">
      <c r="A16" s="155" t="s">
        <v>884</v>
      </c>
      <c r="B16" s="156" t="s">
        <v>885</v>
      </c>
      <c r="C16" s="157"/>
      <c r="D16" s="158"/>
      <c r="E16" s="207">
        <v>1</v>
      </c>
      <c r="F16" s="207" t="s">
        <v>874</v>
      </c>
      <c r="G16" s="208"/>
      <c r="H16" s="209">
        <f t="shared" si="0"/>
        <v>0</v>
      </c>
    </row>
    <row r="17" spans="1:8">
      <c r="A17" s="155" t="s">
        <v>886</v>
      </c>
      <c r="B17" s="156" t="s">
        <v>887</v>
      </c>
      <c r="C17" s="157"/>
      <c r="D17" s="158"/>
      <c r="E17" s="207">
        <v>2</v>
      </c>
      <c r="F17" s="207" t="s">
        <v>874</v>
      </c>
      <c r="G17" s="208"/>
      <c r="H17" s="209">
        <f t="shared" si="0"/>
        <v>0</v>
      </c>
    </row>
    <row r="18" spans="1:8">
      <c r="A18" s="155" t="s">
        <v>888</v>
      </c>
      <c r="B18" s="156" t="s">
        <v>889</v>
      </c>
      <c r="C18" s="157"/>
      <c r="D18" s="158"/>
      <c r="E18" s="207">
        <v>1</v>
      </c>
      <c r="F18" s="207" t="s">
        <v>874</v>
      </c>
      <c r="G18" s="208"/>
      <c r="H18" s="209">
        <f t="shared" si="0"/>
        <v>0</v>
      </c>
    </row>
    <row r="19" spans="1:8" ht="22.5">
      <c r="A19" s="155" t="s">
        <v>890</v>
      </c>
      <c r="B19" s="156" t="s">
        <v>891</v>
      </c>
      <c r="C19" s="157"/>
      <c r="D19" s="158"/>
      <c r="E19" s="207">
        <v>1</v>
      </c>
      <c r="F19" s="207" t="s">
        <v>874</v>
      </c>
      <c r="G19" s="208"/>
      <c r="H19" s="209">
        <f t="shared" si="0"/>
        <v>0</v>
      </c>
    </row>
    <row r="20" spans="1:8">
      <c r="A20" s="155" t="s">
        <v>892</v>
      </c>
      <c r="B20" s="156" t="s">
        <v>893</v>
      </c>
      <c r="C20" s="157"/>
      <c r="D20" s="158"/>
      <c r="E20" s="207">
        <v>1</v>
      </c>
      <c r="F20" s="207" t="s">
        <v>874</v>
      </c>
      <c r="G20" s="208"/>
      <c r="H20" s="209">
        <f t="shared" si="0"/>
        <v>0</v>
      </c>
    </row>
    <row r="21" spans="1:8">
      <c r="A21" s="155"/>
      <c r="B21" s="156"/>
      <c r="C21" s="157"/>
      <c r="D21" s="158"/>
      <c r="E21" s="207"/>
      <c r="F21" s="207"/>
      <c r="G21" s="208"/>
      <c r="H21" s="209"/>
    </row>
    <row r="22" spans="1:8">
      <c r="A22" s="150" t="s">
        <v>894</v>
      </c>
      <c r="B22" s="151"/>
      <c r="C22" s="151"/>
      <c r="D22" s="151"/>
      <c r="E22" s="210"/>
      <c r="F22" s="211"/>
      <c r="G22" s="226"/>
      <c r="H22" s="227"/>
    </row>
    <row r="23" spans="1:8">
      <c r="A23" s="155" t="s">
        <v>895</v>
      </c>
      <c r="B23" s="156" t="s">
        <v>896</v>
      </c>
      <c r="C23" s="157"/>
      <c r="D23" s="158"/>
      <c r="E23" s="207">
        <v>50</v>
      </c>
      <c r="F23" s="207" t="s">
        <v>26</v>
      </c>
      <c r="G23" s="208"/>
      <c r="H23" s="209">
        <f t="shared" ref="H23:H24" si="1">G23*$E23</f>
        <v>0</v>
      </c>
    </row>
    <row r="24" spans="1:8">
      <c r="A24" s="155" t="s">
        <v>897</v>
      </c>
      <c r="B24" s="156" t="s">
        <v>898</v>
      </c>
      <c r="C24" s="157"/>
      <c r="D24" s="158"/>
      <c r="E24" s="207">
        <v>1</v>
      </c>
      <c r="F24" s="207" t="s">
        <v>874</v>
      </c>
      <c r="G24" s="208"/>
      <c r="H24" s="209">
        <f t="shared" si="1"/>
        <v>0</v>
      </c>
    </row>
    <row r="25" spans="1:8" ht="12.75" customHeight="1">
      <c r="A25" s="159"/>
      <c r="B25" s="160"/>
      <c r="C25" s="161"/>
      <c r="D25" s="162"/>
      <c r="E25" s="212"/>
      <c r="F25" s="213"/>
      <c r="G25" s="214"/>
      <c r="H25" s="215"/>
    </row>
    <row r="26" spans="1:8">
      <c r="A26" s="150" t="s">
        <v>899</v>
      </c>
      <c r="B26" s="163"/>
      <c r="C26" s="163"/>
      <c r="D26" s="163"/>
      <c r="E26" s="216"/>
      <c r="F26" s="217"/>
      <c r="G26" s="218"/>
      <c r="H26" s="219"/>
    </row>
    <row r="27" spans="1:8">
      <c r="A27" s="164" t="s">
        <v>900</v>
      </c>
      <c r="B27" s="165" t="s">
        <v>901</v>
      </c>
      <c r="C27" s="166"/>
      <c r="D27" s="166"/>
      <c r="E27" s="220">
        <v>1</v>
      </c>
      <c r="F27" s="221" t="s">
        <v>636</v>
      </c>
      <c r="G27" s="208"/>
      <c r="H27" s="209">
        <f t="shared" ref="H27:H35" si="2">G27*$E27</f>
        <v>0</v>
      </c>
    </row>
    <row r="28" spans="1:8">
      <c r="A28" s="167" t="s">
        <v>902</v>
      </c>
      <c r="B28" s="168" t="s">
        <v>903</v>
      </c>
      <c r="C28" s="169"/>
      <c r="D28" s="169"/>
      <c r="E28" s="222">
        <v>1</v>
      </c>
      <c r="F28" s="221" t="s">
        <v>636</v>
      </c>
      <c r="G28" s="208"/>
      <c r="H28" s="209">
        <f t="shared" si="2"/>
        <v>0</v>
      </c>
    </row>
    <row r="29" spans="1:8">
      <c r="A29" s="167" t="s">
        <v>904</v>
      </c>
      <c r="B29" s="168" t="s">
        <v>905</v>
      </c>
      <c r="C29" s="169"/>
      <c r="D29" s="169"/>
      <c r="E29" s="222">
        <v>1</v>
      </c>
      <c r="F29" s="221" t="s">
        <v>636</v>
      </c>
      <c r="G29" s="208"/>
      <c r="H29" s="209">
        <f t="shared" si="2"/>
        <v>0</v>
      </c>
    </row>
    <row r="30" spans="1:8">
      <c r="A30" s="167" t="s">
        <v>906</v>
      </c>
      <c r="B30" s="165" t="s">
        <v>907</v>
      </c>
      <c r="C30" s="169"/>
      <c r="D30" s="169"/>
      <c r="E30" s="222">
        <v>1</v>
      </c>
      <c r="F30" s="221" t="s">
        <v>636</v>
      </c>
      <c r="G30" s="208"/>
      <c r="H30" s="209">
        <f t="shared" si="2"/>
        <v>0</v>
      </c>
    </row>
    <row r="31" spans="1:8">
      <c r="A31" s="167" t="s">
        <v>908</v>
      </c>
      <c r="B31" s="170" t="s">
        <v>909</v>
      </c>
      <c r="C31" s="169"/>
      <c r="D31" s="171"/>
      <c r="E31" s="222">
        <v>1</v>
      </c>
      <c r="F31" s="221" t="s">
        <v>636</v>
      </c>
      <c r="G31" s="208"/>
      <c r="H31" s="209">
        <f t="shared" si="2"/>
        <v>0</v>
      </c>
    </row>
    <row r="32" spans="1:8">
      <c r="A32" s="167" t="s">
        <v>910</v>
      </c>
      <c r="B32" s="170" t="s">
        <v>911</v>
      </c>
      <c r="C32" s="169"/>
      <c r="D32" s="171"/>
      <c r="E32" s="222">
        <v>1</v>
      </c>
      <c r="F32" s="221" t="s">
        <v>636</v>
      </c>
      <c r="G32" s="208"/>
      <c r="H32" s="209">
        <f t="shared" si="2"/>
        <v>0</v>
      </c>
    </row>
    <row r="33" spans="1:8">
      <c r="A33" s="167" t="s">
        <v>912</v>
      </c>
      <c r="B33" s="170" t="s">
        <v>913</v>
      </c>
      <c r="C33" s="169"/>
      <c r="D33" s="171"/>
      <c r="E33" s="222">
        <v>1</v>
      </c>
      <c r="F33" s="221" t="s">
        <v>636</v>
      </c>
      <c r="G33" s="208"/>
      <c r="H33" s="209">
        <f t="shared" si="2"/>
        <v>0</v>
      </c>
    </row>
    <row r="34" spans="1:8">
      <c r="A34" s="167" t="s">
        <v>914</v>
      </c>
      <c r="B34" s="170" t="s">
        <v>915</v>
      </c>
      <c r="C34" s="169"/>
      <c r="D34" s="171"/>
      <c r="E34" s="222">
        <v>1</v>
      </c>
      <c r="F34" s="221" t="s">
        <v>636</v>
      </c>
      <c r="G34" s="208"/>
      <c r="H34" s="209">
        <f t="shared" si="2"/>
        <v>0</v>
      </c>
    </row>
    <row r="35" spans="1:8">
      <c r="A35" s="167" t="s">
        <v>916</v>
      </c>
      <c r="B35" s="165" t="s">
        <v>917</v>
      </c>
      <c r="C35" s="172"/>
      <c r="D35" s="172"/>
      <c r="E35" s="222">
        <v>1</v>
      </c>
      <c r="F35" s="221" t="s">
        <v>636</v>
      </c>
      <c r="G35" s="208"/>
      <c r="H35" s="209">
        <f t="shared" si="2"/>
        <v>0</v>
      </c>
    </row>
    <row r="36" spans="1:8">
      <c r="A36" s="159"/>
      <c r="B36" s="173"/>
      <c r="C36" s="161"/>
      <c r="D36" s="161"/>
      <c r="E36" s="223"/>
      <c r="F36" s="213"/>
      <c r="G36" s="224"/>
      <c r="H36" s="225"/>
    </row>
    <row r="37" spans="1:8" ht="13.5" thickBot="1">
      <c r="B37" s="174"/>
      <c r="G37" s="228"/>
      <c r="H37" s="228"/>
    </row>
    <row r="38" spans="1:8" ht="13.5" thickBot="1">
      <c r="B38" s="174"/>
      <c r="E38" s="206" t="s">
        <v>926</v>
      </c>
      <c r="G38" s="228"/>
      <c r="H38" s="229">
        <f>SUM(H27:H35,H23:H24,H13:H20,H9:H10)</f>
        <v>0</v>
      </c>
    </row>
  </sheetData>
  <mergeCells count="7">
    <mergeCell ref="G6:H6"/>
    <mergeCell ref="A6:A7"/>
    <mergeCell ref="B6:B7"/>
    <mergeCell ref="C6:C7"/>
    <mergeCell ref="D6:D7"/>
    <mergeCell ref="E6:E7"/>
    <mergeCell ref="F6:F7"/>
  </mergeCells>
  <pageMargins left="0.78740157499999996" right="0.78740157499999996" top="0.55000000000000004" bottom="0.56000000000000005" header="0.4921259845" footer="0.4921259845"/>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sheetPr codeName="List2"/>
  <dimension ref="A1:K247"/>
  <sheetViews>
    <sheetView showGridLines="0" showZeros="0" zoomScale="80" zoomScaleNormal="100" workbookViewId="0">
      <selection activeCell="R25" sqref="R25"/>
    </sheetView>
  </sheetViews>
  <sheetFormatPr defaultRowHeight="12.75"/>
  <cols>
    <col min="1" max="1" width="4.42578125" style="18" customWidth="1"/>
    <col min="2" max="2" width="14.140625" style="18" customWidth="1"/>
    <col min="3" max="3" width="47.5703125" style="18" customWidth="1"/>
    <col min="4" max="4" width="5.5703125" style="18" customWidth="1"/>
    <col min="5" max="5" width="10" style="38" customWidth="1"/>
    <col min="6" max="6" width="11.28515625" style="18" customWidth="1"/>
    <col min="7" max="7" width="16.140625" style="18" customWidth="1"/>
    <col min="8" max="8" width="13.140625" style="18" customWidth="1"/>
    <col min="9" max="9" width="14.5703125" style="18" customWidth="1"/>
    <col min="10" max="10" width="13.140625" style="18" customWidth="1"/>
    <col min="11" max="11" width="13.5703125" style="18" customWidth="1"/>
    <col min="12" max="16384" width="9.140625" style="18"/>
  </cols>
  <sheetData>
    <row r="1" spans="1:11" ht="15.75">
      <c r="A1" s="288" t="s">
        <v>3</v>
      </c>
      <c r="B1" s="288"/>
      <c r="C1" s="288"/>
      <c r="D1" s="288"/>
      <c r="E1" s="288"/>
      <c r="F1" s="288"/>
      <c r="G1" s="288"/>
      <c r="H1" s="288"/>
      <c r="I1" s="288"/>
    </row>
    <row r="2" spans="1:11" ht="13.5" thickBot="1">
      <c r="B2" s="19"/>
      <c r="C2" s="20"/>
      <c r="D2" s="20"/>
      <c r="E2" s="21"/>
      <c r="F2" s="20"/>
      <c r="G2" s="20"/>
    </row>
    <row r="3" spans="1:11" ht="13.5" thickTop="1">
      <c r="A3" s="279" t="s">
        <v>1</v>
      </c>
      <c r="B3" s="280"/>
      <c r="C3" s="2" t="s">
        <v>251</v>
      </c>
      <c r="D3" s="3"/>
      <c r="E3" s="4"/>
      <c r="F3" s="3"/>
      <c r="G3" s="22"/>
      <c r="H3" s="23"/>
      <c r="I3" s="24"/>
    </row>
    <row r="4" spans="1:11" ht="13.5" thickBot="1">
      <c r="A4" s="289" t="s">
        <v>0</v>
      </c>
      <c r="B4" s="282"/>
      <c r="C4" s="5" t="s">
        <v>19</v>
      </c>
      <c r="D4" s="6"/>
      <c r="E4" s="7"/>
      <c r="F4" s="6"/>
      <c r="G4" s="290"/>
      <c r="H4" s="290"/>
      <c r="I4" s="291"/>
    </row>
    <row r="5" spans="1:11" ht="14.25" thickTop="1" thickBot="1">
      <c r="A5" s="25"/>
      <c r="B5" s="26"/>
      <c r="C5" s="26"/>
      <c r="D5" s="27"/>
      <c r="E5" s="28"/>
      <c r="F5" s="27"/>
      <c r="G5" s="29"/>
      <c r="H5" s="27"/>
      <c r="I5" s="27"/>
    </row>
    <row r="6" spans="1:11">
      <c r="A6" s="64" t="s">
        <v>4</v>
      </c>
      <c r="B6" s="65" t="s">
        <v>5</v>
      </c>
      <c r="C6" s="65" t="s">
        <v>6</v>
      </c>
      <c r="D6" s="65" t="s">
        <v>7</v>
      </c>
      <c r="E6" s="66" t="s">
        <v>8</v>
      </c>
      <c r="F6" s="65" t="s">
        <v>9</v>
      </c>
      <c r="G6" s="67" t="s">
        <v>10</v>
      </c>
      <c r="H6" s="45" t="s">
        <v>11</v>
      </c>
      <c r="I6" s="30" t="s">
        <v>12</v>
      </c>
      <c r="J6" s="30" t="s">
        <v>13</v>
      </c>
      <c r="K6" s="30" t="s">
        <v>14</v>
      </c>
    </row>
    <row r="7" spans="1:11">
      <c r="A7" s="68" t="s">
        <v>15</v>
      </c>
      <c r="B7" s="50" t="s">
        <v>16</v>
      </c>
      <c r="C7" s="51" t="s">
        <v>17</v>
      </c>
      <c r="D7" s="52"/>
      <c r="E7" s="53"/>
      <c r="F7" s="53"/>
      <c r="G7" s="69"/>
      <c r="H7" s="46"/>
      <c r="I7" s="31"/>
      <c r="J7" s="31"/>
      <c r="K7" s="31"/>
    </row>
    <row r="8" spans="1:11">
      <c r="A8" s="70">
        <v>1</v>
      </c>
      <c r="B8" s="54" t="s">
        <v>20</v>
      </c>
      <c r="C8" s="55" t="s">
        <v>21</v>
      </c>
      <c r="D8" s="56" t="s">
        <v>22</v>
      </c>
      <c r="E8" s="57">
        <v>915.3</v>
      </c>
      <c r="F8" s="57"/>
      <c r="G8" s="71">
        <f>E8*F8</f>
        <v>0</v>
      </c>
      <c r="H8" s="47">
        <v>0</v>
      </c>
      <c r="I8" s="32">
        <f>E8*H8</f>
        <v>0</v>
      </c>
      <c r="J8" s="32">
        <v>0</v>
      </c>
      <c r="K8" s="32">
        <f>E8*J8</f>
        <v>0</v>
      </c>
    </row>
    <row r="9" spans="1:11">
      <c r="A9" s="72"/>
      <c r="B9" s="58"/>
      <c r="C9" s="286" t="s">
        <v>23</v>
      </c>
      <c r="D9" s="287"/>
      <c r="E9" s="59">
        <v>915.3</v>
      </c>
      <c r="F9" s="60"/>
      <c r="G9" s="73"/>
      <c r="H9" s="48"/>
      <c r="I9" s="33"/>
      <c r="J9" s="33"/>
      <c r="K9" s="33"/>
    </row>
    <row r="10" spans="1:11" ht="25.5">
      <c r="A10" s="70">
        <v>2</v>
      </c>
      <c r="B10" s="54" t="s">
        <v>24</v>
      </c>
      <c r="C10" s="55" t="s">
        <v>25</v>
      </c>
      <c r="D10" s="56" t="s">
        <v>26</v>
      </c>
      <c r="E10" s="57">
        <v>9.4</v>
      </c>
      <c r="F10" s="57"/>
      <c r="G10" s="71">
        <f>E10*F10</f>
        <v>0</v>
      </c>
      <c r="H10" s="47">
        <v>8.6899999999999998E-3</v>
      </c>
      <c r="I10" s="32">
        <f>E10*H10</f>
        <v>8.1685999999999995E-2</v>
      </c>
      <c r="J10" s="32">
        <v>0</v>
      </c>
      <c r="K10" s="32">
        <f>E10*J10</f>
        <v>0</v>
      </c>
    </row>
    <row r="11" spans="1:11" ht="25.5">
      <c r="A11" s="70">
        <v>3</v>
      </c>
      <c r="B11" s="54" t="s">
        <v>27</v>
      </c>
      <c r="C11" s="55" t="s">
        <v>28</v>
      </c>
      <c r="D11" s="56" t="s">
        <v>26</v>
      </c>
      <c r="E11" s="57">
        <v>17</v>
      </c>
      <c r="F11" s="57"/>
      <c r="G11" s="71">
        <f>E11*F11</f>
        <v>0</v>
      </c>
      <c r="H11" s="47">
        <v>2.478E-2</v>
      </c>
      <c r="I11" s="32">
        <f>E11*H11</f>
        <v>0.42126000000000002</v>
      </c>
      <c r="J11" s="32">
        <v>0</v>
      </c>
      <c r="K11" s="32">
        <f>E11*J11</f>
        <v>0</v>
      </c>
    </row>
    <row r="12" spans="1:11">
      <c r="A12" s="70">
        <v>4</v>
      </c>
      <c r="B12" s="54" t="s">
        <v>29</v>
      </c>
      <c r="C12" s="55" t="s">
        <v>30</v>
      </c>
      <c r="D12" s="56" t="s">
        <v>22</v>
      </c>
      <c r="E12" s="57">
        <v>39.96</v>
      </c>
      <c r="F12" s="57"/>
      <c r="G12" s="71">
        <f>E12*F12</f>
        <v>0</v>
      </c>
      <c r="H12" s="47">
        <v>0</v>
      </c>
      <c r="I12" s="32">
        <f>E12*H12</f>
        <v>0</v>
      </c>
      <c r="J12" s="32">
        <v>0</v>
      </c>
      <c r="K12" s="32">
        <f>E12*J12</f>
        <v>0</v>
      </c>
    </row>
    <row r="13" spans="1:11">
      <c r="A13" s="72"/>
      <c r="B13" s="58"/>
      <c r="C13" s="286" t="s">
        <v>31</v>
      </c>
      <c r="D13" s="287"/>
      <c r="E13" s="59">
        <v>39.96</v>
      </c>
      <c r="F13" s="60"/>
      <c r="G13" s="73"/>
      <c r="H13" s="48"/>
      <c r="I13" s="33"/>
      <c r="J13" s="33"/>
      <c r="K13" s="33"/>
    </row>
    <row r="14" spans="1:11" ht="25.5">
      <c r="A14" s="70">
        <v>5</v>
      </c>
      <c r="B14" s="54" t="s">
        <v>24</v>
      </c>
      <c r="C14" s="55" t="s">
        <v>25</v>
      </c>
      <c r="D14" s="56" t="s">
        <v>26</v>
      </c>
      <c r="E14" s="57">
        <v>10.6</v>
      </c>
      <c r="F14" s="57"/>
      <c r="G14" s="71">
        <f>E14*F14</f>
        <v>0</v>
      </c>
      <c r="H14" s="47">
        <v>8.6899999999999998E-3</v>
      </c>
      <c r="I14" s="32">
        <f>E14*H14</f>
        <v>9.2114000000000001E-2</v>
      </c>
      <c r="J14" s="32">
        <v>0</v>
      </c>
      <c r="K14" s="32">
        <f>E14*J14</f>
        <v>0</v>
      </c>
    </row>
    <row r="15" spans="1:11" ht="25.5">
      <c r="A15" s="70">
        <v>6</v>
      </c>
      <c r="B15" s="54" t="s">
        <v>27</v>
      </c>
      <c r="C15" s="55" t="s">
        <v>28</v>
      </c>
      <c r="D15" s="56" t="s">
        <v>26</v>
      </c>
      <c r="E15" s="57">
        <v>17</v>
      </c>
      <c r="F15" s="57"/>
      <c r="G15" s="71">
        <f>E15*F15</f>
        <v>0</v>
      </c>
      <c r="H15" s="47">
        <v>2.478E-2</v>
      </c>
      <c r="I15" s="32">
        <f>E15*H15</f>
        <v>0.42126000000000002</v>
      </c>
      <c r="J15" s="32">
        <v>0</v>
      </c>
      <c r="K15" s="32">
        <f>E15*J15</f>
        <v>0</v>
      </c>
    </row>
    <row r="16" spans="1:11">
      <c r="A16" s="70">
        <v>7</v>
      </c>
      <c r="B16" s="54" t="s">
        <v>32</v>
      </c>
      <c r="C16" s="55" t="s">
        <v>33</v>
      </c>
      <c r="D16" s="56" t="s">
        <v>22</v>
      </c>
      <c r="E16" s="57">
        <v>12.24</v>
      </c>
      <c r="F16" s="57"/>
      <c r="G16" s="71">
        <f>E16*F16</f>
        <v>0</v>
      </c>
      <c r="H16" s="47">
        <v>0</v>
      </c>
      <c r="I16" s="32">
        <f>E16*H16</f>
        <v>0</v>
      </c>
      <c r="J16" s="32">
        <v>0</v>
      </c>
      <c r="K16" s="32">
        <f>E16*J16</f>
        <v>0</v>
      </c>
    </row>
    <row r="17" spans="1:11">
      <c r="A17" s="72"/>
      <c r="B17" s="58"/>
      <c r="C17" s="286" t="s">
        <v>34</v>
      </c>
      <c r="D17" s="287"/>
      <c r="E17" s="59">
        <v>12.24</v>
      </c>
      <c r="F17" s="60"/>
      <c r="G17" s="73"/>
      <c r="H17" s="48"/>
      <c r="I17" s="33"/>
      <c r="J17" s="33"/>
      <c r="K17" s="33"/>
    </row>
    <row r="18" spans="1:11">
      <c r="A18" s="70">
        <v>8</v>
      </c>
      <c r="B18" s="54" t="s">
        <v>35</v>
      </c>
      <c r="C18" s="55" t="s">
        <v>36</v>
      </c>
      <c r="D18" s="56" t="s">
        <v>22</v>
      </c>
      <c r="E18" s="57">
        <v>915.3</v>
      </c>
      <c r="F18" s="57"/>
      <c r="G18" s="71">
        <f>E18*F18</f>
        <v>0</v>
      </c>
      <c r="H18" s="47">
        <v>0</v>
      </c>
      <c r="I18" s="32">
        <f>E18*H18</f>
        <v>0</v>
      </c>
      <c r="J18" s="32">
        <v>0</v>
      </c>
      <c r="K18" s="32">
        <f>E18*J18</f>
        <v>0</v>
      </c>
    </row>
    <row r="19" spans="1:11">
      <c r="A19" s="72"/>
      <c r="B19" s="58"/>
      <c r="C19" s="286" t="s">
        <v>23</v>
      </c>
      <c r="D19" s="287"/>
      <c r="E19" s="59">
        <v>915.3</v>
      </c>
      <c r="F19" s="60"/>
      <c r="G19" s="73"/>
      <c r="H19" s="48"/>
      <c r="I19" s="33"/>
      <c r="J19" s="33"/>
      <c r="K19" s="33"/>
    </row>
    <row r="20" spans="1:11">
      <c r="A20" s="70">
        <v>9</v>
      </c>
      <c r="B20" s="54" t="s">
        <v>37</v>
      </c>
      <c r="C20" s="55" t="s">
        <v>38</v>
      </c>
      <c r="D20" s="56" t="s">
        <v>22</v>
      </c>
      <c r="E20" s="57">
        <v>915.3</v>
      </c>
      <c r="F20" s="57"/>
      <c r="G20" s="71">
        <f>E20*F20</f>
        <v>0</v>
      </c>
      <c r="H20" s="47">
        <v>0</v>
      </c>
      <c r="I20" s="32">
        <f>E20*H20</f>
        <v>0</v>
      </c>
      <c r="J20" s="32">
        <v>0</v>
      </c>
      <c r="K20" s="32">
        <f>E20*J20</f>
        <v>0</v>
      </c>
    </row>
    <row r="21" spans="1:11">
      <c r="A21" s="72"/>
      <c r="B21" s="58"/>
      <c r="C21" s="286" t="s">
        <v>23</v>
      </c>
      <c r="D21" s="287"/>
      <c r="E21" s="59">
        <v>915.3</v>
      </c>
      <c r="F21" s="60"/>
      <c r="G21" s="73"/>
      <c r="H21" s="48"/>
      <c r="I21" s="33"/>
      <c r="J21" s="33"/>
      <c r="K21" s="33"/>
    </row>
    <row r="22" spans="1:11" ht="25.5">
      <c r="A22" s="70">
        <v>10</v>
      </c>
      <c r="B22" s="54" t="s">
        <v>39</v>
      </c>
      <c r="C22" s="55" t="s">
        <v>40</v>
      </c>
      <c r="D22" s="56" t="s">
        <v>22</v>
      </c>
      <c r="E22" s="57">
        <v>524.59199999999998</v>
      </c>
      <c r="F22" s="57"/>
      <c r="G22" s="71">
        <f>E22*F22</f>
        <v>0</v>
      </c>
      <c r="H22" s="47">
        <v>0</v>
      </c>
      <c r="I22" s="32">
        <f>E22*H22</f>
        <v>0</v>
      </c>
      <c r="J22" s="32">
        <v>0</v>
      </c>
      <c r="K22" s="32">
        <f>E22*J22</f>
        <v>0</v>
      </c>
    </row>
    <row r="23" spans="1:11">
      <c r="A23" s="72"/>
      <c r="B23" s="58"/>
      <c r="C23" s="286" t="s">
        <v>23</v>
      </c>
      <c r="D23" s="287"/>
      <c r="E23" s="59">
        <v>915.3</v>
      </c>
      <c r="F23" s="60"/>
      <c r="G23" s="73"/>
      <c r="H23" s="48"/>
      <c r="I23" s="33"/>
      <c r="J23" s="33"/>
      <c r="K23" s="33"/>
    </row>
    <row r="24" spans="1:11">
      <c r="A24" s="72"/>
      <c r="B24" s="58"/>
      <c r="C24" s="286" t="s">
        <v>41</v>
      </c>
      <c r="D24" s="287"/>
      <c r="E24" s="59">
        <v>-376.18799999999999</v>
      </c>
      <c r="F24" s="60"/>
      <c r="G24" s="73"/>
      <c r="H24" s="48"/>
      <c r="I24" s="33"/>
      <c r="J24" s="33"/>
      <c r="K24" s="33"/>
    </row>
    <row r="25" spans="1:11">
      <c r="A25" s="72"/>
      <c r="B25" s="58"/>
      <c r="C25" s="286" t="s">
        <v>42</v>
      </c>
      <c r="D25" s="287"/>
      <c r="E25" s="59">
        <v>-14.52</v>
      </c>
      <c r="F25" s="60"/>
      <c r="G25" s="73"/>
      <c r="H25" s="48"/>
      <c r="I25" s="33"/>
      <c r="J25" s="33"/>
      <c r="K25" s="33"/>
    </row>
    <row r="26" spans="1:11">
      <c r="A26" s="70">
        <v>11</v>
      </c>
      <c r="B26" s="54" t="s">
        <v>43</v>
      </c>
      <c r="C26" s="55" t="s">
        <v>44</v>
      </c>
      <c r="D26" s="56" t="s">
        <v>22</v>
      </c>
      <c r="E26" s="57">
        <v>390.70800000000003</v>
      </c>
      <c r="F26" s="57"/>
      <c r="G26" s="71">
        <f>E26*F26</f>
        <v>0</v>
      </c>
      <c r="H26" s="47">
        <v>0</v>
      </c>
      <c r="I26" s="32">
        <f>E26*H26</f>
        <v>0</v>
      </c>
      <c r="J26" s="32">
        <v>0</v>
      </c>
      <c r="K26" s="32">
        <f>E26*J26</f>
        <v>0</v>
      </c>
    </row>
    <row r="27" spans="1:11">
      <c r="A27" s="72"/>
      <c r="B27" s="58"/>
      <c r="C27" s="286" t="s">
        <v>45</v>
      </c>
      <c r="D27" s="287"/>
      <c r="E27" s="59">
        <v>376.18799999999999</v>
      </c>
      <c r="F27" s="60"/>
      <c r="G27" s="73"/>
      <c r="H27" s="48"/>
      <c r="I27" s="33"/>
      <c r="J27" s="33"/>
      <c r="K27" s="33"/>
    </row>
    <row r="28" spans="1:11">
      <c r="A28" s="72"/>
      <c r="B28" s="58"/>
      <c r="C28" s="286" t="s">
        <v>46</v>
      </c>
      <c r="D28" s="287"/>
      <c r="E28" s="59">
        <v>14.52</v>
      </c>
      <c r="F28" s="60"/>
      <c r="G28" s="73"/>
      <c r="H28" s="48"/>
      <c r="I28" s="33"/>
      <c r="J28" s="33"/>
      <c r="K28" s="33"/>
    </row>
    <row r="29" spans="1:11">
      <c r="A29" s="70">
        <v>12</v>
      </c>
      <c r="B29" s="54" t="s">
        <v>47</v>
      </c>
      <c r="C29" s="55" t="s">
        <v>48</v>
      </c>
      <c r="D29" s="56" t="s">
        <v>22</v>
      </c>
      <c r="E29" s="57">
        <v>390.70800000000003</v>
      </c>
      <c r="F29" s="57"/>
      <c r="G29" s="71">
        <f>E29*F29</f>
        <v>0</v>
      </c>
      <c r="H29" s="47">
        <v>0</v>
      </c>
      <c r="I29" s="32">
        <f>E29*H29</f>
        <v>0</v>
      </c>
      <c r="J29" s="32">
        <v>0</v>
      </c>
      <c r="K29" s="32">
        <f>E29*J29</f>
        <v>0</v>
      </c>
    </row>
    <row r="30" spans="1:11">
      <c r="A30" s="72"/>
      <c r="B30" s="58"/>
      <c r="C30" s="286" t="s">
        <v>45</v>
      </c>
      <c r="D30" s="287"/>
      <c r="E30" s="59">
        <v>376.18799999999999</v>
      </c>
      <c r="F30" s="60"/>
      <c r="G30" s="73"/>
      <c r="H30" s="48"/>
      <c r="I30" s="33"/>
      <c r="J30" s="33"/>
      <c r="K30" s="33"/>
    </row>
    <row r="31" spans="1:11">
      <c r="A31" s="72"/>
      <c r="B31" s="58"/>
      <c r="C31" s="286" t="s">
        <v>46</v>
      </c>
      <c r="D31" s="287"/>
      <c r="E31" s="59">
        <v>14.52</v>
      </c>
      <c r="F31" s="60"/>
      <c r="G31" s="73"/>
      <c r="H31" s="48"/>
      <c r="I31" s="33"/>
      <c r="J31" s="33"/>
      <c r="K31" s="33"/>
    </row>
    <row r="32" spans="1:11">
      <c r="A32" s="70">
        <v>13</v>
      </c>
      <c r="B32" s="54" t="s">
        <v>49</v>
      </c>
      <c r="C32" s="55" t="s">
        <v>50</v>
      </c>
      <c r="D32" s="56" t="s">
        <v>22</v>
      </c>
      <c r="E32" s="57">
        <v>396.40800000000002</v>
      </c>
      <c r="F32" s="57"/>
      <c r="G32" s="71">
        <f>E32*F32</f>
        <v>0</v>
      </c>
      <c r="H32" s="47">
        <v>0</v>
      </c>
      <c r="I32" s="32">
        <f>E32*H32</f>
        <v>0</v>
      </c>
      <c r="J32" s="32">
        <v>0</v>
      </c>
      <c r="K32" s="32">
        <f>E32*J32</f>
        <v>0</v>
      </c>
    </row>
    <row r="33" spans="1:11">
      <c r="A33" s="72"/>
      <c r="B33" s="58"/>
      <c r="C33" s="286" t="s">
        <v>45</v>
      </c>
      <c r="D33" s="287"/>
      <c r="E33" s="59">
        <v>376.18799999999999</v>
      </c>
      <c r="F33" s="60"/>
      <c r="G33" s="73"/>
      <c r="H33" s="48"/>
      <c r="I33" s="33"/>
      <c r="J33" s="33"/>
      <c r="K33" s="33"/>
    </row>
    <row r="34" spans="1:11">
      <c r="A34" s="72"/>
      <c r="B34" s="58"/>
      <c r="C34" s="286" t="s">
        <v>46</v>
      </c>
      <c r="D34" s="287"/>
      <c r="E34" s="59">
        <v>14.52</v>
      </c>
      <c r="F34" s="60"/>
      <c r="G34" s="73"/>
      <c r="H34" s="48"/>
      <c r="I34" s="33"/>
      <c r="J34" s="33"/>
      <c r="K34" s="33"/>
    </row>
    <row r="35" spans="1:11">
      <c r="A35" s="72"/>
      <c r="B35" s="58"/>
      <c r="C35" s="286" t="s">
        <v>51</v>
      </c>
      <c r="D35" s="287"/>
      <c r="E35" s="59">
        <v>5.7</v>
      </c>
      <c r="F35" s="60"/>
      <c r="G35" s="73"/>
      <c r="H35" s="48"/>
      <c r="I35" s="33"/>
      <c r="J35" s="33"/>
      <c r="K35" s="33"/>
    </row>
    <row r="36" spans="1:11">
      <c r="A36" s="70">
        <v>14</v>
      </c>
      <c r="B36" s="54" t="s">
        <v>52</v>
      </c>
      <c r="C36" s="55" t="s">
        <v>53</v>
      </c>
      <c r="D36" s="56" t="s">
        <v>22</v>
      </c>
      <c r="E36" s="57">
        <v>396.40800000000002</v>
      </c>
      <c r="F36" s="57"/>
      <c r="G36" s="71">
        <f>E36*F36</f>
        <v>0</v>
      </c>
      <c r="H36" s="47">
        <v>0</v>
      </c>
      <c r="I36" s="32">
        <f>E36*H36</f>
        <v>0</v>
      </c>
      <c r="J36" s="32">
        <v>0</v>
      </c>
      <c r="K36" s="32">
        <f>E36*J36</f>
        <v>0</v>
      </c>
    </row>
    <row r="37" spans="1:11">
      <c r="A37" s="72"/>
      <c r="B37" s="58"/>
      <c r="C37" s="286" t="s">
        <v>45</v>
      </c>
      <c r="D37" s="287"/>
      <c r="E37" s="59">
        <v>376.18799999999999</v>
      </c>
      <c r="F37" s="60"/>
      <c r="G37" s="73"/>
      <c r="H37" s="48"/>
      <c r="I37" s="33"/>
      <c r="J37" s="33"/>
      <c r="K37" s="33"/>
    </row>
    <row r="38" spans="1:11">
      <c r="A38" s="72"/>
      <c r="B38" s="58"/>
      <c r="C38" s="286" t="s">
        <v>46</v>
      </c>
      <c r="D38" s="287"/>
      <c r="E38" s="59">
        <v>14.52</v>
      </c>
      <c r="F38" s="60"/>
      <c r="G38" s="73"/>
      <c r="H38" s="48"/>
      <c r="I38" s="33"/>
      <c r="J38" s="33"/>
      <c r="K38" s="33"/>
    </row>
    <row r="39" spans="1:11">
      <c r="A39" s="72"/>
      <c r="B39" s="58"/>
      <c r="C39" s="286" t="s">
        <v>51</v>
      </c>
      <c r="D39" s="287"/>
      <c r="E39" s="59">
        <v>5.7</v>
      </c>
      <c r="F39" s="60"/>
      <c r="G39" s="73"/>
      <c r="H39" s="48"/>
      <c r="I39" s="33"/>
      <c r="J39" s="33"/>
      <c r="K39" s="33"/>
    </row>
    <row r="40" spans="1:11">
      <c r="A40" s="70">
        <v>15</v>
      </c>
      <c r="B40" s="54" t="s">
        <v>54</v>
      </c>
      <c r="C40" s="55" t="s">
        <v>55</v>
      </c>
      <c r="D40" s="56" t="s">
        <v>26</v>
      </c>
      <c r="E40" s="57">
        <v>35</v>
      </c>
      <c r="F40" s="57"/>
      <c r="G40" s="71">
        <f>E40*F40</f>
        <v>0</v>
      </c>
      <c r="H40" s="47">
        <v>7.6699999999999997E-3</v>
      </c>
      <c r="I40" s="32">
        <f>E40*H40</f>
        <v>0.26844999999999997</v>
      </c>
      <c r="J40" s="32">
        <v>0</v>
      </c>
      <c r="K40" s="32">
        <f>E40*J40</f>
        <v>0</v>
      </c>
    </row>
    <row r="41" spans="1:11">
      <c r="A41" s="70">
        <v>16</v>
      </c>
      <c r="B41" s="54" t="s">
        <v>56</v>
      </c>
      <c r="C41" s="55" t="s">
        <v>57</v>
      </c>
      <c r="D41" s="56" t="s">
        <v>58</v>
      </c>
      <c r="E41" s="57">
        <v>1680</v>
      </c>
      <c r="F41" s="57"/>
      <c r="G41" s="71">
        <f>E41*F41</f>
        <v>0</v>
      </c>
      <c r="H41" s="47">
        <v>0</v>
      </c>
      <c r="I41" s="32">
        <f>E41*H41</f>
        <v>0</v>
      </c>
      <c r="J41" s="32">
        <v>0</v>
      </c>
      <c r="K41" s="32">
        <f>E41*J41</f>
        <v>0</v>
      </c>
    </row>
    <row r="42" spans="1:11">
      <c r="A42" s="72"/>
      <c r="B42" s="58"/>
      <c r="C42" s="286" t="s">
        <v>59</v>
      </c>
      <c r="D42" s="287"/>
      <c r="E42" s="59">
        <v>1680</v>
      </c>
      <c r="F42" s="60"/>
      <c r="G42" s="73"/>
      <c r="H42" s="48"/>
      <c r="I42" s="33"/>
      <c r="J42" s="33"/>
      <c r="K42" s="33"/>
    </row>
    <row r="43" spans="1:11" ht="25.5">
      <c r="A43" s="70">
        <v>17</v>
      </c>
      <c r="B43" s="54" t="s">
        <v>60</v>
      </c>
      <c r="C43" s="55" t="s">
        <v>61</v>
      </c>
      <c r="D43" s="56" t="s">
        <v>22</v>
      </c>
      <c r="E43" s="57">
        <v>2.198</v>
      </c>
      <c r="F43" s="57"/>
      <c r="G43" s="71">
        <f>E43*F43</f>
        <v>0</v>
      </c>
      <c r="H43" s="47">
        <v>0</v>
      </c>
      <c r="I43" s="32">
        <f>E43*H43</f>
        <v>0</v>
      </c>
      <c r="J43" s="32">
        <v>0</v>
      </c>
      <c r="K43" s="32">
        <f>E43*J43</f>
        <v>0</v>
      </c>
    </row>
    <row r="44" spans="1:11">
      <c r="A44" s="72"/>
      <c r="B44" s="58"/>
      <c r="C44" s="286" t="s">
        <v>62</v>
      </c>
      <c r="D44" s="287"/>
      <c r="E44" s="59">
        <v>2.198</v>
      </c>
      <c r="F44" s="60"/>
      <c r="G44" s="73"/>
      <c r="H44" s="48"/>
      <c r="I44" s="33"/>
      <c r="J44" s="33"/>
      <c r="K44" s="33"/>
    </row>
    <row r="45" spans="1:11" ht="25.5">
      <c r="A45" s="70">
        <v>18</v>
      </c>
      <c r="B45" s="54" t="s">
        <v>63</v>
      </c>
      <c r="C45" s="55" t="s">
        <v>64</v>
      </c>
      <c r="D45" s="56" t="s">
        <v>65</v>
      </c>
      <c r="E45" s="57">
        <v>4</v>
      </c>
      <c r="F45" s="57"/>
      <c r="G45" s="71">
        <f>E45*F45</f>
        <v>0</v>
      </c>
      <c r="H45" s="47">
        <v>3.0400000000000002E-3</v>
      </c>
      <c r="I45" s="32">
        <f>E45*H45</f>
        <v>1.2160000000000001E-2</v>
      </c>
      <c r="J45" s="32">
        <v>0</v>
      </c>
      <c r="K45" s="32">
        <f>E45*J45</f>
        <v>0</v>
      </c>
    </row>
    <row r="46" spans="1:11">
      <c r="A46" s="70">
        <v>19</v>
      </c>
      <c r="B46" s="54" t="s">
        <v>66</v>
      </c>
      <c r="C46" s="55" t="s">
        <v>67</v>
      </c>
      <c r="D46" s="56" t="s">
        <v>68</v>
      </c>
      <c r="E46" s="57">
        <v>162</v>
      </c>
      <c r="F46" s="57"/>
      <c r="G46" s="71">
        <f>E46*F46</f>
        <v>0</v>
      </c>
      <c r="H46" s="47">
        <v>5.0000000000000002E-5</v>
      </c>
      <c r="I46" s="32">
        <f>E46*H46</f>
        <v>8.0999999999999996E-3</v>
      </c>
      <c r="J46" s="32">
        <v>0</v>
      </c>
      <c r="K46" s="32">
        <f>E46*J46</f>
        <v>0</v>
      </c>
    </row>
    <row r="47" spans="1:11">
      <c r="A47" s="72"/>
      <c r="B47" s="58"/>
      <c r="C47" s="286" t="s">
        <v>69</v>
      </c>
      <c r="D47" s="287"/>
      <c r="E47" s="59">
        <v>162</v>
      </c>
      <c r="F47" s="60"/>
      <c r="G47" s="73"/>
      <c r="H47" s="48"/>
      <c r="I47" s="33"/>
      <c r="J47" s="33"/>
      <c r="K47" s="33"/>
    </row>
    <row r="48" spans="1:11">
      <c r="A48" s="74"/>
      <c r="B48" s="61" t="s">
        <v>18</v>
      </c>
      <c r="C48" s="62" t="s">
        <v>928</v>
      </c>
      <c r="D48" s="52"/>
      <c r="E48" s="63"/>
      <c r="F48" s="63"/>
      <c r="G48" s="75">
        <f>SUM(G7:G47)</f>
        <v>0</v>
      </c>
      <c r="H48" s="49"/>
      <c r="I48" s="35">
        <f>SUM(I7:I47)</f>
        <v>1.3050299999999999</v>
      </c>
      <c r="J48" s="34"/>
      <c r="K48" s="35">
        <f>SUM(K7:K47)</f>
        <v>0</v>
      </c>
    </row>
    <row r="49" spans="1:11">
      <c r="A49" s="68" t="s">
        <v>15</v>
      </c>
      <c r="B49" s="50" t="s">
        <v>70</v>
      </c>
      <c r="C49" s="51" t="s">
        <v>71</v>
      </c>
      <c r="D49" s="52"/>
      <c r="E49" s="53"/>
      <c r="F49" s="53"/>
      <c r="G49" s="69"/>
      <c r="H49" s="46"/>
      <c r="I49" s="31"/>
      <c r="J49" s="31"/>
      <c r="K49" s="31"/>
    </row>
    <row r="50" spans="1:11" ht="25.5">
      <c r="A50" s="70">
        <v>20</v>
      </c>
      <c r="B50" s="54" t="s">
        <v>72</v>
      </c>
      <c r="C50" s="55" t="s">
        <v>73</v>
      </c>
      <c r="D50" s="56" t="s">
        <v>22</v>
      </c>
      <c r="E50" s="57">
        <v>12.226000000000001</v>
      </c>
      <c r="F50" s="57"/>
      <c r="G50" s="71">
        <f>E50*F50</f>
        <v>0</v>
      </c>
      <c r="H50" s="47">
        <v>2.8799600000000001</v>
      </c>
      <c r="I50" s="32">
        <f>E50*H50</f>
        <v>35.210390960000005</v>
      </c>
      <c r="J50" s="32">
        <v>0</v>
      </c>
      <c r="K50" s="32">
        <f>E50*J50</f>
        <v>0</v>
      </c>
    </row>
    <row r="51" spans="1:11">
      <c r="A51" s="72"/>
      <c r="B51" s="58"/>
      <c r="C51" s="286" t="s">
        <v>74</v>
      </c>
      <c r="D51" s="287"/>
      <c r="E51" s="59">
        <v>12.226000000000001</v>
      </c>
      <c r="F51" s="60"/>
      <c r="G51" s="73"/>
      <c r="H51" s="48"/>
      <c r="I51" s="33"/>
      <c r="J51" s="33"/>
      <c r="K51" s="33"/>
    </row>
    <row r="52" spans="1:11" ht="25.5">
      <c r="A52" s="70">
        <v>21</v>
      </c>
      <c r="B52" s="54" t="s">
        <v>75</v>
      </c>
      <c r="C52" s="55" t="s">
        <v>76</v>
      </c>
      <c r="D52" s="56" t="s">
        <v>22</v>
      </c>
      <c r="E52" s="57">
        <v>35.904000000000003</v>
      </c>
      <c r="F52" s="57"/>
      <c r="G52" s="71">
        <f>E52*F52</f>
        <v>0</v>
      </c>
      <c r="H52" s="47">
        <v>3.5735700000000001</v>
      </c>
      <c r="I52" s="32">
        <f>E52*H52</f>
        <v>128.30545728000001</v>
      </c>
      <c r="J52" s="32">
        <v>0</v>
      </c>
      <c r="K52" s="32">
        <f>E52*J52</f>
        <v>0</v>
      </c>
    </row>
    <row r="53" spans="1:11">
      <c r="A53" s="72"/>
      <c r="B53" s="58"/>
      <c r="C53" s="286" t="s">
        <v>77</v>
      </c>
      <c r="D53" s="287"/>
      <c r="E53" s="59">
        <v>35.904000000000003</v>
      </c>
      <c r="F53" s="60"/>
      <c r="G53" s="73"/>
      <c r="H53" s="48"/>
      <c r="I53" s="33"/>
      <c r="J53" s="33"/>
      <c r="K53" s="33"/>
    </row>
    <row r="54" spans="1:11" ht="25.5">
      <c r="A54" s="70">
        <v>22</v>
      </c>
      <c r="B54" s="54" t="s">
        <v>78</v>
      </c>
      <c r="C54" s="55" t="s">
        <v>79</v>
      </c>
      <c r="D54" s="56" t="s">
        <v>22</v>
      </c>
      <c r="E54" s="57">
        <v>19.776</v>
      </c>
      <c r="F54" s="57"/>
      <c r="G54" s="71">
        <f>E54*F54</f>
        <v>0</v>
      </c>
      <c r="H54" s="47">
        <v>2.73637</v>
      </c>
      <c r="I54" s="32">
        <f>E54*H54</f>
        <v>54.11445312</v>
      </c>
      <c r="J54" s="32">
        <v>0</v>
      </c>
      <c r="K54" s="32">
        <f>E54*J54</f>
        <v>0</v>
      </c>
    </row>
    <row r="55" spans="1:11">
      <c r="A55" s="72"/>
      <c r="B55" s="58"/>
      <c r="C55" s="286" t="s">
        <v>80</v>
      </c>
      <c r="D55" s="287"/>
      <c r="E55" s="59">
        <v>19.776</v>
      </c>
      <c r="F55" s="60"/>
      <c r="G55" s="73"/>
      <c r="H55" s="48"/>
      <c r="I55" s="33"/>
      <c r="J55" s="33"/>
      <c r="K55" s="33"/>
    </row>
    <row r="56" spans="1:11">
      <c r="A56" s="70">
        <v>23</v>
      </c>
      <c r="B56" s="54" t="s">
        <v>81</v>
      </c>
      <c r="C56" s="55" t="s">
        <v>82</v>
      </c>
      <c r="D56" s="56" t="s">
        <v>68</v>
      </c>
      <c r="E56" s="57">
        <v>369.9</v>
      </c>
      <c r="F56" s="57"/>
      <c r="G56" s="71">
        <f>E56*F56</f>
        <v>0</v>
      </c>
      <c r="H56" s="47">
        <v>1.5E-3</v>
      </c>
      <c r="I56" s="32">
        <f>E56*H56</f>
        <v>0.55484999999999995</v>
      </c>
      <c r="J56" s="32">
        <v>0</v>
      </c>
      <c r="K56" s="32">
        <f>E56*J56</f>
        <v>0</v>
      </c>
    </row>
    <row r="57" spans="1:11">
      <c r="A57" s="72"/>
      <c r="B57" s="58"/>
      <c r="C57" s="286" t="s">
        <v>83</v>
      </c>
      <c r="D57" s="287"/>
      <c r="E57" s="59">
        <v>369.9</v>
      </c>
      <c r="F57" s="60"/>
      <c r="G57" s="73"/>
      <c r="H57" s="48"/>
      <c r="I57" s="33"/>
      <c r="J57" s="33"/>
      <c r="K57" s="33"/>
    </row>
    <row r="58" spans="1:11">
      <c r="A58" s="70">
        <v>24</v>
      </c>
      <c r="B58" s="54" t="s">
        <v>84</v>
      </c>
      <c r="C58" s="55" t="s">
        <v>85</v>
      </c>
      <c r="D58" s="56" t="s">
        <v>68</v>
      </c>
      <c r="E58" s="57">
        <v>369.9</v>
      </c>
      <c r="F58" s="57"/>
      <c r="G58" s="71">
        <f>E58*F58</f>
        <v>0</v>
      </c>
      <c r="H58" s="47">
        <v>0</v>
      </c>
      <c r="I58" s="32">
        <f>E58*H58</f>
        <v>0</v>
      </c>
      <c r="J58" s="32">
        <v>0</v>
      </c>
      <c r="K58" s="32">
        <f>E58*J58</f>
        <v>0</v>
      </c>
    </row>
    <row r="59" spans="1:11">
      <c r="A59" s="72"/>
      <c r="B59" s="58"/>
      <c r="C59" s="286" t="s">
        <v>83</v>
      </c>
      <c r="D59" s="287"/>
      <c r="E59" s="59">
        <v>369.9</v>
      </c>
      <c r="F59" s="60"/>
      <c r="G59" s="73"/>
      <c r="H59" s="48"/>
      <c r="I59" s="33"/>
      <c r="J59" s="33"/>
      <c r="K59" s="33"/>
    </row>
    <row r="60" spans="1:11">
      <c r="A60" s="70">
        <v>25</v>
      </c>
      <c r="B60" s="54" t="s">
        <v>86</v>
      </c>
      <c r="C60" s="55" t="s">
        <v>87</v>
      </c>
      <c r="D60" s="56" t="s">
        <v>88</v>
      </c>
      <c r="E60" s="57">
        <v>16.89</v>
      </c>
      <c r="F60" s="57"/>
      <c r="G60" s="71">
        <f>E60*F60</f>
        <v>0</v>
      </c>
      <c r="H60" s="47">
        <v>5.77E-3</v>
      </c>
      <c r="I60" s="32">
        <f>E60*H60</f>
        <v>9.7455300000000009E-2</v>
      </c>
      <c r="J60" s="32">
        <v>0</v>
      </c>
      <c r="K60" s="32">
        <f>E60*J60</f>
        <v>0</v>
      </c>
    </row>
    <row r="61" spans="1:11">
      <c r="A61" s="70">
        <v>26</v>
      </c>
      <c r="B61" s="54" t="s">
        <v>89</v>
      </c>
      <c r="C61" s="55" t="s">
        <v>90</v>
      </c>
      <c r="D61" s="56" t="s">
        <v>88</v>
      </c>
      <c r="E61" s="57">
        <v>16.89</v>
      </c>
      <c r="F61" s="57"/>
      <c r="G61" s="71">
        <f>E61*F61</f>
        <v>0</v>
      </c>
      <c r="H61" s="47">
        <v>7.2999999999999996E-4</v>
      </c>
      <c r="I61" s="32">
        <f>E61*H61</f>
        <v>1.2329699999999999E-2</v>
      </c>
      <c r="J61" s="32">
        <v>0</v>
      </c>
      <c r="K61" s="32">
        <f>E61*J61</f>
        <v>0</v>
      </c>
    </row>
    <row r="62" spans="1:11">
      <c r="A62" s="70">
        <v>27</v>
      </c>
      <c r="B62" s="54" t="s">
        <v>91</v>
      </c>
      <c r="C62" s="55" t="s">
        <v>92</v>
      </c>
      <c r="D62" s="56" t="s">
        <v>68</v>
      </c>
      <c r="E62" s="57">
        <v>98</v>
      </c>
      <c r="F62" s="57"/>
      <c r="G62" s="71">
        <f>E62*F62</f>
        <v>0</v>
      </c>
      <c r="H62" s="47">
        <v>5.0000000000000001E-4</v>
      </c>
      <c r="I62" s="32">
        <f>E62*H62</f>
        <v>4.9000000000000002E-2</v>
      </c>
      <c r="J62" s="32">
        <v>0</v>
      </c>
      <c r="K62" s="32">
        <f>E62*J62</f>
        <v>0</v>
      </c>
    </row>
    <row r="63" spans="1:11">
      <c r="A63" s="72"/>
      <c r="B63" s="58"/>
      <c r="C63" s="286" t="s">
        <v>93</v>
      </c>
      <c r="D63" s="287"/>
      <c r="E63" s="59">
        <v>98</v>
      </c>
      <c r="F63" s="60"/>
      <c r="G63" s="73"/>
      <c r="H63" s="48"/>
      <c r="I63" s="33"/>
      <c r="J63" s="33"/>
      <c r="K63" s="33"/>
    </row>
    <row r="64" spans="1:11" ht="25.5">
      <c r="A64" s="70">
        <v>28</v>
      </c>
      <c r="B64" s="54" t="s">
        <v>94</v>
      </c>
      <c r="C64" s="55" t="s">
        <v>95</v>
      </c>
      <c r="D64" s="56" t="s">
        <v>26</v>
      </c>
      <c r="E64" s="57">
        <v>51</v>
      </c>
      <c r="F64" s="57"/>
      <c r="G64" s="71">
        <f>E64*F64</f>
        <v>0</v>
      </c>
      <c r="H64" s="47">
        <v>0.43051</v>
      </c>
      <c r="I64" s="32">
        <f>E64*H64</f>
        <v>21.956009999999999</v>
      </c>
      <c r="J64" s="32">
        <v>0</v>
      </c>
      <c r="K64" s="32">
        <f>E64*J64</f>
        <v>0</v>
      </c>
    </row>
    <row r="65" spans="1:11">
      <c r="A65" s="72"/>
      <c r="B65" s="58"/>
      <c r="C65" s="286" t="s">
        <v>96</v>
      </c>
      <c r="D65" s="287"/>
      <c r="E65" s="59">
        <v>51</v>
      </c>
      <c r="F65" s="60"/>
      <c r="G65" s="73"/>
      <c r="H65" s="48"/>
      <c r="I65" s="33"/>
      <c r="J65" s="33"/>
      <c r="K65" s="33"/>
    </row>
    <row r="66" spans="1:11">
      <c r="A66" s="74"/>
      <c r="B66" s="61" t="s">
        <v>18</v>
      </c>
      <c r="C66" s="62" t="s">
        <v>929</v>
      </c>
      <c r="D66" s="52"/>
      <c r="E66" s="63"/>
      <c r="F66" s="63"/>
      <c r="G66" s="75">
        <f>SUM(G49:G65)</f>
        <v>0</v>
      </c>
      <c r="H66" s="49"/>
      <c r="I66" s="35">
        <f>SUM(I49:I65)</f>
        <v>240.29994636000004</v>
      </c>
      <c r="J66" s="34"/>
      <c r="K66" s="35">
        <f>SUM(K49:K65)</f>
        <v>0</v>
      </c>
    </row>
    <row r="67" spans="1:11">
      <c r="A67" s="68" t="s">
        <v>15</v>
      </c>
      <c r="B67" s="50" t="s">
        <v>97</v>
      </c>
      <c r="C67" s="51" t="s">
        <v>98</v>
      </c>
      <c r="D67" s="52"/>
      <c r="E67" s="53"/>
      <c r="F67" s="53"/>
      <c r="G67" s="69"/>
      <c r="H67" s="46"/>
      <c r="I67" s="31"/>
      <c r="J67" s="31"/>
      <c r="K67" s="31"/>
    </row>
    <row r="68" spans="1:11" ht="25.5">
      <c r="A68" s="70">
        <v>29</v>
      </c>
      <c r="B68" s="54" t="s">
        <v>99</v>
      </c>
      <c r="C68" s="55" t="s">
        <v>100</v>
      </c>
      <c r="D68" s="56" t="s">
        <v>22</v>
      </c>
      <c r="E68" s="57">
        <v>69.739999999999995</v>
      </c>
      <c r="F68" s="57"/>
      <c r="G68" s="71">
        <f>E68*F68</f>
        <v>0</v>
      </c>
      <c r="H68" s="47">
        <v>2.9588199999999998</v>
      </c>
      <c r="I68" s="32">
        <f>E68*H68</f>
        <v>206.34810679999998</v>
      </c>
      <c r="J68" s="32">
        <v>0</v>
      </c>
      <c r="K68" s="32">
        <f>E68*J68</f>
        <v>0</v>
      </c>
    </row>
    <row r="69" spans="1:11">
      <c r="A69" s="72"/>
      <c r="B69" s="58"/>
      <c r="C69" s="286" t="s">
        <v>101</v>
      </c>
      <c r="D69" s="287"/>
      <c r="E69" s="59">
        <v>63.271999999999998</v>
      </c>
      <c r="F69" s="60"/>
      <c r="G69" s="73"/>
      <c r="H69" s="48"/>
      <c r="I69" s="33"/>
      <c r="J69" s="33"/>
      <c r="K69" s="33"/>
    </row>
    <row r="70" spans="1:11">
      <c r="A70" s="72"/>
      <c r="B70" s="58"/>
      <c r="C70" s="286" t="s">
        <v>102</v>
      </c>
      <c r="D70" s="287"/>
      <c r="E70" s="59">
        <v>6.468</v>
      </c>
      <c r="F70" s="60"/>
      <c r="G70" s="73"/>
      <c r="H70" s="48"/>
      <c r="I70" s="33"/>
      <c r="J70" s="33"/>
      <c r="K70" s="33"/>
    </row>
    <row r="71" spans="1:11" ht="25.5">
      <c r="A71" s="70">
        <v>30</v>
      </c>
      <c r="B71" s="54" t="s">
        <v>103</v>
      </c>
      <c r="C71" s="55" t="s">
        <v>104</v>
      </c>
      <c r="D71" s="56" t="s">
        <v>22</v>
      </c>
      <c r="E71" s="57">
        <v>18.75</v>
      </c>
      <c r="F71" s="57"/>
      <c r="G71" s="71">
        <f>E71*F71</f>
        <v>0</v>
      </c>
      <c r="H71" s="47">
        <v>2.7056900000000002</v>
      </c>
      <c r="I71" s="32">
        <f>E71*H71</f>
        <v>50.7316875</v>
      </c>
      <c r="J71" s="32">
        <v>0</v>
      </c>
      <c r="K71" s="32">
        <f>E71*J71</f>
        <v>0</v>
      </c>
    </row>
    <row r="72" spans="1:11">
      <c r="A72" s="72"/>
      <c r="B72" s="58"/>
      <c r="C72" s="286" t="s">
        <v>105</v>
      </c>
      <c r="D72" s="287"/>
      <c r="E72" s="59">
        <v>18.75</v>
      </c>
      <c r="F72" s="60"/>
      <c r="G72" s="73"/>
      <c r="H72" s="48"/>
      <c r="I72" s="33"/>
      <c r="J72" s="33"/>
      <c r="K72" s="33"/>
    </row>
    <row r="73" spans="1:11" ht="38.25">
      <c r="A73" s="70">
        <v>31</v>
      </c>
      <c r="B73" s="54" t="s">
        <v>106</v>
      </c>
      <c r="C73" s="55" t="s">
        <v>107</v>
      </c>
      <c r="D73" s="56" t="s">
        <v>26</v>
      </c>
      <c r="E73" s="57">
        <v>21</v>
      </c>
      <c r="F73" s="57"/>
      <c r="G73" s="71">
        <f>E73*F73</f>
        <v>0</v>
      </c>
      <c r="H73" s="47">
        <v>4.308E-2</v>
      </c>
      <c r="I73" s="32">
        <f>E73*H73</f>
        <v>0.90468000000000004</v>
      </c>
      <c r="J73" s="32">
        <v>0</v>
      </c>
      <c r="K73" s="32">
        <f>E73*J73</f>
        <v>0</v>
      </c>
    </row>
    <row r="74" spans="1:11">
      <c r="A74" s="74"/>
      <c r="B74" s="61" t="s">
        <v>18</v>
      </c>
      <c r="C74" s="62" t="s">
        <v>930</v>
      </c>
      <c r="D74" s="52"/>
      <c r="E74" s="63"/>
      <c r="F74" s="63"/>
      <c r="G74" s="75">
        <f>SUM(G67:G73)</f>
        <v>0</v>
      </c>
      <c r="H74" s="49"/>
      <c r="I74" s="35">
        <f>SUM(I67:I73)</f>
        <v>257.98447429999999</v>
      </c>
      <c r="J74" s="34"/>
      <c r="K74" s="35">
        <f>SUM(K67:K73)</f>
        <v>0</v>
      </c>
    </row>
    <row r="75" spans="1:11">
      <c r="A75" s="68" t="s">
        <v>15</v>
      </c>
      <c r="B75" s="50" t="s">
        <v>108</v>
      </c>
      <c r="C75" s="51" t="s">
        <v>109</v>
      </c>
      <c r="D75" s="52"/>
      <c r="E75" s="53"/>
      <c r="F75" s="53"/>
      <c r="G75" s="69"/>
      <c r="H75" s="46"/>
      <c r="I75" s="31"/>
      <c r="J75" s="31"/>
      <c r="K75" s="31"/>
    </row>
    <row r="76" spans="1:11">
      <c r="A76" s="70">
        <v>32</v>
      </c>
      <c r="B76" s="54" t="s">
        <v>110</v>
      </c>
      <c r="C76" s="55" t="s">
        <v>111</v>
      </c>
      <c r="D76" s="56" t="s">
        <v>65</v>
      </c>
      <c r="E76" s="57">
        <v>9</v>
      </c>
      <c r="F76" s="57"/>
      <c r="G76" s="71">
        <f>E76*F76</f>
        <v>0</v>
      </c>
      <c r="H76" s="47">
        <v>1.31E-3</v>
      </c>
      <c r="I76" s="32">
        <f>E76*H76</f>
        <v>1.179E-2</v>
      </c>
      <c r="J76" s="32">
        <v>0</v>
      </c>
      <c r="K76" s="32">
        <f>E76*J76</f>
        <v>0</v>
      </c>
    </row>
    <row r="77" spans="1:11">
      <c r="A77" s="70">
        <v>33</v>
      </c>
      <c r="B77" s="54" t="s">
        <v>112</v>
      </c>
      <c r="C77" s="55" t="s">
        <v>113</v>
      </c>
      <c r="D77" s="56" t="s">
        <v>65</v>
      </c>
      <c r="E77" s="57">
        <v>6</v>
      </c>
      <c r="F77" s="57"/>
      <c r="G77" s="71">
        <f>E77*F77</f>
        <v>0</v>
      </c>
      <c r="H77" s="47">
        <v>1.155E-2</v>
      </c>
      <c r="I77" s="32">
        <f>E77*H77</f>
        <v>6.93E-2</v>
      </c>
      <c r="J77" s="32">
        <v>0</v>
      </c>
      <c r="K77" s="32">
        <f>E77*J77</f>
        <v>0</v>
      </c>
    </row>
    <row r="78" spans="1:11">
      <c r="A78" s="70">
        <v>34</v>
      </c>
      <c r="B78" s="54" t="s">
        <v>114</v>
      </c>
      <c r="C78" s="55" t="s">
        <v>115</v>
      </c>
      <c r="D78" s="56" t="s">
        <v>65</v>
      </c>
      <c r="E78" s="57">
        <v>9</v>
      </c>
      <c r="F78" s="57"/>
      <c r="G78" s="71">
        <f>E78*F78</f>
        <v>0</v>
      </c>
      <c r="H78" s="47">
        <v>1.56E-3</v>
      </c>
      <c r="I78" s="32">
        <f>E78*H78</f>
        <v>1.404E-2</v>
      </c>
      <c r="J78" s="32">
        <v>0</v>
      </c>
      <c r="K78" s="32">
        <f>E78*J78</f>
        <v>0</v>
      </c>
    </row>
    <row r="79" spans="1:11">
      <c r="A79" s="70">
        <v>35</v>
      </c>
      <c r="B79" s="54" t="s">
        <v>116</v>
      </c>
      <c r="C79" s="55" t="s">
        <v>117</v>
      </c>
      <c r="D79" s="56" t="s">
        <v>22</v>
      </c>
      <c r="E79" s="57">
        <v>15</v>
      </c>
      <c r="F79" s="57"/>
      <c r="G79" s="71">
        <f>E79*F79</f>
        <v>0</v>
      </c>
      <c r="H79" s="47">
        <v>2.4176000000000002</v>
      </c>
      <c r="I79" s="32">
        <f>E79*H79</f>
        <v>36.264000000000003</v>
      </c>
      <c r="J79" s="32">
        <v>0</v>
      </c>
      <c r="K79" s="32">
        <f>E79*J79</f>
        <v>0</v>
      </c>
    </row>
    <row r="80" spans="1:11">
      <c r="A80" s="72"/>
      <c r="B80" s="58"/>
      <c r="C80" s="286" t="s">
        <v>118</v>
      </c>
      <c r="D80" s="287"/>
      <c r="E80" s="59">
        <v>15</v>
      </c>
      <c r="F80" s="60"/>
      <c r="G80" s="73"/>
      <c r="H80" s="48"/>
      <c r="I80" s="33"/>
      <c r="J80" s="33"/>
      <c r="K80" s="33"/>
    </row>
    <row r="81" spans="1:11" ht="25.5">
      <c r="A81" s="70">
        <v>36</v>
      </c>
      <c r="B81" s="54" t="s">
        <v>119</v>
      </c>
      <c r="C81" s="55" t="s">
        <v>120</v>
      </c>
      <c r="D81" s="56" t="s">
        <v>68</v>
      </c>
      <c r="E81" s="57">
        <v>76.94</v>
      </c>
      <c r="F81" s="57"/>
      <c r="G81" s="71">
        <f>E81*F81</f>
        <v>0</v>
      </c>
      <c r="H81" s="47">
        <v>0.56935000000000002</v>
      </c>
      <c r="I81" s="32">
        <f>E81*H81</f>
        <v>43.805788999999997</v>
      </c>
      <c r="J81" s="32">
        <v>0</v>
      </c>
      <c r="K81" s="32">
        <f>E81*J81</f>
        <v>0</v>
      </c>
    </row>
    <row r="82" spans="1:11">
      <c r="A82" s="72"/>
      <c r="B82" s="58"/>
      <c r="C82" s="286" t="s">
        <v>121</v>
      </c>
      <c r="D82" s="287"/>
      <c r="E82" s="59">
        <v>74.239999999999995</v>
      </c>
      <c r="F82" s="60"/>
      <c r="G82" s="73"/>
      <c r="H82" s="48"/>
      <c r="I82" s="33"/>
      <c r="J82" s="33"/>
      <c r="K82" s="33"/>
    </row>
    <row r="83" spans="1:11">
      <c r="A83" s="72"/>
      <c r="B83" s="58"/>
      <c r="C83" s="286" t="s">
        <v>122</v>
      </c>
      <c r="D83" s="287"/>
      <c r="E83" s="59">
        <v>2.7</v>
      </c>
      <c r="F83" s="60"/>
      <c r="G83" s="73"/>
      <c r="H83" s="48"/>
      <c r="I83" s="33"/>
      <c r="J83" s="33"/>
      <c r="K83" s="33"/>
    </row>
    <row r="84" spans="1:11" ht="25.5">
      <c r="A84" s="70">
        <v>37</v>
      </c>
      <c r="B84" s="54" t="s">
        <v>123</v>
      </c>
      <c r="C84" s="55" t="s">
        <v>124</v>
      </c>
      <c r="D84" s="56" t="s">
        <v>26</v>
      </c>
      <c r="E84" s="57">
        <v>21</v>
      </c>
      <c r="F84" s="57"/>
      <c r="G84" s="71">
        <f>E84*F84</f>
        <v>0</v>
      </c>
      <c r="H84" s="47">
        <v>0.30375999999999997</v>
      </c>
      <c r="I84" s="32">
        <f>E84*H84</f>
        <v>6.3789599999999993</v>
      </c>
      <c r="J84" s="32">
        <v>0</v>
      </c>
      <c r="K84" s="32">
        <f>E84*J84</f>
        <v>0</v>
      </c>
    </row>
    <row r="85" spans="1:11" ht="25.5">
      <c r="A85" s="70">
        <v>38</v>
      </c>
      <c r="B85" s="54" t="s">
        <v>125</v>
      </c>
      <c r="C85" s="55" t="s">
        <v>126</v>
      </c>
      <c r="D85" s="56" t="s">
        <v>88</v>
      </c>
      <c r="E85" s="57">
        <v>30.904800000000002</v>
      </c>
      <c r="F85" s="57"/>
      <c r="G85" s="71">
        <f>E85*F85</f>
        <v>0</v>
      </c>
      <c r="H85" s="47">
        <v>1.02139</v>
      </c>
      <c r="I85" s="32">
        <f>E85*H85</f>
        <v>31.565853672000003</v>
      </c>
      <c r="J85" s="32">
        <v>0</v>
      </c>
      <c r="K85" s="32">
        <f>E85*J85</f>
        <v>0</v>
      </c>
    </row>
    <row r="86" spans="1:11">
      <c r="A86" s="74"/>
      <c r="B86" s="61" t="s">
        <v>18</v>
      </c>
      <c r="C86" s="62" t="s">
        <v>931</v>
      </c>
      <c r="D86" s="52"/>
      <c r="E86" s="63"/>
      <c r="F86" s="63"/>
      <c r="G86" s="75">
        <f>SUM(G75:G85)</f>
        <v>0</v>
      </c>
      <c r="H86" s="49"/>
      <c r="I86" s="35">
        <f>SUM(I75:I85)</f>
        <v>118.10973267200001</v>
      </c>
      <c r="J86" s="34"/>
      <c r="K86" s="35">
        <f>SUM(K75:K85)</f>
        <v>0</v>
      </c>
    </row>
    <row r="87" spans="1:11">
      <c r="A87" s="68" t="s">
        <v>15</v>
      </c>
      <c r="B87" s="50" t="s">
        <v>127</v>
      </c>
      <c r="C87" s="51" t="s">
        <v>128</v>
      </c>
      <c r="D87" s="52"/>
      <c r="E87" s="53"/>
      <c r="F87" s="53"/>
      <c r="G87" s="69"/>
      <c r="H87" s="46"/>
      <c r="I87" s="31"/>
      <c r="J87" s="31"/>
      <c r="K87" s="31"/>
    </row>
    <row r="88" spans="1:11" ht="25.5">
      <c r="A88" s="70">
        <v>39</v>
      </c>
      <c r="B88" s="54" t="s">
        <v>129</v>
      </c>
      <c r="C88" s="55" t="s">
        <v>130</v>
      </c>
      <c r="D88" s="56" t="s">
        <v>68</v>
      </c>
      <c r="E88" s="57">
        <v>74.239999999999995</v>
      </c>
      <c r="F88" s="57"/>
      <c r="G88" s="71">
        <f>E88*F88</f>
        <v>0</v>
      </c>
      <c r="H88" s="47">
        <v>0.36598000000000003</v>
      </c>
      <c r="I88" s="32">
        <f>E88*H88</f>
        <v>27.170355199999999</v>
      </c>
      <c r="J88" s="32">
        <v>0</v>
      </c>
      <c r="K88" s="32">
        <f>E88*J88</f>
        <v>0</v>
      </c>
    </row>
    <row r="89" spans="1:11">
      <c r="A89" s="72"/>
      <c r="B89" s="58"/>
      <c r="C89" s="286" t="s">
        <v>121</v>
      </c>
      <c r="D89" s="287"/>
      <c r="E89" s="59">
        <v>74.239999999999995</v>
      </c>
      <c r="F89" s="60"/>
      <c r="G89" s="73"/>
      <c r="H89" s="48"/>
      <c r="I89" s="33"/>
      <c r="J89" s="33"/>
      <c r="K89" s="33"/>
    </row>
    <row r="90" spans="1:11">
      <c r="A90" s="74"/>
      <c r="B90" s="61" t="s">
        <v>18</v>
      </c>
      <c r="C90" s="62" t="s">
        <v>932</v>
      </c>
      <c r="D90" s="52"/>
      <c r="E90" s="63"/>
      <c r="F90" s="63"/>
      <c r="G90" s="75">
        <f>SUM(G87:G89)</f>
        <v>0</v>
      </c>
      <c r="H90" s="49"/>
      <c r="I90" s="35">
        <f>SUM(I87:I89)</f>
        <v>27.170355199999999</v>
      </c>
      <c r="J90" s="34"/>
      <c r="K90" s="35">
        <f>SUM(K87:K89)</f>
        <v>0</v>
      </c>
    </row>
    <row r="91" spans="1:11">
      <c r="A91" s="68" t="s">
        <v>15</v>
      </c>
      <c r="B91" s="50" t="s">
        <v>131</v>
      </c>
      <c r="C91" s="51" t="s">
        <v>132</v>
      </c>
      <c r="D91" s="52"/>
      <c r="E91" s="53"/>
      <c r="F91" s="53"/>
      <c r="G91" s="69"/>
      <c r="H91" s="46"/>
      <c r="I91" s="31"/>
      <c r="J91" s="31"/>
      <c r="K91" s="31"/>
    </row>
    <row r="92" spans="1:11">
      <c r="A92" s="70">
        <v>40</v>
      </c>
      <c r="B92" s="54" t="s">
        <v>133</v>
      </c>
      <c r="C92" s="55" t="s">
        <v>134</v>
      </c>
      <c r="D92" s="56" t="s">
        <v>135</v>
      </c>
      <c r="E92" s="57">
        <v>2</v>
      </c>
      <c r="F92" s="57"/>
      <c r="G92" s="71">
        <f>E92*F92</f>
        <v>0</v>
      </c>
      <c r="H92" s="47">
        <v>1.7000000000000001E-4</v>
      </c>
      <c r="I92" s="32">
        <f>E92*H92</f>
        <v>3.4000000000000002E-4</v>
      </c>
      <c r="J92" s="32">
        <v>0</v>
      </c>
      <c r="K92" s="32">
        <f>E92*J92</f>
        <v>0</v>
      </c>
    </row>
    <row r="93" spans="1:11" ht="25.5">
      <c r="A93" s="70">
        <v>41</v>
      </c>
      <c r="B93" s="54" t="s">
        <v>119</v>
      </c>
      <c r="C93" s="55" t="s">
        <v>136</v>
      </c>
      <c r="D93" s="56" t="s">
        <v>137</v>
      </c>
      <c r="E93" s="57">
        <v>1</v>
      </c>
      <c r="F93" s="57"/>
      <c r="G93" s="71">
        <f>E93*F93</f>
        <v>0</v>
      </c>
      <c r="H93" s="47">
        <v>0</v>
      </c>
      <c r="I93" s="32">
        <f>E93*H93</f>
        <v>0</v>
      </c>
      <c r="J93" s="32">
        <v>0</v>
      </c>
      <c r="K93" s="32">
        <f>E93*J93</f>
        <v>0</v>
      </c>
    </row>
    <row r="94" spans="1:11">
      <c r="A94" s="74"/>
      <c r="B94" s="61" t="s">
        <v>18</v>
      </c>
      <c r="C94" s="62" t="s">
        <v>933</v>
      </c>
      <c r="D94" s="52"/>
      <c r="E94" s="63"/>
      <c r="F94" s="63"/>
      <c r="G94" s="75">
        <f>SUM(G91:G93)</f>
        <v>0</v>
      </c>
      <c r="H94" s="49"/>
      <c r="I94" s="35">
        <f>SUM(I91:I93)</f>
        <v>3.4000000000000002E-4</v>
      </c>
      <c r="J94" s="34"/>
      <c r="K94" s="35">
        <f>SUM(K91:K93)</f>
        <v>0</v>
      </c>
    </row>
    <row r="95" spans="1:11">
      <c r="A95" s="68" t="s">
        <v>15</v>
      </c>
      <c r="B95" s="50" t="s">
        <v>138</v>
      </c>
      <c r="C95" s="51" t="s">
        <v>139</v>
      </c>
      <c r="D95" s="52"/>
      <c r="E95" s="53"/>
      <c r="F95" s="53"/>
      <c r="G95" s="69"/>
      <c r="H95" s="46"/>
      <c r="I95" s="31"/>
      <c r="J95" s="31"/>
      <c r="K95" s="31"/>
    </row>
    <row r="96" spans="1:11">
      <c r="A96" s="70">
        <v>42</v>
      </c>
      <c r="B96" s="54" t="s">
        <v>140</v>
      </c>
      <c r="C96" s="55" t="s">
        <v>141</v>
      </c>
      <c r="D96" s="56" t="s">
        <v>26</v>
      </c>
      <c r="E96" s="57">
        <v>37.200000000000003</v>
      </c>
      <c r="F96" s="57"/>
      <c r="G96" s="71">
        <f>E96*F96</f>
        <v>0</v>
      </c>
      <c r="H96" s="47">
        <v>8.9099999999999995E-3</v>
      </c>
      <c r="I96" s="32">
        <f>E96*H96</f>
        <v>0.33145200000000002</v>
      </c>
      <c r="J96" s="32">
        <v>0</v>
      </c>
      <c r="K96" s="32">
        <f>E96*J96</f>
        <v>0</v>
      </c>
    </row>
    <row r="97" spans="1:11">
      <c r="A97" s="72"/>
      <c r="B97" s="58"/>
      <c r="C97" s="286" t="s">
        <v>142</v>
      </c>
      <c r="D97" s="287"/>
      <c r="E97" s="59">
        <v>37.200000000000003</v>
      </c>
      <c r="F97" s="60"/>
      <c r="G97" s="73"/>
      <c r="H97" s="48"/>
      <c r="I97" s="33"/>
      <c r="J97" s="33"/>
      <c r="K97" s="33"/>
    </row>
    <row r="98" spans="1:11">
      <c r="A98" s="70">
        <v>43</v>
      </c>
      <c r="B98" s="54" t="s">
        <v>143</v>
      </c>
      <c r="C98" s="55" t="s">
        <v>144</v>
      </c>
      <c r="D98" s="56" t="s">
        <v>26</v>
      </c>
      <c r="E98" s="57">
        <v>16</v>
      </c>
      <c r="F98" s="57"/>
      <c r="G98" s="71">
        <f>E98*F98</f>
        <v>0</v>
      </c>
      <c r="H98" s="47">
        <v>3.4959999999999998E-2</v>
      </c>
      <c r="I98" s="32">
        <f>E98*H98</f>
        <v>0.55935999999999997</v>
      </c>
      <c r="J98" s="32">
        <v>0</v>
      </c>
      <c r="K98" s="32">
        <f>E98*J98</f>
        <v>0</v>
      </c>
    </row>
    <row r="99" spans="1:11">
      <c r="A99" s="72"/>
      <c r="B99" s="58"/>
      <c r="C99" s="286" t="s">
        <v>145</v>
      </c>
      <c r="D99" s="287"/>
      <c r="E99" s="59">
        <v>16</v>
      </c>
      <c r="F99" s="60"/>
      <c r="G99" s="73"/>
      <c r="H99" s="48"/>
      <c r="I99" s="33"/>
      <c r="J99" s="33"/>
      <c r="K99" s="33"/>
    </row>
    <row r="100" spans="1:11">
      <c r="A100" s="70">
        <v>44</v>
      </c>
      <c r="B100" s="54" t="s">
        <v>146</v>
      </c>
      <c r="C100" s="55" t="s">
        <v>147</v>
      </c>
      <c r="D100" s="56" t="s">
        <v>26</v>
      </c>
      <c r="E100" s="57">
        <v>5.8</v>
      </c>
      <c r="F100" s="57"/>
      <c r="G100" s="71">
        <f>E100*F100</f>
        <v>0</v>
      </c>
      <c r="H100" s="47">
        <v>1.668E-2</v>
      </c>
      <c r="I100" s="32">
        <f>E100*H100</f>
        <v>9.6743999999999997E-2</v>
      </c>
      <c r="J100" s="32">
        <v>0</v>
      </c>
      <c r="K100" s="32">
        <f>E100*J100</f>
        <v>0</v>
      </c>
    </row>
    <row r="101" spans="1:11">
      <c r="A101" s="72"/>
      <c r="B101" s="58"/>
      <c r="C101" s="286" t="s">
        <v>148</v>
      </c>
      <c r="D101" s="287"/>
      <c r="E101" s="59">
        <v>5.8</v>
      </c>
      <c r="F101" s="60"/>
      <c r="G101" s="73"/>
      <c r="H101" s="48"/>
      <c r="I101" s="33"/>
      <c r="J101" s="33"/>
      <c r="K101" s="33"/>
    </row>
    <row r="102" spans="1:11">
      <c r="A102" s="70">
        <v>45</v>
      </c>
      <c r="B102" s="54" t="s">
        <v>149</v>
      </c>
      <c r="C102" s="55" t="s">
        <v>150</v>
      </c>
      <c r="D102" s="56" t="s">
        <v>26</v>
      </c>
      <c r="E102" s="57">
        <v>5.8</v>
      </c>
      <c r="F102" s="57"/>
      <c r="G102" s="71">
        <f>E102*F102</f>
        <v>0</v>
      </c>
      <c r="H102" s="47">
        <v>2.3290000000000002E-2</v>
      </c>
      <c r="I102" s="32">
        <f>E102*H102</f>
        <v>0.13508200000000001</v>
      </c>
      <c r="J102" s="32">
        <v>0</v>
      </c>
      <c r="K102" s="32">
        <f>E102*J102</f>
        <v>0</v>
      </c>
    </row>
    <row r="103" spans="1:11">
      <c r="A103" s="72"/>
      <c r="B103" s="58"/>
      <c r="C103" s="286" t="s">
        <v>148</v>
      </c>
      <c r="D103" s="287"/>
      <c r="E103" s="59">
        <v>5.8</v>
      </c>
      <c r="F103" s="60"/>
      <c r="G103" s="73"/>
      <c r="H103" s="48"/>
      <c r="I103" s="33"/>
      <c r="J103" s="33"/>
      <c r="K103" s="33"/>
    </row>
    <row r="104" spans="1:11">
      <c r="A104" s="70">
        <v>46</v>
      </c>
      <c r="B104" s="54" t="s">
        <v>151</v>
      </c>
      <c r="C104" s="55" t="s">
        <v>152</v>
      </c>
      <c r="D104" s="56" t="s">
        <v>26</v>
      </c>
      <c r="E104" s="57">
        <v>9</v>
      </c>
      <c r="F104" s="57"/>
      <c r="G104" s="71">
        <f>E104*F104</f>
        <v>0</v>
      </c>
      <c r="H104" s="47">
        <v>3.1280000000000002E-2</v>
      </c>
      <c r="I104" s="32">
        <f>E104*H104</f>
        <v>0.28151999999999999</v>
      </c>
      <c r="J104" s="32">
        <v>0</v>
      </c>
      <c r="K104" s="32">
        <f>E104*J104</f>
        <v>0</v>
      </c>
    </row>
    <row r="105" spans="1:11">
      <c r="A105" s="72"/>
      <c r="B105" s="58"/>
      <c r="C105" s="286" t="s">
        <v>153</v>
      </c>
      <c r="D105" s="287"/>
      <c r="E105" s="59">
        <v>9</v>
      </c>
      <c r="F105" s="60"/>
      <c r="G105" s="73"/>
      <c r="H105" s="48"/>
      <c r="I105" s="33"/>
      <c r="J105" s="33"/>
      <c r="K105" s="33"/>
    </row>
    <row r="106" spans="1:11">
      <c r="A106" s="70">
        <v>47</v>
      </c>
      <c r="B106" s="54" t="s">
        <v>154</v>
      </c>
      <c r="C106" s="55" t="s">
        <v>155</v>
      </c>
      <c r="D106" s="56" t="s">
        <v>22</v>
      </c>
      <c r="E106" s="57">
        <v>231</v>
      </c>
      <c r="F106" s="57"/>
      <c r="G106" s="71">
        <f>E106*F106</f>
        <v>0</v>
      </c>
      <c r="H106" s="47">
        <v>0</v>
      </c>
      <c r="I106" s="32">
        <f>E106*H106</f>
        <v>0</v>
      </c>
      <c r="J106" s="32">
        <v>0</v>
      </c>
      <c r="K106" s="32">
        <f>E106*J106</f>
        <v>0</v>
      </c>
    </row>
    <row r="107" spans="1:11">
      <c r="A107" s="72"/>
      <c r="B107" s="58"/>
      <c r="C107" s="286" t="s">
        <v>156</v>
      </c>
      <c r="D107" s="287"/>
      <c r="E107" s="59">
        <v>231</v>
      </c>
      <c r="F107" s="60"/>
      <c r="G107" s="73"/>
      <c r="H107" s="48"/>
      <c r="I107" s="33"/>
      <c r="J107" s="33"/>
      <c r="K107" s="33"/>
    </row>
    <row r="108" spans="1:11">
      <c r="A108" s="70">
        <v>48</v>
      </c>
      <c r="B108" s="54" t="s">
        <v>157</v>
      </c>
      <c r="C108" s="55" t="s">
        <v>158</v>
      </c>
      <c r="D108" s="56" t="s">
        <v>22</v>
      </c>
      <c r="E108" s="57">
        <v>231</v>
      </c>
      <c r="F108" s="57"/>
      <c r="G108" s="71">
        <f>E108*F108</f>
        <v>0</v>
      </c>
      <c r="H108" s="47">
        <v>0</v>
      </c>
      <c r="I108" s="32">
        <f>E108*H108</f>
        <v>0</v>
      </c>
      <c r="J108" s="32">
        <v>0</v>
      </c>
      <c r="K108" s="32">
        <f>E108*J108</f>
        <v>0</v>
      </c>
    </row>
    <row r="109" spans="1:11">
      <c r="A109" s="72"/>
      <c r="B109" s="58"/>
      <c r="C109" s="286" t="s">
        <v>156</v>
      </c>
      <c r="D109" s="287"/>
      <c r="E109" s="59">
        <v>231</v>
      </c>
      <c r="F109" s="60"/>
      <c r="G109" s="73"/>
      <c r="H109" s="48"/>
      <c r="I109" s="33"/>
      <c r="J109" s="33"/>
      <c r="K109" s="33"/>
    </row>
    <row r="110" spans="1:11">
      <c r="A110" s="74"/>
      <c r="B110" s="61" t="s">
        <v>18</v>
      </c>
      <c r="C110" s="62" t="s">
        <v>934</v>
      </c>
      <c r="D110" s="52"/>
      <c r="E110" s="63"/>
      <c r="F110" s="63"/>
      <c r="G110" s="75">
        <f>SUM(G95:G109)</f>
        <v>0</v>
      </c>
      <c r="H110" s="49"/>
      <c r="I110" s="35">
        <f>SUM(I95:I109)</f>
        <v>1.4041579999999998</v>
      </c>
      <c r="J110" s="34"/>
      <c r="K110" s="35">
        <f>SUM(K95:K109)</f>
        <v>0</v>
      </c>
    </row>
    <row r="111" spans="1:11">
      <c r="A111" s="68" t="s">
        <v>15</v>
      </c>
      <c r="B111" s="50" t="s">
        <v>159</v>
      </c>
      <c r="C111" s="51" t="s">
        <v>160</v>
      </c>
      <c r="D111" s="52"/>
      <c r="E111" s="53"/>
      <c r="F111" s="53"/>
      <c r="G111" s="69"/>
      <c r="H111" s="46"/>
      <c r="I111" s="31"/>
      <c r="J111" s="31"/>
      <c r="K111" s="31"/>
    </row>
    <row r="112" spans="1:11">
      <c r="A112" s="70">
        <v>49</v>
      </c>
      <c r="B112" s="54" t="s">
        <v>161</v>
      </c>
      <c r="C112" s="55" t="s">
        <v>162</v>
      </c>
      <c r="D112" s="56" t="s">
        <v>65</v>
      </c>
      <c r="E112" s="57">
        <v>3</v>
      </c>
      <c r="F112" s="57"/>
      <c r="G112" s="71">
        <f>E112*F112</f>
        <v>0</v>
      </c>
      <c r="H112" s="47">
        <v>4.8669999999999998E-2</v>
      </c>
      <c r="I112" s="32">
        <f>E112*H112</f>
        <v>0.14601</v>
      </c>
      <c r="J112" s="32">
        <v>0</v>
      </c>
      <c r="K112" s="32">
        <f>E112*J112</f>
        <v>0</v>
      </c>
    </row>
    <row r="113" spans="1:11" ht="25.5">
      <c r="A113" s="70">
        <v>50</v>
      </c>
      <c r="B113" s="54" t="s">
        <v>163</v>
      </c>
      <c r="C113" s="55" t="s">
        <v>164</v>
      </c>
      <c r="D113" s="56" t="s">
        <v>65</v>
      </c>
      <c r="E113" s="57">
        <v>3</v>
      </c>
      <c r="F113" s="57"/>
      <c r="G113" s="71">
        <f>E113*F113</f>
        <v>0</v>
      </c>
      <c r="H113" s="47">
        <v>1.0500000000000001E-2</v>
      </c>
      <c r="I113" s="32">
        <f>E113*H113</f>
        <v>3.15E-2</v>
      </c>
      <c r="J113" s="32">
        <v>0</v>
      </c>
      <c r="K113" s="32">
        <f>E113*J113</f>
        <v>0</v>
      </c>
    </row>
    <row r="114" spans="1:11">
      <c r="A114" s="74"/>
      <c r="B114" s="61" t="s">
        <v>18</v>
      </c>
      <c r="C114" s="62" t="s">
        <v>935</v>
      </c>
      <c r="D114" s="52"/>
      <c r="E114" s="63"/>
      <c r="F114" s="63"/>
      <c r="G114" s="75">
        <f>SUM(G111:G113)</f>
        <v>0</v>
      </c>
      <c r="H114" s="49"/>
      <c r="I114" s="35">
        <f>SUM(I111:I113)</f>
        <v>0.17751</v>
      </c>
      <c r="J114" s="34"/>
      <c r="K114" s="35">
        <f>SUM(K111:K113)</f>
        <v>0</v>
      </c>
    </row>
    <row r="115" spans="1:11">
      <c r="A115" s="68" t="s">
        <v>15</v>
      </c>
      <c r="B115" s="50" t="s">
        <v>165</v>
      </c>
      <c r="C115" s="51" t="s">
        <v>166</v>
      </c>
      <c r="D115" s="52"/>
      <c r="E115" s="53"/>
      <c r="F115" s="53"/>
      <c r="G115" s="69"/>
      <c r="H115" s="46"/>
      <c r="I115" s="31"/>
      <c r="J115" s="31"/>
      <c r="K115" s="31"/>
    </row>
    <row r="116" spans="1:11">
      <c r="A116" s="70">
        <v>51</v>
      </c>
      <c r="B116" s="54" t="s">
        <v>167</v>
      </c>
      <c r="C116" s="55" t="s">
        <v>168</v>
      </c>
      <c r="D116" s="56" t="s">
        <v>22</v>
      </c>
      <c r="E116" s="57">
        <v>3.6</v>
      </c>
      <c r="F116" s="57"/>
      <c r="G116" s="71">
        <f>E116*F116</f>
        <v>0</v>
      </c>
      <c r="H116" s="47">
        <v>0</v>
      </c>
      <c r="I116" s="32">
        <f>E116*H116</f>
        <v>0</v>
      </c>
      <c r="J116" s="32">
        <v>-2.5</v>
      </c>
      <c r="K116" s="32">
        <f>E116*J116</f>
        <v>-9</v>
      </c>
    </row>
    <row r="117" spans="1:11">
      <c r="A117" s="72"/>
      <c r="B117" s="58"/>
      <c r="C117" s="286" t="s">
        <v>169</v>
      </c>
      <c r="D117" s="287"/>
      <c r="E117" s="59">
        <v>3.6</v>
      </c>
      <c r="F117" s="60"/>
      <c r="G117" s="73"/>
      <c r="H117" s="48"/>
      <c r="I117" s="33"/>
      <c r="J117" s="33"/>
      <c r="K117" s="33"/>
    </row>
    <row r="118" spans="1:11">
      <c r="A118" s="70">
        <v>52</v>
      </c>
      <c r="B118" s="54" t="s">
        <v>170</v>
      </c>
      <c r="C118" s="55" t="s">
        <v>171</v>
      </c>
      <c r="D118" s="56" t="s">
        <v>22</v>
      </c>
      <c r="E118" s="57">
        <v>3</v>
      </c>
      <c r="F118" s="57"/>
      <c r="G118" s="71">
        <f>E118*F118</f>
        <v>0</v>
      </c>
      <c r="H118" s="47">
        <v>0</v>
      </c>
      <c r="I118" s="32">
        <f>E118*H118</f>
        <v>0</v>
      </c>
      <c r="J118" s="32">
        <v>-2.4</v>
      </c>
      <c r="K118" s="32">
        <f>E118*J118</f>
        <v>-7.1999999999999993</v>
      </c>
    </row>
    <row r="119" spans="1:11">
      <c r="A119" s="72"/>
      <c r="B119" s="58"/>
      <c r="C119" s="286" t="s">
        <v>172</v>
      </c>
      <c r="D119" s="287"/>
      <c r="E119" s="59">
        <v>3</v>
      </c>
      <c r="F119" s="60"/>
      <c r="G119" s="73"/>
      <c r="H119" s="48"/>
      <c r="I119" s="33"/>
      <c r="J119" s="33"/>
      <c r="K119" s="33"/>
    </row>
    <row r="120" spans="1:11">
      <c r="A120" s="74"/>
      <c r="B120" s="61" t="s">
        <v>18</v>
      </c>
      <c r="C120" s="62" t="s">
        <v>936</v>
      </c>
      <c r="D120" s="52"/>
      <c r="E120" s="63"/>
      <c r="F120" s="63"/>
      <c r="G120" s="75">
        <f>SUM(G115:G119)</f>
        <v>0</v>
      </c>
      <c r="H120" s="49"/>
      <c r="I120" s="35">
        <f>SUM(I115:I119)</f>
        <v>0</v>
      </c>
      <c r="J120" s="34"/>
      <c r="K120" s="35">
        <f>SUM(K115:K119)</f>
        <v>-16.2</v>
      </c>
    </row>
    <row r="121" spans="1:11">
      <c r="A121" s="68" t="s">
        <v>15</v>
      </c>
      <c r="B121" s="50" t="s">
        <v>173</v>
      </c>
      <c r="C121" s="51" t="s">
        <v>174</v>
      </c>
      <c r="D121" s="52"/>
      <c r="E121" s="53"/>
      <c r="F121" s="53"/>
      <c r="G121" s="69"/>
      <c r="H121" s="46"/>
      <c r="I121" s="31"/>
      <c r="J121" s="31"/>
      <c r="K121" s="31"/>
    </row>
    <row r="122" spans="1:11">
      <c r="A122" s="70">
        <v>53</v>
      </c>
      <c r="B122" s="54" t="s">
        <v>175</v>
      </c>
      <c r="C122" s="55" t="s">
        <v>176</v>
      </c>
      <c r="D122" s="56" t="s">
        <v>88</v>
      </c>
      <c r="E122" s="57">
        <v>16.2</v>
      </c>
      <c r="F122" s="57"/>
      <c r="G122" s="71">
        <f>E122*F122</f>
        <v>0</v>
      </c>
      <c r="H122" s="47">
        <v>0</v>
      </c>
      <c r="I122" s="32">
        <f>E122*H122</f>
        <v>0</v>
      </c>
      <c r="J122" s="32">
        <v>0</v>
      </c>
      <c r="K122" s="32">
        <f>E122*J122</f>
        <v>0</v>
      </c>
    </row>
    <row r="123" spans="1:11">
      <c r="A123" s="72"/>
      <c r="B123" s="58"/>
      <c r="C123" s="286" t="s">
        <v>177</v>
      </c>
      <c r="D123" s="287"/>
      <c r="E123" s="59">
        <v>16.2</v>
      </c>
      <c r="F123" s="60"/>
      <c r="G123" s="73"/>
      <c r="H123" s="48"/>
      <c r="I123" s="33"/>
      <c r="J123" s="33"/>
      <c r="K123" s="33"/>
    </row>
    <row r="124" spans="1:11">
      <c r="A124" s="70">
        <v>54</v>
      </c>
      <c r="B124" s="54" t="s">
        <v>178</v>
      </c>
      <c r="C124" s="55" t="s">
        <v>179</v>
      </c>
      <c r="D124" s="56" t="s">
        <v>88</v>
      </c>
      <c r="E124" s="57">
        <v>16.2</v>
      </c>
      <c r="F124" s="57"/>
      <c r="G124" s="71">
        <f>E124*F124</f>
        <v>0</v>
      </c>
      <c r="H124" s="47">
        <v>0</v>
      </c>
      <c r="I124" s="32">
        <f>E124*H124</f>
        <v>0</v>
      </c>
      <c r="J124" s="32">
        <v>0</v>
      </c>
      <c r="K124" s="32">
        <f>E124*J124</f>
        <v>0</v>
      </c>
    </row>
    <row r="125" spans="1:11">
      <c r="A125" s="72"/>
      <c r="B125" s="58"/>
      <c r="C125" s="286" t="s">
        <v>177</v>
      </c>
      <c r="D125" s="287"/>
      <c r="E125" s="59">
        <v>16.2</v>
      </c>
      <c r="F125" s="60"/>
      <c r="G125" s="73"/>
      <c r="H125" s="48"/>
      <c r="I125" s="33"/>
      <c r="J125" s="33"/>
      <c r="K125" s="33"/>
    </row>
    <row r="126" spans="1:11">
      <c r="A126" s="70">
        <v>55</v>
      </c>
      <c r="B126" s="54" t="s">
        <v>180</v>
      </c>
      <c r="C126" s="55" t="s">
        <v>181</v>
      </c>
      <c r="D126" s="56" t="s">
        <v>88</v>
      </c>
      <c r="E126" s="57">
        <v>16.2</v>
      </c>
      <c r="F126" s="57"/>
      <c r="G126" s="71">
        <f>E126*F126</f>
        <v>0</v>
      </c>
      <c r="H126" s="47">
        <v>0</v>
      </c>
      <c r="I126" s="32">
        <f>E126*H126</f>
        <v>0</v>
      </c>
      <c r="J126" s="32">
        <v>0</v>
      </c>
      <c r="K126" s="32">
        <f>E126*J126</f>
        <v>0</v>
      </c>
    </row>
    <row r="127" spans="1:11">
      <c r="A127" s="72"/>
      <c r="B127" s="58"/>
      <c r="C127" s="286" t="s">
        <v>177</v>
      </c>
      <c r="D127" s="287"/>
      <c r="E127" s="59">
        <v>16.2</v>
      </c>
      <c r="F127" s="60"/>
      <c r="G127" s="73"/>
      <c r="H127" s="48"/>
      <c r="I127" s="33"/>
      <c r="J127" s="33"/>
      <c r="K127" s="33"/>
    </row>
    <row r="128" spans="1:11">
      <c r="A128" s="70">
        <v>56</v>
      </c>
      <c r="B128" s="54" t="s">
        <v>182</v>
      </c>
      <c r="C128" s="55" t="s">
        <v>183</v>
      </c>
      <c r="D128" s="56" t="s">
        <v>88</v>
      </c>
      <c r="E128" s="57">
        <v>16.2</v>
      </c>
      <c r="F128" s="57"/>
      <c r="G128" s="71">
        <f>E128*F128</f>
        <v>0</v>
      </c>
      <c r="H128" s="47">
        <v>0</v>
      </c>
      <c r="I128" s="32">
        <f>E128*H128</f>
        <v>0</v>
      </c>
      <c r="J128" s="32">
        <v>0</v>
      </c>
      <c r="K128" s="32">
        <f>E128*J128</f>
        <v>0</v>
      </c>
    </row>
    <row r="129" spans="1:11">
      <c r="A129" s="72"/>
      <c r="B129" s="58"/>
      <c r="C129" s="286" t="s">
        <v>177</v>
      </c>
      <c r="D129" s="287"/>
      <c r="E129" s="59">
        <v>16.2</v>
      </c>
      <c r="F129" s="60"/>
      <c r="G129" s="73"/>
      <c r="H129" s="48"/>
      <c r="I129" s="33"/>
      <c r="J129" s="33"/>
      <c r="K129" s="33"/>
    </row>
    <row r="130" spans="1:11">
      <c r="A130" s="70">
        <v>57</v>
      </c>
      <c r="B130" s="54" t="s">
        <v>184</v>
      </c>
      <c r="C130" s="55" t="s">
        <v>185</v>
      </c>
      <c r="D130" s="56" t="s">
        <v>88</v>
      </c>
      <c r="E130" s="57">
        <v>16.2</v>
      </c>
      <c r="F130" s="57"/>
      <c r="G130" s="71">
        <f>E130*F130</f>
        <v>0</v>
      </c>
      <c r="H130" s="47">
        <v>0</v>
      </c>
      <c r="I130" s="32">
        <f>E130*H130</f>
        <v>0</v>
      </c>
      <c r="J130" s="32">
        <v>0</v>
      </c>
      <c r="K130" s="32">
        <f>E130*J130</f>
        <v>0</v>
      </c>
    </row>
    <row r="131" spans="1:11">
      <c r="A131" s="72"/>
      <c r="B131" s="58"/>
      <c r="C131" s="286" t="s">
        <v>177</v>
      </c>
      <c r="D131" s="287"/>
      <c r="E131" s="59">
        <v>16.2</v>
      </c>
      <c r="F131" s="60"/>
      <c r="G131" s="73"/>
      <c r="H131" s="48"/>
      <c r="I131" s="33"/>
      <c r="J131" s="33"/>
      <c r="K131" s="33"/>
    </row>
    <row r="132" spans="1:11">
      <c r="A132" s="70">
        <v>58</v>
      </c>
      <c r="B132" s="54" t="s">
        <v>186</v>
      </c>
      <c r="C132" s="55" t="s">
        <v>187</v>
      </c>
      <c r="D132" s="56" t="s">
        <v>88</v>
      </c>
      <c r="E132" s="57">
        <v>16.2</v>
      </c>
      <c r="F132" s="57"/>
      <c r="G132" s="71">
        <f>E132*F132</f>
        <v>0</v>
      </c>
      <c r="H132" s="47">
        <v>0</v>
      </c>
      <c r="I132" s="32">
        <f>E132*H132</f>
        <v>0</v>
      </c>
      <c r="J132" s="32">
        <v>0</v>
      </c>
      <c r="K132" s="32">
        <f>E132*J132</f>
        <v>0</v>
      </c>
    </row>
    <row r="133" spans="1:11">
      <c r="A133" s="72"/>
      <c r="B133" s="58"/>
      <c r="C133" s="286" t="s">
        <v>177</v>
      </c>
      <c r="D133" s="287"/>
      <c r="E133" s="59">
        <v>16.2</v>
      </c>
      <c r="F133" s="60"/>
      <c r="G133" s="73"/>
      <c r="H133" s="48"/>
      <c r="I133" s="33"/>
      <c r="J133" s="33"/>
      <c r="K133" s="33"/>
    </row>
    <row r="134" spans="1:11">
      <c r="A134" s="70">
        <v>59</v>
      </c>
      <c r="B134" s="54" t="s">
        <v>188</v>
      </c>
      <c r="C134" s="55" t="s">
        <v>189</v>
      </c>
      <c r="D134" s="56" t="s">
        <v>26</v>
      </c>
      <c r="E134" s="57">
        <v>0.4</v>
      </c>
      <c r="F134" s="57"/>
      <c r="G134" s="71">
        <f>E134*F134</f>
        <v>0</v>
      </c>
      <c r="H134" s="47">
        <v>0</v>
      </c>
      <c r="I134" s="32">
        <f>E134*H134</f>
        <v>0</v>
      </c>
      <c r="J134" s="32">
        <v>-7.5000000000000002E-4</v>
      </c>
      <c r="K134" s="32">
        <f>E134*J134</f>
        <v>-3.0000000000000003E-4</v>
      </c>
    </row>
    <row r="135" spans="1:11">
      <c r="A135" s="70">
        <v>60</v>
      </c>
      <c r="B135" s="54" t="s">
        <v>190</v>
      </c>
      <c r="C135" s="55" t="s">
        <v>191</v>
      </c>
      <c r="D135" s="56" t="s">
        <v>65</v>
      </c>
      <c r="E135" s="57">
        <v>2</v>
      </c>
      <c r="F135" s="57"/>
      <c r="G135" s="71">
        <f>E135*F135</f>
        <v>0</v>
      </c>
      <c r="H135" s="47">
        <v>6.7000000000000002E-4</v>
      </c>
      <c r="I135" s="32">
        <f>E135*H135</f>
        <v>1.34E-3</v>
      </c>
      <c r="J135" s="32">
        <v>-2.5000000000000001E-2</v>
      </c>
      <c r="K135" s="32">
        <f>E135*J135</f>
        <v>-0.05</v>
      </c>
    </row>
    <row r="136" spans="1:11">
      <c r="A136" s="70">
        <v>61</v>
      </c>
      <c r="B136" s="54" t="s">
        <v>192</v>
      </c>
      <c r="C136" s="55" t="s">
        <v>193</v>
      </c>
      <c r="D136" s="56" t="s">
        <v>26</v>
      </c>
      <c r="E136" s="57">
        <v>0.4</v>
      </c>
      <c r="F136" s="57"/>
      <c r="G136" s="71">
        <f>E136*F136</f>
        <v>0</v>
      </c>
      <c r="H136" s="47">
        <v>0</v>
      </c>
      <c r="I136" s="32">
        <f>E136*H136</f>
        <v>0</v>
      </c>
      <c r="J136" s="32">
        <v>-1.17E-3</v>
      </c>
      <c r="K136" s="32">
        <f>E136*J136</f>
        <v>-4.6800000000000005E-4</v>
      </c>
    </row>
    <row r="137" spans="1:11">
      <c r="A137" s="74"/>
      <c r="B137" s="61" t="s">
        <v>18</v>
      </c>
      <c r="C137" s="62" t="s">
        <v>937</v>
      </c>
      <c r="D137" s="52"/>
      <c r="E137" s="63"/>
      <c r="F137" s="63"/>
      <c r="G137" s="75">
        <f>SUM(G121:G136)</f>
        <v>0</v>
      </c>
      <c r="H137" s="49"/>
      <c r="I137" s="35">
        <f>SUM(I121:I136)</f>
        <v>1.34E-3</v>
      </c>
      <c r="J137" s="34"/>
      <c r="K137" s="35">
        <f>SUM(K121:K136)</f>
        <v>-5.0768000000000008E-2</v>
      </c>
    </row>
    <row r="138" spans="1:11">
      <c r="A138" s="68" t="s">
        <v>15</v>
      </c>
      <c r="B138" s="50" t="s">
        <v>194</v>
      </c>
      <c r="C138" s="51" t="s">
        <v>195</v>
      </c>
      <c r="D138" s="52"/>
      <c r="E138" s="53"/>
      <c r="F138" s="53"/>
      <c r="G138" s="69"/>
      <c r="H138" s="46"/>
      <c r="I138" s="31"/>
      <c r="J138" s="31"/>
      <c r="K138" s="31"/>
    </row>
    <row r="139" spans="1:11">
      <c r="A139" s="70">
        <v>62</v>
      </c>
      <c r="B139" s="54" t="s">
        <v>196</v>
      </c>
      <c r="C139" s="55" t="s">
        <v>197</v>
      </c>
      <c r="D139" s="56" t="s">
        <v>88</v>
      </c>
      <c r="E139" s="57">
        <v>645.78629999999998</v>
      </c>
      <c r="F139" s="57"/>
      <c r="G139" s="71">
        <f>E139*F139</f>
        <v>0</v>
      </c>
      <c r="H139" s="47">
        <v>0</v>
      </c>
      <c r="I139" s="32">
        <f>E139*H139</f>
        <v>0</v>
      </c>
      <c r="J139" s="32">
        <v>0</v>
      </c>
      <c r="K139" s="32">
        <f>E139*J139</f>
        <v>0</v>
      </c>
    </row>
    <row r="140" spans="1:11">
      <c r="A140" s="72"/>
      <c r="B140" s="58"/>
      <c r="C140" s="286" t="s">
        <v>198</v>
      </c>
      <c r="D140" s="287"/>
      <c r="E140" s="59">
        <v>645.78499999999997</v>
      </c>
      <c r="F140" s="60"/>
      <c r="G140" s="73"/>
      <c r="H140" s="48"/>
      <c r="I140" s="33"/>
      <c r="J140" s="33"/>
      <c r="K140" s="33"/>
    </row>
    <row r="141" spans="1:11">
      <c r="A141" s="72"/>
      <c r="B141" s="58"/>
      <c r="C141" s="286" t="s">
        <v>199</v>
      </c>
      <c r="D141" s="287"/>
      <c r="E141" s="59">
        <v>1.2999999999999999E-3</v>
      </c>
      <c r="F141" s="60"/>
      <c r="G141" s="73"/>
      <c r="H141" s="48"/>
      <c r="I141" s="33"/>
      <c r="J141" s="33"/>
      <c r="K141" s="33"/>
    </row>
    <row r="142" spans="1:11">
      <c r="A142" s="74"/>
      <c r="B142" s="61" t="s">
        <v>18</v>
      </c>
      <c r="C142" s="62" t="s">
        <v>938</v>
      </c>
      <c r="D142" s="52"/>
      <c r="E142" s="63"/>
      <c r="F142" s="63"/>
      <c r="G142" s="75">
        <f>SUM(G138:G141)</f>
        <v>0</v>
      </c>
      <c r="H142" s="49"/>
      <c r="I142" s="35">
        <f>SUM(I138:I141)</f>
        <v>0</v>
      </c>
      <c r="J142" s="34"/>
      <c r="K142" s="35">
        <f>SUM(K138:K141)</f>
        <v>0</v>
      </c>
    </row>
    <row r="143" spans="1:11">
      <c r="A143" s="68" t="s">
        <v>15</v>
      </c>
      <c r="B143" s="50" t="s">
        <v>200</v>
      </c>
      <c r="C143" s="51" t="s">
        <v>201</v>
      </c>
      <c r="D143" s="52"/>
      <c r="E143" s="53"/>
      <c r="F143" s="53"/>
      <c r="G143" s="69"/>
      <c r="H143" s="46"/>
      <c r="I143" s="31"/>
      <c r="J143" s="31"/>
      <c r="K143" s="31"/>
    </row>
    <row r="144" spans="1:11">
      <c r="A144" s="70">
        <v>63</v>
      </c>
      <c r="B144" s="54" t="s">
        <v>202</v>
      </c>
      <c r="C144" s="55" t="s">
        <v>203</v>
      </c>
      <c r="D144" s="56" t="s">
        <v>65</v>
      </c>
      <c r="E144" s="57">
        <v>15</v>
      </c>
      <c r="F144" s="57"/>
      <c r="G144" s="71">
        <f>E144*F144</f>
        <v>0</v>
      </c>
      <c r="H144" s="47">
        <v>5.0000000000000002E-5</v>
      </c>
      <c r="I144" s="32">
        <f>E144*H144</f>
        <v>7.5000000000000002E-4</v>
      </c>
      <c r="J144" s="32">
        <v>0</v>
      </c>
      <c r="K144" s="32">
        <f>E144*J144</f>
        <v>0</v>
      </c>
    </row>
    <row r="145" spans="1:11">
      <c r="A145" s="70">
        <v>64</v>
      </c>
      <c r="B145" s="54" t="s">
        <v>204</v>
      </c>
      <c r="C145" s="55" t="s">
        <v>205</v>
      </c>
      <c r="D145" s="56" t="s">
        <v>68</v>
      </c>
      <c r="E145" s="57">
        <v>300.22000000000003</v>
      </c>
      <c r="F145" s="57"/>
      <c r="G145" s="71">
        <f>E145*F145</f>
        <v>0</v>
      </c>
      <c r="H145" s="47">
        <v>4.4999999999999997E-3</v>
      </c>
      <c r="I145" s="32">
        <f>E145*H145</f>
        <v>1.3509899999999999</v>
      </c>
      <c r="J145" s="32">
        <v>0</v>
      </c>
      <c r="K145" s="32">
        <f>E145*J145</f>
        <v>0</v>
      </c>
    </row>
    <row r="146" spans="1:11">
      <c r="A146" s="72"/>
      <c r="B146" s="58"/>
      <c r="C146" s="286" t="s">
        <v>206</v>
      </c>
      <c r="D146" s="287"/>
      <c r="E146" s="59">
        <v>300.22000000000003</v>
      </c>
      <c r="F146" s="60"/>
      <c r="G146" s="73"/>
      <c r="H146" s="48"/>
      <c r="I146" s="33"/>
      <c r="J146" s="33"/>
      <c r="K146" s="33"/>
    </row>
    <row r="147" spans="1:11">
      <c r="A147" s="70">
        <v>65</v>
      </c>
      <c r="B147" s="54" t="s">
        <v>207</v>
      </c>
      <c r="C147" s="55" t="s">
        <v>208</v>
      </c>
      <c r="D147" s="56" t="s">
        <v>88</v>
      </c>
      <c r="E147" s="57">
        <v>1.3291999999999999</v>
      </c>
      <c r="F147" s="57"/>
      <c r="G147" s="71">
        <f>E147*F147</f>
        <v>0</v>
      </c>
      <c r="H147" s="47">
        <v>0</v>
      </c>
      <c r="I147" s="32">
        <f>E147*H147</f>
        <v>0</v>
      </c>
      <c r="J147" s="32">
        <v>0</v>
      </c>
      <c r="K147" s="32">
        <f>E147*J147</f>
        <v>0</v>
      </c>
    </row>
    <row r="148" spans="1:11">
      <c r="A148" s="74"/>
      <c r="B148" s="61" t="s">
        <v>18</v>
      </c>
      <c r="C148" s="62" t="s">
        <v>939</v>
      </c>
      <c r="D148" s="52"/>
      <c r="E148" s="63"/>
      <c r="F148" s="63"/>
      <c r="G148" s="75">
        <f>SUM(G143:G147)</f>
        <v>0</v>
      </c>
      <c r="H148" s="49"/>
      <c r="I148" s="35">
        <f>SUM(I143:I147)</f>
        <v>1.3517399999999999</v>
      </c>
      <c r="J148" s="34"/>
      <c r="K148" s="35">
        <f>SUM(K143:K147)</f>
        <v>0</v>
      </c>
    </row>
    <row r="149" spans="1:11">
      <c r="A149" s="68" t="s">
        <v>15</v>
      </c>
      <c r="B149" s="50" t="s">
        <v>209</v>
      </c>
      <c r="C149" s="51" t="s">
        <v>210</v>
      </c>
      <c r="D149" s="52"/>
      <c r="E149" s="53"/>
      <c r="F149" s="53"/>
      <c r="G149" s="69"/>
      <c r="H149" s="46"/>
      <c r="I149" s="31"/>
      <c r="J149" s="31"/>
      <c r="K149" s="31"/>
    </row>
    <row r="150" spans="1:11">
      <c r="A150" s="70">
        <v>66</v>
      </c>
      <c r="B150" s="54" t="s">
        <v>211</v>
      </c>
      <c r="C150" s="55" t="s">
        <v>212</v>
      </c>
      <c r="D150" s="56" t="s">
        <v>26</v>
      </c>
      <c r="E150" s="57">
        <v>12.5</v>
      </c>
      <c r="F150" s="57"/>
      <c r="G150" s="71">
        <f>E150*F150</f>
        <v>0</v>
      </c>
      <c r="H150" s="47">
        <v>6.0000000000000002E-5</v>
      </c>
      <c r="I150" s="32">
        <f>E150*H150</f>
        <v>7.5000000000000002E-4</v>
      </c>
      <c r="J150" s="32">
        <v>0</v>
      </c>
      <c r="K150" s="32">
        <f>E150*J150</f>
        <v>0</v>
      </c>
    </row>
    <row r="151" spans="1:11">
      <c r="A151" s="72"/>
      <c r="B151" s="58"/>
      <c r="C151" s="286" t="s">
        <v>213</v>
      </c>
      <c r="D151" s="287"/>
      <c r="E151" s="59">
        <v>12.5</v>
      </c>
      <c r="F151" s="60"/>
      <c r="G151" s="73"/>
      <c r="H151" s="48"/>
      <c r="I151" s="33"/>
      <c r="J151" s="33"/>
      <c r="K151" s="33"/>
    </row>
    <row r="152" spans="1:11">
      <c r="A152" s="70">
        <v>67</v>
      </c>
      <c r="B152" s="54" t="s">
        <v>214</v>
      </c>
      <c r="C152" s="55" t="s">
        <v>215</v>
      </c>
      <c r="D152" s="56" t="s">
        <v>65</v>
      </c>
      <c r="E152" s="57">
        <v>2</v>
      </c>
      <c r="F152" s="57"/>
      <c r="G152" s="71">
        <f>E152*F152</f>
        <v>0</v>
      </c>
      <c r="H152" s="47">
        <v>2.0500000000000001E-2</v>
      </c>
      <c r="I152" s="32">
        <f>E152*H152</f>
        <v>4.1000000000000002E-2</v>
      </c>
      <c r="J152" s="32">
        <v>0</v>
      </c>
      <c r="K152" s="32">
        <f>E152*J152</f>
        <v>0</v>
      </c>
    </row>
    <row r="153" spans="1:11">
      <c r="A153" s="70">
        <v>68</v>
      </c>
      <c r="B153" s="54" t="s">
        <v>216</v>
      </c>
      <c r="C153" s="55" t="s">
        <v>217</v>
      </c>
      <c r="D153" s="56" t="s">
        <v>65</v>
      </c>
      <c r="E153" s="57">
        <v>1</v>
      </c>
      <c r="F153" s="57"/>
      <c r="G153" s="71">
        <f>E153*F153</f>
        <v>0</v>
      </c>
      <c r="H153" s="47">
        <v>1.7000000000000001E-2</v>
      </c>
      <c r="I153" s="32">
        <f>E153*H153</f>
        <v>1.7000000000000001E-2</v>
      </c>
      <c r="J153" s="32">
        <v>0</v>
      </c>
      <c r="K153" s="32">
        <f>E153*J153</f>
        <v>0</v>
      </c>
    </row>
    <row r="154" spans="1:11">
      <c r="A154" s="70">
        <v>69</v>
      </c>
      <c r="B154" s="54" t="s">
        <v>218</v>
      </c>
      <c r="C154" s="55" t="s">
        <v>219</v>
      </c>
      <c r="D154" s="56" t="s">
        <v>65</v>
      </c>
      <c r="E154" s="57">
        <v>6</v>
      </c>
      <c r="F154" s="57"/>
      <c r="G154" s="71">
        <f>E154*F154</f>
        <v>0</v>
      </c>
      <c r="H154" s="47">
        <v>1.8079999999999999E-2</v>
      </c>
      <c r="I154" s="32">
        <f>E154*H154</f>
        <v>0.10847999999999999</v>
      </c>
      <c r="J154" s="32">
        <v>0</v>
      </c>
      <c r="K154" s="32">
        <f>E154*J154</f>
        <v>0</v>
      </c>
    </row>
    <row r="155" spans="1:11">
      <c r="A155" s="74"/>
      <c r="B155" s="61" t="s">
        <v>18</v>
      </c>
      <c r="C155" s="62" t="s">
        <v>940</v>
      </c>
      <c r="D155" s="52"/>
      <c r="E155" s="63"/>
      <c r="F155" s="63"/>
      <c r="G155" s="75">
        <f>SUM(G149:G154)</f>
        <v>0</v>
      </c>
      <c r="H155" s="49"/>
      <c r="I155" s="35">
        <f>SUM(I149:I154)</f>
        <v>0.16722999999999999</v>
      </c>
      <c r="J155" s="34"/>
      <c r="K155" s="35">
        <f>SUM(K149:K154)</f>
        <v>0</v>
      </c>
    </row>
    <row r="156" spans="1:11">
      <c r="A156" s="68" t="s">
        <v>15</v>
      </c>
      <c r="B156" s="50" t="s">
        <v>220</v>
      </c>
      <c r="C156" s="51" t="s">
        <v>221</v>
      </c>
      <c r="D156" s="52"/>
      <c r="E156" s="53"/>
      <c r="F156" s="53"/>
      <c r="G156" s="69"/>
      <c r="H156" s="46"/>
      <c r="I156" s="31"/>
      <c r="J156" s="31"/>
      <c r="K156" s="31"/>
    </row>
    <row r="157" spans="1:11">
      <c r="A157" s="70">
        <v>70</v>
      </c>
      <c r="B157" s="54" t="s">
        <v>222</v>
      </c>
      <c r="C157" s="55" t="s">
        <v>223</v>
      </c>
      <c r="D157" s="56" t="s">
        <v>26</v>
      </c>
      <c r="E157" s="57">
        <v>135</v>
      </c>
      <c r="F157" s="57"/>
      <c r="G157" s="71">
        <f>E157*F157</f>
        <v>0</v>
      </c>
      <c r="H157" s="47">
        <v>0</v>
      </c>
      <c r="I157" s="32">
        <f>E157*H157</f>
        <v>0</v>
      </c>
      <c r="J157" s="32">
        <v>0</v>
      </c>
      <c r="K157" s="32">
        <f>E157*J157</f>
        <v>0</v>
      </c>
    </row>
    <row r="158" spans="1:11">
      <c r="A158" s="72"/>
      <c r="B158" s="58"/>
      <c r="C158" s="286" t="s">
        <v>224</v>
      </c>
      <c r="D158" s="287"/>
      <c r="E158" s="59">
        <v>135</v>
      </c>
      <c r="F158" s="60"/>
      <c r="G158" s="73"/>
      <c r="H158" s="48"/>
      <c r="I158" s="33"/>
      <c r="J158" s="33"/>
      <c r="K158" s="33"/>
    </row>
    <row r="159" spans="1:11">
      <c r="A159" s="74"/>
      <c r="B159" s="61" t="s">
        <v>18</v>
      </c>
      <c r="C159" s="62" t="s">
        <v>941</v>
      </c>
      <c r="D159" s="52"/>
      <c r="E159" s="63"/>
      <c r="F159" s="63"/>
      <c r="G159" s="75">
        <f>SUM(G156:G158)</f>
        <v>0</v>
      </c>
      <c r="H159" s="49"/>
      <c r="I159" s="35">
        <f>SUM(I156:I158)</f>
        <v>0</v>
      </c>
      <c r="J159" s="34"/>
      <c r="K159" s="35">
        <f>SUM(K156:K158)</f>
        <v>0</v>
      </c>
    </row>
    <row r="160" spans="1:11">
      <c r="A160" s="68" t="s">
        <v>15</v>
      </c>
      <c r="B160" s="50" t="s">
        <v>225</v>
      </c>
      <c r="C160" s="51" t="s">
        <v>226</v>
      </c>
      <c r="D160" s="52"/>
      <c r="E160" s="53"/>
      <c r="F160" s="53"/>
      <c r="G160" s="69"/>
      <c r="H160" s="46"/>
      <c r="I160" s="31"/>
      <c r="J160" s="31"/>
      <c r="K160" s="31"/>
    </row>
    <row r="161" spans="1:11">
      <c r="A161" s="70">
        <v>71</v>
      </c>
      <c r="B161" s="54" t="s">
        <v>227</v>
      </c>
      <c r="C161" s="55" t="s">
        <v>228</v>
      </c>
      <c r="D161" s="56" t="s">
        <v>26</v>
      </c>
      <c r="E161" s="57">
        <v>38</v>
      </c>
      <c r="F161" s="57"/>
      <c r="G161" s="71">
        <f>E161*F161</f>
        <v>0</v>
      </c>
      <c r="H161" s="47">
        <v>0</v>
      </c>
      <c r="I161" s="32">
        <f>E161*H161</f>
        <v>0</v>
      </c>
      <c r="J161" s="32">
        <v>0</v>
      </c>
      <c r="K161" s="32">
        <f>E161*J161</f>
        <v>0</v>
      </c>
    </row>
    <row r="162" spans="1:11">
      <c r="A162" s="72"/>
      <c r="B162" s="58"/>
      <c r="C162" s="286" t="s">
        <v>229</v>
      </c>
      <c r="D162" s="287"/>
      <c r="E162" s="59">
        <v>38</v>
      </c>
      <c r="F162" s="60"/>
      <c r="G162" s="73"/>
      <c r="H162" s="48"/>
      <c r="I162" s="33"/>
      <c r="J162" s="33"/>
      <c r="K162" s="33"/>
    </row>
    <row r="163" spans="1:11" ht="25.5">
      <c r="A163" s="70">
        <v>72</v>
      </c>
      <c r="B163" s="54" t="s">
        <v>230</v>
      </c>
      <c r="C163" s="55" t="s">
        <v>231</v>
      </c>
      <c r="D163" s="56" t="s">
        <v>26</v>
      </c>
      <c r="E163" s="57">
        <v>38</v>
      </c>
      <c r="F163" s="57"/>
      <c r="G163" s="71">
        <f>E163*F163</f>
        <v>0</v>
      </c>
      <c r="H163" s="47">
        <v>0.13242999999999999</v>
      </c>
      <c r="I163" s="32">
        <f>E163*H163</f>
        <v>5.0323399999999996</v>
      </c>
      <c r="J163" s="32">
        <v>0</v>
      </c>
      <c r="K163" s="32">
        <f>E163*J163</f>
        <v>0</v>
      </c>
    </row>
    <row r="164" spans="1:11">
      <c r="A164" s="72"/>
      <c r="B164" s="58"/>
      <c r="C164" s="286" t="s">
        <v>229</v>
      </c>
      <c r="D164" s="287"/>
      <c r="E164" s="59">
        <v>38</v>
      </c>
      <c r="F164" s="60"/>
      <c r="G164" s="73"/>
      <c r="H164" s="48"/>
      <c r="I164" s="33"/>
      <c r="J164" s="33"/>
      <c r="K164" s="33"/>
    </row>
    <row r="165" spans="1:11">
      <c r="A165" s="72"/>
      <c r="B165" s="58"/>
      <c r="C165" s="286"/>
      <c r="D165" s="287"/>
      <c r="E165" s="59">
        <v>0</v>
      </c>
      <c r="F165" s="60"/>
      <c r="G165" s="73"/>
      <c r="H165" s="48"/>
      <c r="I165" s="33"/>
      <c r="J165" s="33"/>
      <c r="K165" s="33"/>
    </row>
    <row r="166" spans="1:11" ht="25.5">
      <c r="A166" s="70">
        <v>73</v>
      </c>
      <c r="B166" s="54" t="s">
        <v>232</v>
      </c>
      <c r="C166" s="55" t="s">
        <v>233</v>
      </c>
      <c r="D166" s="56" t="s">
        <v>26</v>
      </c>
      <c r="E166" s="57">
        <v>38</v>
      </c>
      <c r="F166" s="57"/>
      <c r="G166" s="71">
        <f>E166*F166</f>
        <v>0</v>
      </c>
      <c r="H166" s="47">
        <v>1.14E-2</v>
      </c>
      <c r="I166" s="32">
        <f>E166*H166</f>
        <v>0.43320000000000003</v>
      </c>
      <c r="J166" s="32">
        <v>0</v>
      </c>
      <c r="K166" s="32">
        <f>E166*J166</f>
        <v>0</v>
      </c>
    </row>
    <row r="167" spans="1:11">
      <c r="A167" s="72"/>
      <c r="B167" s="58"/>
      <c r="C167" s="286" t="s">
        <v>229</v>
      </c>
      <c r="D167" s="287"/>
      <c r="E167" s="59">
        <v>38</v>
      </c>
      <c r="F167" s="60"/>
      <c r="G167" s="73"/>
      <c r="H167" s="48"/>
      <c r="I167" s="33"/>
      <c r="J167" s="33"/>
      <c r="K167" s="33"/>
    </row>
    <row r="168" spans="1:11" ht="25.5">
      <c r="A168" s="70">
        <v>74</v>
      </c>
      <c r="B168" s="54" t="s">
        <v>234</v>
      </c>
      <c r="C168" s="55" t="s">
        <v>235</v>
      </c>
      <c r="D168" s="56" t="s">
        <v>26</v>
      </c>
      <c r="E168" s="57">
        <v>38</v>
      </c>
      <c r="F168" s="57"/>
      <c r="G168" s="71">
        <f>E168*F168</f>
        <v>0</v>
      </c>
      <c r="H168" s="47">
        <v>0</v>
      </c>
      <c r="I168" s="32">
        <f>E168*H168</f>
        <v>0</v>
      </c>
      <c r="J168" s="32">
        <v>0</v>
      </c>
      <c r="K168" s="32">
        <f>E168*J168</f>
        <v>0</v>
      </c>
    </row>
    <row r="169" spans="1:11">
      <c r="A169" s="72"/>
      <c r="B169" s="58"/>
      <c r="C169" s="286" t="s">
        <v>229</v>
      </c>
      <c r="D169" s="287"/>
      <c r="E169" s="59">
        <v>38</v>
      </c>
      <c r="F169" s="60"/>
      <c r="G169" s="73"/>
      <c r="H169" s="48"/>
      <c r="I169" s="33"/>
      <c r="J169" s="33"/>
      <c r="K169" s="33"/>
    </row>
    <row r="170" spans="1:11">
      <c r="A170" s="70">
        <v>75</v>
      </c>
      <c r="B170" s="54" t="s">
        <v>236</v>
      </c>
      <c r="C170" s="55" t="s">
        <v>237</v>
      </c>
      <c r="D170" s="56" t="s">
        <v>26</v>
      </c>
      <c r="E170" s="57">
        <v>38</v>
      </c>
      <c r="F170" s="57"/>
      <c r="G170" s="71">
        <f>E170*F170</f>
        <v>0</v>
      </c>
      <c r="H170" s="47">
        <v>3.1E-4</v>
      </c>
      <c r="I170" s="32">
        <f>E170*H170</f>
        <v>1.1780000000000001E-2</v>
      </c>
      <c r="J170" s="32">
        <v>0</v>
      </c>
      <c r="K170" s="32">
        <f>E170*J170</f>
        <v>0</v>
      </c>
    </row>
    <row r="171" spans="1:11">
      <c r="A171" s="72"/>
      <c r="B171" s="58"/>
      <c r="C171" s="286" t="s">
        <v>229</v>
      </c>
      <c r="D171" s="287"/>
      <c r="E171" s="59">
        <v>38</v>
      </c>
      <c r="F171" s="60"/>
      <c r="G171" s="73"/>
      <c r="H171" s="48"/>
      <c r="I171" s="33"/>
      <c r="J171" s="33"/>
      <c r="K171" s="33"/>
    </row>
    <row r="172" spans="1:11">
      <c r="A172" s="70">
        <v>76</v>
      </c>
      <c r="B172" s="54" t="s">
        <v>238</v>
      </c>
      <c r="C172" s="55" t="s">
        <v>239</v>
      </c>
      <c r="D172" s="56" t="s">
        <v>26</v>
      </c>
      <c r="E172" s="57">
        <v>38</v>
      </c>
      <c r="F172" s="57"/>
      <c r="G172" s="71">
        <f>E172*F172</f>
        <v>0</v>
      </c>
      <c r="H172" s="47">
        <v>0</v>
      </c>
      <c r="I172" s="32">
        <f>E172*H172</f>
        <v>0</v>
      </c>
      <c r="J172" s="32">
        <v>0</v>
      </c>
      <c r="K172" s="32">
        <f>E172*J172</f>
        <v>0</v>
      </c>
    </row>
    <row r="173" spans="1:11">
      <c r="A173" s="72"/>
      <c r="B173" s="58"/>
      <c r="C173" s="286" t="s">
        <v>229</v>
      </c>
      <c r="D173" s="287"/>
      <c r="E173" s="59">
        <v>38</v>
      </c>
      <c r="F173" s="60"/>
      <c r="G173" s="73"/>
      <c r="H173" s="48"/>
      <c r="I173" s="33"/>
      <c r="J173" s="33"/>
      <c r="K173" s="33"/>
    </row>
    <row r="174" spans="1:11">
      <c r="A174" s="70">
        <v>77</v>
      </c>
      <c r="B174" s="54" t="s">
        <v>240</v>
      </c>
      <c r="C174" s="55" t="s">
        <v>241</v>
      </c>
      <c r="D174" s="56" t="s">
        <v>26</v>
      </c>
      <c r="E174" s="57">
        <v>38</v>
      </c>
      <c r="F174" s="57"/>
      <c r="G174" s="71">
        <f>E174*F174</f>
        <v>0</v>
      </c>
      <c r="H174" s="47">
        <v>1.52E-2</v>
      </c>
      <c r="I174" s="32">
        <f>E174*H174</f>
        <v>0.5776</v>
      </c>
      <c r="J174" s="32">
        <v>0</v>
      </c>
      <c r="K174" s="32">
        <f>E174*J174</f>
        <v>0</v>
      </c>
    </row>
    <row r="175" spans="1:11">
      <c r="A175" s="72"/>
      <c r="B175" s="58"/>
      <c r="C175" s="286" t="s">
        <v>229</v>
      </c>
      <c r="D175" s="287"/>
      <c r="E175" s="59">
        <v>38</v>
      </c>
      <c r="F175" s="60"/>
      <c r="G175" s="73"/>
      <c r="H175" s="48"/>
      <c r="I175" s="33"/>
      <c r="J175" s="33"/>
      <c r="K175" s="33"/>
    </row>
    <row r="176" spans="1:11">
      <c r="A176" s="70">
        <v>78</v>
      </c>
      <c r="B176" s="54" t="s">
        <v>242</v>
      </c>
      <c r="C176" s="55" t="s">
        <v>243</v>
      </c>
      <c r="D176" s="56" t="s">
        <v>65</v>
      </c>
      <c r="E176" s="57">
        <v>38</v>
      </c>
      <c r="F176" s="57"/>
      <c r="G176" s="71">
        <f>E176*F176</f>
        <v>0</v>
      </c>
      <c r="H176" s="47">
        <v>0</v>
      </c>
      <c r="I176" s="32">
        <f>E176*H176</f>
        <v>0</v>
      </c>
      <c r="J176" s="32">
        <v>0</v>
      </c>
      <c r="K176" s="32">
        <f>E176*J176</f>
        <v>0</v>
      </c>
    </row>
    <row r="177" spans="1:11">
      <c r="A177" s="72"/>
      <c r="B177" s="58"/>
      <c r="C177" s="286" t="s">
        <v>229</v>
      </c>
      <c r="D177" s="287"/>
      <c r="E177" s="59">
        <v>38</v>
      </c>
      <c r="F177" s="60"/>
      <c r="G177" s="73"/>
      <c r="H177" s="48"/>
      <c r="I177" s="33"/>
      <c r="J177" s="33"/>
      <c r="K177" s="33"/>
    </row>
    <row r="178" spans="1:11">
      <c r="A178" s="70">
        <v>79</v>
      </c>
      <c r="B178" s="54" t="s">
        <v>244</v>
      </c>
      <c r="C178" s="55" t="s">
        <v>245</v>
      </c>
      <c r="D178" s="56" t="s">
        <v>22</v>
      </c>
      <c r="E178" s="57">
        <v>5.7</v>
      </c>
      <c r="F178" s="57"/>
      <c r="G178" s="71">
        <f>E178*F178</f>
        <v>0</v>
      </c>
      <c r="H178" s="47">
        <v>0</v>
      </c>
      <c r="I178" s="32">
        <f>E178*H178</f>
        <v>0</v>
      </c>
      <c r="J178" s="32">
        <v>0</v>
      </c>
      <c r="K178" s="32">
        <f>E178*J178</f>
        <v>0</v>
      </c>
    </row>
    <row r="179" spans="1:11">
      <c r="A179" s="72"/>
      <c r="B179" s="58"/>
      <c r="C179" s="286" t="s">
        <v>51</v>
      </c>
      <c r="D179" s="287"/>
      <c r="E179" s="59">
        <v>5.7</v>
      </c>
      <c r="F179" s="60"/>
      <c r="G179" s="73"/>
      <c r="H179" s="48"/>
      <c r="I179" s="33"/>
      <c r="J179" s="33"/>
      <c r="K179" s="33"/>
    </row>
    <row r="180" spans="1:11" ht="13.5" thickBot="1">
      <c r="A180" s="74"/>
      <c r="B180" s="61" t="s">
        <v>18</v>
      </c>
      <c r="C180" s="62" t="s">
        <v>942</v>
      </c>
      <c r="D180" s="52"/>
      <c r="E180" s="63"/>
      <c r="F180" s="63"/>
      <c r="G180" s="196">
        <f>SUM(G160:G179)</f>
        <v>0</v>
      </c>
      <c r="H180" s="49"/>
      <c r="I180" s="35">
        <f>SUM(I160:I179)</f>
        <v>6.0549200000000001</v>
      </c>
      <c r="J180" s="34"/>
      <c r="K180" s="35">
        <f>SUM(K160:K179)</f>
        <v>0</v>
      </c>
    </row>
    <row r="181" spans="1:11" ht="13.5" thickBot="1">
      <c r="A181" s="36"/>
      <c r="B181" s="36"/>
      <c r="C181" s="36"/>
      <c r="D181" s="36"/>
      <c r="E181" s="202" t="s">
        <v>953</v>
      </c>
      <c r="F181" s="36"/>
      <c r="G181" s="201">
        <f>SUM(G180,G159,G155,G148,G142,G137,G120,G114,G110,G94,G90,G86,G74,G66,G48)</f>
        <v>0</v>
      </c>
    </row>
    <row r="182" spans="1:11" ht="95.25" customHeight="1">
      <c r="A182" s="36"/>
      <c r="B182" s="36"/>
      <c r="C182" s="197" t="s">
        <v>246</v>
      </c>
      <c r="D182" s="36"/>
      <c r="E182" s="36"/>
      <c r="F182" s="36"/>
      <c r="G182" s="36"/>
    </row>
    <row r="183" spans="1:11" ht="163.5" customHeight="1">
      <c r="A183" s="36"/>
      <c r="B183" s="36"/>
      <c r="C183" s="198" t="s">
        <v>247</v>
      </c>
      <c r="D183" s="36"/>
      <c r="E183" s="36"/>
      <c r="F183" s="36"/>
      <c r="G183" s="36"/>
    </row>
    <row r="184" spans="1:11" ht="89.25">
      <c r="A184" s="36"/>
      <c r="B184" s="36"/>
      <c r="C184" s="199" t="s">
        <v>248</v>
      </c>
      <c r="D184" s="36"/>
      <c r="E184" s="36"/>
      <c r="F184" s="36"/>
      <c r="G184" s="36"/>
    </row>
    <row r="185" spans="1:11" ht="41.25" customHeight="1">
      <c r="A185" s="36"/>
      <c r="B185" s="36"/>
      <c r="C185" s="200" t="s">
        <v>249</v>
      </c>
      <c r="D185" s="36"/>
      <c r="E185" s="36"/>
      <c r="F185" s="36"/>
      <c r="G185" s="36"/>
    </row>
    <row r="186" spans="1:11" ht="38.25">
      <c r="A186" s="36"/>
      <c r="B186" s="36"/>
      <c r="C186" s="200" t="s">
        <v>250</v>
      </c>
      <c r="D186" s="36"/>
      <c r="E186" s="36"/>
      <c r="F186" s="36"/>
      <c r="G186" s="36"/>
    </row>
    <row r="187" spans="1:11">
      <c r="E187" s="18"/>
    </row>
    <row r="188" spans="1:11">
      <c r="E188" s="18"/>
    </row>
    <row r="189" spans="1:11">
      <c r="E189" s="18"/>
    </row>
    <row r="190" spans="1:11">
      <c r="E190" s="18"/>
    </row>
    <row r="191" spans="1:11">
      <c r="E191" s="18"/>
    </row>
    <row r="192" spans="1:11">
      <c r="E192" s="18"/>
    </row>
    <row r="193" spans="1:7">
      <c r="E193" s="18"/>
    </row>
    <row r="194" spans="1:7">
      <c r="E194" s="18"/>
    </row>
    <row r="195" spans="1:7">
      <c r="E195" s="18"/>
    </row>
    <row r="196" spans="1:7">
      <c r="E196" s="18"/>
    </row>
    <row r="197" spans="1:7">
      <c r="E197" s="18"/>
    </row>
    <row r="198" spans="1:7">
      <c r="E198" s="18"/>
    </row>
    <row r="199" spans="1:7">
      <c r="E199" s="18"/>
    </row>
    <row r="200" spans="1:7">
      <c r="E200" s="18"/>
    </row>
    <row r="201" spans="1:7">
      <c r="E201" s="18"/>
    </row>
    <row r="202" spans="1:7">
      <c r="E202" s="18"/>
    </row>
    <row r="203" spans="1:7">
      <c r="E203" s="18"/>
    </row>
    <row r="204" spans="1:7">
      <c r="A204" s="36"/>
      <c r="B204" s="36"/>
      <c r="C204" s="36"/>
      <c r="D204" s="36"/>
      <c r="E204" s="36"/>
      <c r="F204" s="36"/>
      <c r="G204" s="36"/>
    </row>
    <row r="205" spans="1:7">
      <c r="A205" s="36"/>
      <c r="B205" s="36"/>
      <c r="C205" s="36"/>
      <c r="D205" s="36"/>
      <c r="E205" s="36"/>
      <c r="F205" s="36"/>
      <c r="G205" s="36"/>
    </row>
    <row r="206" spans="1:7">
      <c r="A206" s="36"/>
      <c r="B206" s="36"/>
      <c r="C206" s="36"/>
      <c r="D206" s="36"/>
      <c r="E206" s="36"/>
      <c r="F206" s="36"/>
      <c r="G206" s="36"/>
    </row>
    <row r="207" spans="1:7">
      <c r="A207" s="36"/>
      <c r="B207" s="36"/>
      <c r="C207" s="36"/>
      <c r="D207" s="36"/>
      <c r="E207" s="36"/>
      <c r="F207" s="36"/>
      <c r="G207" s="36"/>
    </row>
    <row r="208" spans="1:7">
      <c r="E208" s="18"/>
    </row>
    <row r="209" spans="5:5">
      <c r="E209" s="18"/>
    </row>
    <row r="210" spans="5:5">
      <c r="E210" s="18"/>
    </row>
    <row r="211" spans="5:5">
      <c r="E211" s="18"/>
    </row>
    <row r="212" spans="5:5">
      <c r="E212" s="18"/>
    </row>
    <row r="213" spans="5:5">
      <c r="E213" s="18"/>
    </row>
    <row r="214" spans="5:5">
      <c r="E214" s="18"/>
    </row>
    <row r="215" spans="5:5">
      <c r="E215" s="18"/>
    </row>
    <row r="216" spans="5:5">
      <c r="E216" s="18"/>
    </row>
    <row r="217" spans="5:5">
      <c r="E217" s="18"/>
    </row>
    <row r="218" spans="5:5">
      <c r="E218" s="18"/>
    </row>
    <row r="219" spans="5:5">
      <c r="E219" s="18"/>
    </row>
    <row r="220" spans="5:5">
      <c r="E220" s="18"/>
    </row>
    <row r="221" spans="5:5">
      <c r="E221" s="18"/>
    </row>
    <row r="222" spans="5:5">
      <c r="E222" s="18"/>
    </row>
    <row r="223" spans="5:5">
      <c r="E223" s="18"/>
    </row>
    <row r="224" spans="5:5">
      <c r="E224" s="18"/>
    </row>
    <row r="225" spans="1:7">
      <c r="E225" s="18"/>
    </row>
    <row r="226" spans="1:7">
      <c r="E226" s="18"/>
    </row>
    <row r="227" spans="1:7">
      <c r="E227" s="18"/>
    </row>
    <row r="228" spans="1:7">
      <c r="E228" s="18"/>
    </row>
    <row r="229" spans="1:7">
      <c r="E229" s="18"/>
    </row>
    <row r="230" spans="1:7">
      <c r="E230" s="18"/>
    </row>
    <row r="231" spans="1:7">
      <c r="E231" s="18"/>
    </row>
    <row r="232" spans="1:7">
      <c r="E232" s="18"/>
    </row>
    <row r="233" spans="1:7">
      <c r="A233" s="37"/>
      <c r="B233" s="37"/>
    </row>
    <row r="234" spans="1:7">
      <c r="A234" s="36"/>
      <c r="B234" s="36"/>
      <c r="C234" s="39"/>
      <c r="D234" s="39"/>
      <c r="E234" s="40"/>
      <c r="F234" s="39"/>
      <c r="G234" s="41"/>
    </row>
    <row r="235" spans="1:7">
      <c r="A235" s="42"/>
      <c r="B235" s="42"/>
      <c r="C235" s="36"/>
      <c r="D235" s="36"/>
      <c r="E235" s="43"/>
      <c r="F235" s="36"/>
      <c r="G235" s="36"/>
    </row>
    <row r="236" spans="1:7">
      <c r="A236" s="36"/>
      <c r="B236" s="36"/>
      <c r="C236" s="36"/>
      <c r="D236" s="36"/>
      <c r="E236" s="43"/>
      <c r="F236" s="36"/>
      <c r="G236" s="36"/>
    </row>
    <row r="237" spans="1:7">
      <c r="A237" s="36"/>
      <c r="B237" s="36"/>
      <c r="C237" s="36"/>
      <c r="D237" s="36"/>
      <c r="E237" s="43"/>
      <c r="F237" s="36"/>
      <c r="G237" s="36"/>
    </row>
    <row r="238" spans="1:7">
      <c r="A238" s="36"/>
      <c r="B238" s="36"/>
      <c r="C238" s="36"/>
      <c r="D238" s="36"/>
      <c r="E238" s="43"/>
      <c r="F238" s="36"/>
      <c r="G238" s="36"/>
    </row>
    <row r="239" spans="1:7">
      <c r="A239" s="36"/>
      <c r="B239" s="36"/>
      <c r="C239" s="36"/>
      <c r="D239" s="36"/>
      <c r="E239" s="43"/>
      <c r="F239" s="36"/>
      <c r="G239" s="36"/>
    </row>
    <row r="240" spans="1:7">
      <c r="A240" s="36"/>
      <c r="B240" s="36"/>
      <c r="C240" s="36"/>
      <c r="D240" s="36"/>
      <c r="E240" s="43"/>
      <c r="F240" s="36"/>
      <c r="G240" s="36"/>
    </row>
    <row r="241" spans="1:7">
      <c r="A241" s="36"/>
      <c r="B241" s="36"/>
      <c r="C241" s="36"/>
      <c r="D241" s="36"/>
      <c r="E241" s="43"/>
      <c r="F241" s="36"/>
      <c r="G241" s="36"/>
    </row>
    <row r="242" spans="1:7">
      <c r="A242" s="36"/>
      <c r="B242" s="36"/>
      <c r="C242" s="36"/>
      <c r="D242" s="36"/>
      <c r="E242" s="43"/>
      <c r="F242" s="36"/>
      <c r="G242" s="36"/>
    </row>
    <row r="243" spans="1:7">
      <c r="A243" s="36"/>
      <c r="B243" s="36"/>
      <c r="C243" s="36"/>
      <c r="D243" s="36"/>
      <c r="E243" s="43"/>
      <c r="F243" s="36"/>
      <c r="G243" s="36"/>
    </row>
    <row r="244" spans="1:7">
      <c r="A244" s="36"/>
      <c r="B244" s="36"/>
      <c r="C244" s="36"/>
      <c r="D244" s="36"/>
      <c r="E244" s="43"/>
      <c r="F244" s="36"/>
      <c r="G244" s="36"/>
    </row>
    <row r="245" spans="1:7">
      <c r="A245" s="36"/>
      <c r="B245" s="36"/>
      <c r="C245" s="36"/>
      <c r="D245" s="36"/>
      <c r="E245" s="43"/>
      <c r="F245" s="36"/>
      <c r="G245" s="36"/>
    </row>
    <row r="246" spans="1:7">
      <c r="A246" s="36"/>
      <c r="B246" s="36"/>
      <c r="C246" s="36"/>
      <c r="D246" s="36"/>
      <c r="E246" s="43"/>
      <c r="F246" s="36"/>
      <c r="G246" s="36"/>
    </row>
    <row r="247" spans="1:7">
      <c r="A247" s="36"/>
      <c r="B247" s="36"/>
      <c r="C247" s="36"/>
      <c r="D247" s="36"/>
      <c r="E247" s="43"/>
      <c r="F247" s="36"/>
      <c r="G247" s="36"/>
    </row>
  </sheetData>
  <mergeCells count="69">
    <mergeCell ref="C13:D13"/>
    <mergeCell ref="C17:D17"/>
    <mergeCell ref="C19:D19"/>
    <mergeCell ref="A1:I1"/>
    <mergeCell ref="A3:B3"/>
    <mergeCell ref="A4:B4"/>
    <mergeCell ref="G4:I4"/>
    <mergeCell ref="C9:D9"/>
    <mergeCell ref="C37:D37"/>
    <mergeCell ref="C21:D21"/>
    <mergeCell ref="C23:D23"/>
    <mergeCell ref="C24:D24"/>
    <mergeCell ref="C25:D25"/>
    <mergeCell ref="C27:D27"/>
    <mergeCell ref="C28:D28"/>
    <mergeCell ref="C30:D30"/>
    <mergeCell ref="C31:D31"/>
    <mergeCell ref="C33:D33"/>
    <mergeCell ref="C34:D34"/>
    <mergeCell ref="C35:D35"/>
    <mergeCell ref="C63:D63"/>
    <mergeCell ref="C65:D65"/>
    <mergeCell ref="C38:D38"/>
    <mergeCell ref="C39:D39"/>
    <mergeCell ref="C42:D42"/>
    <mergeCell ref="C44:D44"/>
    <mergeCell ref="C47:D47"/>
    <mergeCell ref="C51:D51"/>
    <mergeCell ref="C53:D53"/>
    <mergeCell ref="C55:D55"/>
    <mergeCell ref="C57:D57"/>
    <mergeCell ref="C59:D59"/>
    <mergeCell ref="C80:D80"/>
    <mergeCell ref="C82:D82"/>
    <mergeCell ref="C83:D83"/>
    <mergeCell ref="C89:D89"/>
    <mergeCell ref="C69:D69"/>
    <mergeCell ref="C70:D70"/>
    <mergeCell ref="C72:D72"/>
    <mergeCell ref="C133:D133"/>
    <mergeCell ref="C109:D109"/>
    <mergeCell ref="C117:D117"/>
    <mergeCell ref="C119:D119"/>
    <mergeCell ref="C97:D97"/>
    <mergeCell ref="C99:D99"/>
    <mergeCell ref="C101:D101"/>
    <mergeCell ref="C103:D103"/>
    <mergeCell ref="C105:D105"/>
    <mergeCell ref="C107:D107"/>
    <mergeCell ref="C123:D123"/>
    <mergeCell ref="C125:D125"/>
    <mergeCell ref="C127:D127"/>
    <mergeCell ref="C129:D129"/>
    <mergeCell ref="C131:D131"/>
    <mergeCell ref="C151:D151"/>
    <mergeCell ref="C158:D158"/>
    <mergeCell ref="C140:D140"/>
    <mergeCell ref="C141:D141"/>
    <mergeCell ref="C146:D146"/>
    <mergeCell ref="C177:D177"/>
    <mergeCell ref="C179:D179"/>
    <mergeCell ref="C162:D162"/>
    <mergeCell ref="C164:D164"/>
    <mergeCell ref="C165:D165"/>
    <mergeCell ref="C167:D167"/>
    <mergeCell ref="C169:D169"/>
    <mergeCell ref="C171:D171"/>
    <mergeCell ref="C173:D173"/>
    <mergeCell ref="C175:D175"/>
  </mergeCells>
  <printOptions gridLinesSet="0"/>
  <pageMargins left="0.59055118110236227" right="0.39370078740157483" top="0.78740157480314965" bottom="0.78740157480314965" header="0.31496062992125984" footer="0.31496062992125984"/>
  <pageSetup paperSize="9" scale="85" orientation="portrait" horizontalDpi="300" r:id="rId1"/>
  <headerFooter alignWithMargins="0">
    <oddFooter>Stránka &amp;P z &amp;N</oddFooter>
  </headerFooter>
</worksheet>
</file>

<file path=xl/worksheets/sheet3.xml><?xml version="1.0" encoding="utf-8"?>
<worksheet xmlns="http://schemas.openxmlformats.org/spreadsheetml/2006/main" xmlns:r="http://schemas.openxmlformats.org/officeDocument/2006/relationships">
  <dimension ref="A1:K192"/>
  <sheetViews>
    <sheetView showGridLines="0" showZeros="0" zoomScale="80" zoomScaleNormal="100" workbookViewId="0">
      <selection sqref="A1:I2"/>
    </sheetView>
  </sheetViews>
  <sheetFormatPr defaultRowHeight="12.75"/>
  <cols>
    <col min="1" max="1" width="4.42578125" style="18" customWidth="1"/>
    <col min="2" max="2" width="14.140625" style="18" customWidth="1"/>
    <col min="3" max="3" width="47.5703125" style="18" customWidth="1"/>
    <col min="4" max="4" width="5.5703125" style="18" customWidth="1"/>
    <col min="5" max="5" width="10" style="38" customWidth="1"/>
    <col min="6" max="6" width="11.28515625" style="18" customWidth="1"/>
    <col min="7" max="7" width="16.140625" style="18" customWidth="1"/>
    <col min="8" max="8" width="13.140625" style="18" customWidth="1"/>
    <col min="9" max="9" width="14.5703125" style="18" customWidth="1"/>
    <col min="10" max="10" width="13.140625" style="18" customWidth="1"/>
    <col min="11" max="11" width="13.5703125" style="18" customWidth="1"/>
    <col min="12" max="16384" width="9.140625" style="18"/>
  </cols>
  <sheetData>
    <row r="1" spans="1:11" ht="15.75">
      <c r="A1" s="288" t="s">
        <v>3</v>
      </c>
      <c r="B1" s="288"/>
      <c r="C1" s="288"/>
      <c r="D1" s="288"/>
      <c r="E1" s="288"/>
      <c r="F1" s="288"/>
      <c r="G1" s="288"/>
      <c r="H1" s="288"/>
      <c r="I1" s="288"/>
    </row>
    <row r="2" spans="1:11" ht="13.5" thickBot="1">
      <c r="B2" s="19"/>
      <c r="C2" s="20"/>
      <c r="D2" s="20"/>
      <c r="E2" s="21"/>
      <c r="F2" s="20"/>
      <c r="G2" s="20"/>
    </row>
    <row r="3" spans="1:11" ht="13.5" thickTop="1">
      <c r="A3" s="279" t="s">
        <v>1</v>
      </c>
      <c r="B3" s="280"/>
      <c r="C3" s="2" t="s">
        <v>251</v>
      </c>
      <c r="D3" s="3"/>
      <c r="E3" s="4"/>
      <c r="F3" s="3"/>
      <c r="G3" s="22"/>
      <c r="H3" s="23">
        <v>0</v>
      </c>
      <c r="I3" s="24"/>
    </row>
    <row r="4" spans="1:11" ht="13.5" thickBot="1">
      <c r="A4" s="289" t="s">
        <v>0</v>
      </c>
      <c r="B4" s="282"/>
      <c r="C4" s="5" t="s">
        <v>952</v>
      </c>
      <c r="D4" s="6"/>
      <c r="E4" s="7"/>
      <c r="F4" s="6"/>
      <c r="G4" s="290"/>
      <c r="H4" s="290"/>
      <c r="I4" s="291"/>
    </row>
    <row r="5" spans="1:11" ht="13.5" thickTop="1">
      <c r="A5" s="25"/>
      <c r="B5" s="26"/>
      <c r="C5" s="26"/>
      <c r="D5" s="27"/>
      <c r="E5" s="28"/>
      <c r="F5" s="27"/>
      <c r="G5" s="29"/>
      <c r="H5" s="27"/>
      <c r="I5" s="27"/>
    </row>
    <row r="6" spans="1:11">
      <c r="A6" s="77" t="s">
        <v>4</v>
      </c>
      <c r="B6" s="78" t="s">
        <v>5</v>
      </c>
      <c r="C6" s="78" t="s">
        <v>6</v>
      </c>
      <c r="D6" s="78" t="s">
        <v>7</v>
      </c>
      <c r="E6" s="79" t="s">
        <v>8</v>
      </c>
      <c r="F6" s="78" t="s">
        <v>9</v>
      </c>
      <c r="G6" s="78" t="s">
        <v>10</v>
      </c>
      <c r="H6" s="45" t="s">
        <v>11</v>
      </c>
      <c r="I6" s="30" t="s">
        <v>12</v>
      </c>
      <c r="J6" s="30" t="s">
        <v>13</v>
      </c>
      <c r="K6" s="30" t="s">
        <v>14</v>
      </c>
    </row>
    <row r="7" spans="1:11">
      <c r="A7" s="80" t="s">
        <v>15</v>
      </c>
      <c r="B7" s="50" t="s">
        <v>16</v>
      </c>
      <c r="C7" s="51" t="s">
        <v>17</v>
      </c>
      <c r="D7" s="52"/>
      <c r="E7" s="53"/>
      <c r="F7" s="53"/>
      <c r="G7" s="81"/>
      <c r="H7" s="46"/>
      <c r="I7" s="31"/>
      <c r="J7" s="31"/>
      <c r="K7" s="31"/>
    </row>
    <row r="8" spans="1:11">
      <c r="A8" s="82">
        <v>1</v>
      </c>
      <c r="B8" s="54" t="s">
        <v>20</v>
      </c>
      <c r="C8" s="55" t="s">
        <v>21</v>
      </c>
      <c r="D8" s="56" t="s">
        <v>22</v>
      </c>
      <c r="E8" s="57">
        <v>226.875</v>
      </c>
      <c r="F8" s="57"/>
      <c r="G8" s="83">
        <f>E8*F8</f>
        <v>0</v>
      </c>
      <c r="H8" s="47">
        <v>0</v>
      </c>
      <c r="I8" s="32">
        <f>E8*H8</f>
        <v>0</v>
      </c>
      <c r="J8" s="32">
        <v>0</v>
      </c>
      <c r="K8" s="32">
        <f>E8*J8</f>
        <v>0</v>
      </c>
    </row>
    <row r="9" spans="1:11">
      <c r="A9" s="84"/>
      <c r="B9" s="58"/>
      <c r="C9" s="286" t="s">
        <v>255</v>
      </c>
      <c r="D9" s="287"/>
      <c r="E9" s="59">
        <v>226.875</v>
      </c>
      <c r="F9" s="76"/>
      <c r="G9" s="85"/>
      <c r="H9" s="48"/>
      <c r="I9" s="33"/>
      <c r="J9" s="33"/>
      <c r="K9" s="33"/>
    </row>
    <row r="10" spans="1:11" ht="25.5">
      <c r="A10" s="82">
        <v>2</v>
      </c>
      <c r="B10" s="54" t="s">
        <v>27</v>
      </c>
      <c r="C10" s="55" t="s">
        <v>28</v>
      </c>
      <c r="D10" s="56" t="s">
        <v>26</v>
      </c>
      <c r="E10" s="57">
        <v>17</v>
      </c>
      <c r="F10" s="57"/>
      <c r="G10" s="83">
        <f>E10*F10</f>
        <v>0</v>
      </c>
      <c r="H10" s="47">
        <v>2.478E-2</v>
      </c>
      <c r="I10" s="32">
        <f>E10*H10</f>
        <v>0.42126000000000002</v>
      </c>
      <c r="J10" s="32">
        <v>0</v>
      </c>
      <c r="K10" s="32">
        <f>E10*J10</f>
        <v>0</v>
      </c>
    </row>
    <row r="11" spans="1:11">
      <c r="A11" s="82">
        <v>3</v>
      </c>
      <c r="B11" s="54" t="s">
        <v>29</v>
      </c>
      <c r="C11" s="55" t="s">
        <v>30</v>
      </c>
      <c r="D11" s="56" t="s">
        <v>22</v>
      </c>
      <c r="E11" s="57">
        <v>18.36</v>
      </c>
      <c r="F11" s="57"/>
      <c r="G11" s="83">
        <f>E11*F11</f>
        <v>0</v>
      </c>
      <c r="H11" s="47">
        <v>0</v>
      </c>
      <c r="I11" s="32">
        <f>E11*H11</f>
        <v>0</v>
      </c>
      <c r="J11" s="32">
        <v>0</v>
      </c>
      <c r="K11" s="32">
        <f>E11*J11</f>
        <v>0</v>
      </c>
    </row>
    <row r="12" spans="1:11">
      <c r="A12" s="84"/>
      <c r="B12" s="58"/>
      <c r="C12" s="286" t="s">
        <v>256</v>
      </c>
      <c r="D12" s="287"/>
      <c r="E12" s="59">
        <v>18.36</v>
      </c>
      <c r="F12" s="76"/>
      <c r="G12" s="85"/>
      <c r="H12" s="48"/>
      <c r="I12" s="33"/>
      <c r="J12" s="33"/>
      <c r="K12" s="33"/>
    </row>
    <row r="13" spans="1:11" ht="25.5">
      <c r="A13" s="82">
        <v>4</v>
      </c>
      <c r="B13" s="54" t="s">
        <v>24</v>
      </c>
      <c r="C13" s="55" t="s">
        <v>25</v>
      </c>
      <c r="D13" s="56" t="s">
        <v>26</v>
      </c>
      <c r="E13" s="57">
        <v>6</v>
      </c>
      <c r="F13" s="57"/>
      <c r="G13" s="83">
        <f>E13*F13</f>
        <v>0</v>
      </c>
      <c r="H13" s="47">
        <v>8.6899999999999998E-3</v>
      </c>
      <c r="I13" s="32">
        <f>E13*H13</f>
        <v>5.2139999999999999E-2</v>
      </c>
      <c r="J13" s="32">
        <v>0</v>
      </c>
      <c r="K13" s="32">
        <f>E13*J13</f>
        <v>0</v>
      </c>
    </row>
    <row r="14" spans="1:11">
      <c r="A14" s="84"/>
      <c r="B14" s="58"/>
      <c r="C14" s="286">
        <v>6</v>
      </c>
      <c r="D14" s="287"/>
      <c r="E14" s="59">
        <v>6</v>
      </c>
      <c r="F14" s="76"/>
      <c r="G14" s="85"/>
      <c r="H14" s="48"/>
      <c r="I14" s="33"/>
      <c r="J14" s="33"/>
      <c r="K14" s="33"/>
    </row>
    <row r="15" spans="1:11" ht="25.5">
      <c r="A15" s="82">
        <v>5</v>
      </c>
      <c r="B15" s="54" t="s">
        <v>27</v>
      </c>
      <c r="C15" s="55" t="s">
        <v>28</v>
      </c>
      <c r="D15" s="56" t="s">
        <v>26</v>
      </c>
      <c r="E15" s="57">
        <v>17</v>
      </c>
      <c r="F15" s="57"/>
      <c r="G15" s="83">
        <f>E15*F15</f>
        <v>0</v>
      </c>
      <c r="H15" s="47">
        <v>2.478E-2</v>
      </c>
      <c r="I15" s="32">
        <f>E15*H15</f>
        <v>0.42126000000000002</v>
      </c>
      <c r="J15" s="32">
        <v>0</v>
      </c>
      <c r="K15" s="32">
        <f>E15*J15</f>
        <v>0</v>
      </c>
    </row>
    <row r="16" spans="1:11">
      <c r="A16" s="82">
        <v>6</v>
      </c>
      <c r="B16" s="54" t="s">
        <v>35</v>
      </c>
      <c r="C16" s="55" t="s">
        <v>36</v>
      </c>
      <c r="D16" s="56" t="s">
        <v>22</v>
      </c>
      <c r="E16" s="57">
        <v>226.875</v>
      </c>
      <c r="F16" s="57"/>
      <c r="G16" s="83">
        <f>E16*F16</f>
        <v>0</v>
      </c>
      <c r="H16" s="47">
        <v>0</v>
      </c>
      <c r="I16" s="32">
        <f>E16*H16</f>
        <v>0</v>
      </c>
      <c r="J16" s="32">
        <v>0</v>
      </c>
      <c r="K16" s="32">
        <f>E16*J16</f>
        <v>0</v>
      </c>
    </row>
    <row r="17" spans="1:11">
      <c r="A17" s="84"/>
      <c r="B17" s="58"/>
      <c r="C17" s="286" t="s">
        <v>255</v>
      </c>
      <c r="D17" s="287"/>
      <c r="E17" s="59">
        <v>226.875</v>
      </c>
      <c r="F17" s="76"/>
      <c r="G17" s="85"/>
      <c r="H17" s="48"/>
      <c r="I17" s="33"/>
      <c r="J17" s="33"/>
      <c r="K17" s="33"/>
    </row>
    <row r="18" spans="1:11">
      <c r="A18" s="82">
        <v>7</v>
      </c>
      <c r="B18" s="54" t="s">
        <v>37</v>
      </c>
      <c r="C18" s="55" t="s">
        <v>38</v>
      </c>
      <c r="D18" s="56" t="s">
        <v>22</v>
      </c>
      <c r="E18" s="57">
        <v>226.875</v>
      </c>
      <c r="F18" s="57"/>
      <c r="G18" s="83">
        <f>E18*F18</f>
        <v>0</v>
      </c>
      <c r="H18" s="47">
        <v>0</v>
      </c>
      <c r="I18" s="32">
        <f>E18*H18</f>
        <v>0</v>
      </c>
      <c r="J18" s="32">
        <v>0</v>
      </c>
      <c r="K18" s="32">
        <f>E18*J18</f>
        <v>0</v>
      </c>
    </row>
    <row r="19" spans="1:11">
      <c r="A19" s="84"/>
      <c r="B19" s="58"/>
      <c r="C19" s="286" t="s">
        <v>255</v>
      </c>
      <c r="D19" s="287"/>
      <c r="E19" s="59">
        <v>226.875</v>
      </c>
      <c r="F19" s="76"/>
      <c r="G19" s="85"/>
      <c r="H19" s="48"/>
      <c r="I19" s="33"/>
      <c r="J19" s="33"/>
      <c r="K19" s="33"/>
    </row>
    <row r="20" spans="1:11" ht="25.5">
      <c r="A20" s="82">
        <v>8</v>
      </c>
      <c r="B20" s="54" t="s">
        <v>39</v>
      </c>
      <c r="C20" s="55" t="s">
        <v>40</v>
      </c>
      <c r="D20" s="56" t="s">
        <v>22</v>
      </c>
      <c r="E20" s="57">
        <v>182.57509999999999</v>
      </c>
      <c r="F20" s="57"/>
      <c r="G20" s="83">
        <f>E20*F20</f>
        <v>0</v>
      </c>
      <c r="H20" s="47">
        <v>0</v>
      </c>
      <c r="I20" s="32">
        <f>E20*H20</f>
        <v>0</v>
      </c>
      <c r="J20" s="32">
        <v>0</v>
      </c>
      <c r="K20" s="32">
        <f>E20*J20</f>
        <v>0</v>
      </c>
    </row>
    <row r="21" spans="1:11">
      <c r="A21" s="84"/>
      <c r="B21" s="58"/>
      <c r="C21" s="286" t="s">
        <v>255</v>
      </c>
      <c r="D21" s="287"/>
      <c r="E21" s="59">
        <v>226.875</v>
      </c>
      <c r="F21" s="76"/>
      <c r="G21" s="85"/>
      <c r="H21" s="48"/>
      <c r="I21" s="33"/>
      <c r="J21" s="33"/>
      <c r="K21" s="33"/>
    </row>
    <row r="22" spans="1:11">
      <c r="A22" s="84"/>
      <c r="B22" s="58"/>
      <c r="C22" s="286" t="s">
        <v>257</v>
      </c>
      <c r="D22" s="287"/>
      <c r="E22" s="59">
        <v>-44.299900000000001</v>
      </c>
      <c r="F22" s="76"/>
      <c r="G22" s="85"/>
      <c r="H22" s="48"/>
      <c r="I22" s="33"/>
      <c r="J22" s="33"/>
      <c r="K22" s="33"/>
    </row>
    <row r="23" spans="1:11">
      <c r="A23" s="82">
        <v>9</v>
      </c>
      <c r="B23" s="54" t="s">
        <v>43</v>
      </c>
      <c r="C23" s="55" t="s">
        <v>44</v>
      </c>
      <c r="D23" s="56" t="s">
        <v>22</v>
      </c>
      <c r="E23" s="57">
        <v>44.299900000000001</v>
      </c>
      <c r="F23" s="57"/>
      <c r="G23" s="83">
        <f>E23*F23</f>
        <v>0</v>
      </c>
      <c r="H23" s="47">
        <v>0</v>
      </c>
      <c r="I23" s="32">
        <f>E23*H23</f>
        <v>0</v>
      </c>
      <c r="J23" s="32">
        <v>0</v>
      </c>
      <c r="K23" s="32">
        <f>E23*J23</f>
        <v>0</v>
      </c>
    </row>
    <row r="24" spans="1:11">
      <c r="A24" s="84"/>
      <c r="B24" s="58"/>
      <c r="C24" s="286" t="s">
        <v>258</v>
      </c>
      <c r="D24" s="287"/>
      <c r="E24" s="59">
        <v>44.299900000000001</v>
      </c>
      <c r="F24" s="76"/>
      <c r="G24" s="85"/>
      <c r="H24" s="48"/>
      <c r="I24" s="33"/>
      <c r="J24" s="33"/>
      <c r="K24" s="33"/>
    </row>
    <row r="25" spans="1:11">
      <c r="A25" s="82">
        <v>10</v>
      </c>
      <c r="B25" s="54" t="s">
        <v>47</v>
      </c>
      <c r="C25" s="55" t="s">
        <v>48</v>
      </c>
      <c r="D25" s="56" t="s">
        <v>22</v>
      </c>
      <c r="E25" s="57">
        <v>44.299900000000001</v>
      </c>
      <c r="F25" s="57"/>
      <c r="G25" s="83">
        <f>E25*F25</f>
        <v>0</v>
      </c>
      <c r="H25" s="47">
        <v>0</v>
      </c>
      <c r="I25" s="32">
        <f>E25*H25</f>
        <v>0</v>
      </c>
      <c r="J25" s="32">
        <v>0</v>
      </c>
      <c r="K25" s="32">
        <f>E25*J25</f>
        <v>0</v>
      </c>
    </row>
    <row r="26" spans="1:11">
      <c r="A26" s="84"/>
      <c r="B26" s="58"/>
      <c r="C26" s="286" t="s">
        <v>258</v>
      </c>
      <c r="D26" s="287"/>
      <c r="E26" s="59">
        <v>44.299900000000001</v>
      </c>
      <c r="F26" s="76"/>
      <c r="G26" s="85"/>
      <c r="H26" s="48"/>
      <c r="I26" s="33"/>
      <c r="J26" s="33"/>
      <c r="K26" s="33"/>
    </row>
    <row r="27" spans="1:11">
      <c r="A27" s="82">
        <v>11</v>
      </c>
      <c r="B27" s="54" t="s">
        <v>49</v>
      </c>
      <c r="C27" s="55" t="s">
        <v>50</v>
      </c>
      <c r="D27" s="56" t="s">
        <v>22</v>
      </c>
      <c r="E27" s="57">
        <v>44.299900000000001</v>
      </c>
      <c r="F27" s="57"/>
      <c r="G27" s="83">
        <f>E27*F27</f>
        <v>0</v>
      </c>
      <c r="H27" s="47">
        <v>0</v>
      </c>
      <c r="I27" s="32">
        <f>E27*H27</f>
        <v>0</v>
      </c>
      <c r="J27" s="32">
        <v>0</v>
      </c>
      <c r="K27" s="32">
        <f>E27*J27</f>
        <v>0</v>
      </c>
    </row>
    <row r="28" spans="1:11">
      <c r="A28" s="84"/>
      <c r="B28" s="58"/>
      <c r="C28" s="286" t="s">
        <v>258</v>
      </c>
      <c r="D28" s="287"/>
      <c r="E28" s="59">
        <v>44.299900000000001</v>
      </c>
      <c r="F28" s="76"/>
      <c r="G28" s="85"/>
      <c r="H28" s="48"/>
      <c r="I28" s="33"/>
      <c r="J28" s="33"/>
      <c r="K28" s="33"/>
    </row>
    <row r="29" spans="1:11">
      <c r="A29" s="82">
        <v>12</v>
      </c>
      <c r="B29" s="54" t="s">
        <v>52</v>
      </c>
      <c r="C29" s="55" t="s">
        <v>53</v>
      </c>
      <c r="D29" s="56" t="s">
        <v>22</v>
      </c>
      <c r="E29" s="57">
        <v>44.299900000000001</v>
      </c>
      <c r="F29" s="57"/>
      <c r="G29" s="83">
        <f>E29*F29</f>
        <v>0</v>
      </c>
      <c r="H29" s="47">
        <v>0</v>
      </c>
      <c r="I29" s="32">
        <f>E29*H29</f>
        <v>0</v>
      </c>
      <c r="J29" s="32">
        <v>0</v>
      </c>
      <c r="K29" s="32">
        <f>E29*J29</f>
        <v>0</v>
      </c>
    </row>
    <row r="30" spans="1:11">
      <c r="A30" s="84"/>
      <c r="B30" s="58"/>
      <c r="C30" s="286" t="s">
        <v>258</v>
      </c>
      <c r="D30" s="287"/>
      <c r="E30" s="59">
        <v>44.299900000000001</v>
      </c>
      <c r="F30" s="76"/>
      <c r="G30" s="85"/>
      <c r="H30" s="48"/>
      <c r="I30" s="33"/>
      <c r="J30" s="33"/>
      <c r="K30" s="33"/>
    </row>
    <row r="31" spans="1:11">
      <c r="A31" s="82">
        <v>13</v>
      </c>
      <c r="B31" s="54" t="s">
        <v>54</v>
      </c>
      <c r="C31" s="55" t="s">
        <v>55</v>
      </c>
      <c r="D31" s="56" t="s">
        <v>26</v>
      </c>
      <c r="E31" s="57">
        <v>35</v>
      </c>
      <c r="F31" s="57"/>
      <c r="G31" s="83">
        <f>E31*F31</f>
        <v>0</v>
      </c>
      <c r="H31" s="47">
        <v>7.6699999999999997E-3</v>
      </c>
      <c r="I31" s="32">
        <f>E31*H31</f>
        <v>0.26844999999999997</v>
      </c>
      <c r="J31" s="32">
        <v>0</v>
      </c>
      <c r="K31" s="32">
        <f>E31*J31</f>
        <v>0</v>
      </c>
    </row>
    <row r="32" spans="1:11">
      <c r="A32" s="82">
        <v>14</v>
      </c>
      <c r="B32" s="54" t="s">
        <v>56</v>
      </c>
      <c r="C32" s="55" t="s">
        <v>57</v>
      </c>
      <c r="D32" s="56" t="s">
        <v>58</v>
      </c>
      <c r="E32" s="57">
        <v>336</v>
      </c>
      <c r="F32" s="57"/>
      <c r="G32" s="83">
        <f>E32*F32</f>
        <v>0</v>
      </c>
      <c r="H32" s="47">
        <v>0</v>
      </c>
      <c r="I32" s="32">
        <f>E32*H32</f>
        <v>0</v>
      </c>
      <c r="J32" s="32">
        <v>0</v>
      </c>
      <c r="K32" s="32">
        <f>E32*J32</f>
        <v>0</v>
      </c>
    </row>
    <row r="33" spans="1:11">
      <c r="A33" s="84"/>
      <c r="B33" s="58"/>
      <c r="C33" s="286" t="s">
        <v>259</v>
      </c>
      <c r="D33" s="287"/>
      <c r="E33" s="59">
        <v>336</v>
      </c>
      <c r="F33" s="76"/>
      <c r="G33" s="85"/>
      <c r="H33" s="48"/>
      <c r="I33" s="33"/>
      <c r="J33" s="33"/>
      <c r="K33" s="33"/>
    </row>
    <row r="34" spans="1:11">
      <c r="A34" s="52"/>
      <c r="B34" s="61" t="s">
        <v>18</v>
      </c>
      <c r="C34" s="62" t="s">
        <v>928</v>
      </c>
      <c r="D34" s="52"/>
      <c r="E34" s="63"/>
      <c r="F34" s="63"/>
      <c r="G34" s="86">
        <f>SUM(G7:G33)</f>
        <v>0</v>
      </c>
      <c r="H34" s="49"/>
      <c r="I34" s="35">
        <f>SUM(I7:I33)</f>
        <v>1.1631100000000001</v>
      </c>
      <c r="J34" s="34"/>
      <c r="K34" s="35">
        <f>SUM(K7:K33)</f>
        <v>0</v>
      </c>
    </row>
    <row r="35" spans="1:11">
      <c r="A35" s="80" t="s">
        <v>15</v>
      </c>
      <c r="B35" s="50" t="s">
        <v>70</v>
      </c>
      <c r="C35" s="51" t="s">
        <v>71</v>
      </c>
      <c r="D35" s="52"/>
      <c r="E35" s="53"/>
      <c r="F35" s="53"/>
      <c r="G35" s="81"/>
      <c r="H35" s="46"/>
      <c r="I35" s="31"/>
      <c r="J35" s="31"/>
      <c r="K35" s="31"/>
    </row>
    <row r="36" spans="1:11" ht="25.5">
      <c r="A36" s="82">
        <v>15</v>
      </c>
      <c r="B36" s="54" t="s">
        <v>72</v>
      </c>
      <c r="C36" s="55" t="s">
        <v>260</v>
      </c>
      <c r="D36" s="56" t="s">
        <v>22</v>
      </c>
      <c r="E36" s="57">
        <v>1.292</v>
      </c>
      <c r="F36" s="57"/>
      <c r="G36" s="83">
        <f>E36*F36</f>
        <v>0</v>
      </c>
      <c r="H36" s="47">
        <v>2.8799600000000001</v>
      </c>
      <c r="I36" s="32">
        <f>E36*H36</f>
        <v>3.7209083200000004</v>
      </c>
      <c r="J36" s="32">
        <v>0</v>
      </c>
      <c r="K36" s="32">
        <f>E36*J36</f>
        <v>0</v>
      </c>
    </row>
    <row r="37" spans="1:11">
      <c r="A37" s="84"/>
      <c r="B37" s="58"/>
      <c r="C37" s="286" t="s">
        <v>261</v>
      </c>
      <c r="D37" s="287"/>
      <c r="E37" s="59">
        <v>1.292</v>
      </c>
      <c r="F37" s="76"/>
      <c r="G37" s="85"/>
      <c r="H37" s="48"/>
      <c r="I37" s="33"/>
      <c r="J37" s="33"/>
      <c r="K37" s="33"/>
    </row>
    <row r="38" spans="1:11" ht="25.5">
      <c r="A38" s="82">
        <v>16</v>
      </c>
      <c r="B38" s="54" t="s">
        <v>75</v>
      </c>
      <c r="C38" s="55" t="s">
        <v>262</v>
      </c>
      <c r="D38" s="56" t="s">
        <v>22</v>
      </c>
      <c r="E38" s="57">
        <v>5.1680000000000001</v>
      </c>
      <c r="F38" s="57"/>
      <c r="G38" s="83">
        <f>E38*F38</f>
        <v>0</v>
      </c>
      <c r="H38" s="47">
        <v>3.5735700000000001</v>
      </c>
      <c r="I38" s="32">
        <f>E38*H38</f>
        <v>18.468209760000001</v>
      </c>
      <c r="J38" s="32">
        <v>0</v>
      </c>
      <c r="K38" s="32">
        <f>E38*J38</f>
        <v>0</v>
      </c>
    </row>
    <row r="39" spans="1:11">
      <c r="A39" s="84"/>
      <c r="B39" s="58"/>
      <c r="C39" s="286" t="s">
        <v>263</v>
      </c>
      <c r="D39" s="287"/>
      <c r="E39" s="59">
        <v>5.1680000000000001</v>
      </c>
      <c r="F39" s="76"/>
      <c r="G39" s="85"/>
      <c r="H39" s="48"/>
      <c r="I39" s="33"/>
      <c r="J39" s="33"/>
      <c r="K39" s="33"/>
    </row>
    <row r="40" spans="1:11">
      <c r="A40" s="82">
        <v>17</v>
      </c>
      <c r="B40" s="54" t="s">
        <v>81</v>
      </c>
      <c r="C40" s="55" t="s">
        <v>82</v>
      </c>
      <c r="D40" s="56" t="s">
        <v>68</v>
      </c>
      <c r="E40" s="57">
        <v>132</v>
      </c>
      <c r="F40" s="57"/>
      <c r="G40" s="83">
        <f>E40*F40</f>
        <v>0</v>
      </c>
      <c r="H40" s="47">
        <v>1.5E-3</v>
      </c>
      <c r="I40" s="32">
        <f>E40*H40</f>
        <v>0.19800000000000001</v>
      </c>
      <c r="J40" s="32">
        <v>0</v>
      </c>
      <c r="K40" s="32">
        <f>E40*J40</f>
        <v>0</v>
      </c>
    </row>
    <row r="41" spans="1:11">
      <c r="A41" s="84"/>
      <c r="B41" s="58"/>
      <c r="C41" s="286" t="s">
        <v>264</v>
      </c>
      <c r="D41" s="287"/>
      <c r="E41" s="59">
        <v>132</v>
      </c>
      <c r="F41" s="76"/>
      <c r="G41" s="85"/>
      <c r="H41" s="48"/>
      <c r="I41" s="33"/>
      <c r="J41" s="33"/>
      <c r="K41" s="33"/>
    </row>
    <row r="42" spans="1:11">
      <c r="A42" s="82">
        <v>18</v>
      </c>
      <c r="B42" s="54" t="s">
        <v>84</v>
      </c>
      <c r="C42" s="55" t="s">
        <v>85</v>
      </c>
      <c r="D42" s="56" t="s">
        <v>68</v>
      </c>
      <c r="E42" s="57">
        <v>132</v>
      </c>
      <c r="F42" s="57"/>
      <c r="G42" s="83">
        <f>E42*F42</f>
        <v>0</v>
      </c>
      <c r="H42" s="47">
        <v>0</v>
      </c>
      <c r="I42" s="32">
        <f>E42*H42</f>
        <v>0</v>
      </c>
      <c r="J42" s="32">
        <v>0</v>
      </c>
      <c r="K42" s="32">
        <f>E42*J42</f>
        <v>0</v>
      </c>
    </row>
    <row r="43" spans="1:11">
      <c r="A43" s="84"/>
      <c r="B43" s="58"/>
      <c r="C43" s="286" t="s">
        <v>264</v>
      </c>
      <c r="D43" s="287"/>
      <c r="E43" s="59">
        <v>132</v>
      </c>
      <c r="F43" s="76"/>
      <c r="G43" s="85"/>
      <c r="H43" s="48"/>
      <c r="I43" s="33"/>
      <c r="J43" s="33"/>
      <c r="K43" s="33"/>
    </row>
    <row r="44" spans="1:11">
      <c r="A44" s="82">
        <v>19</v>
      </c>
      <c r="B44" s="54" t="s">
        <v>86</v>
      </c>
      <c r="C44" s="55" t="s">
        <v>87</v>
      </c>
      <c r="D44" s="56" t="s">
        <v>88</v>
      </c>
      <c r="E44" s="57">
        <v>5.23</v>
      </c>
      <c r="F44" s="57"/>
      <c r="G44" s="83">
        <f>E44*F44</f>
        <v>0</v>
      </c>
      <c r="H44" s="47">
        <v>5.77E-3</v>
      </c>
      <c r="I44" s="32">
        <f>E44*H44</f>
        <v>3.0177100000000002E-2</v>
      </c>
      <c r="J44" s="32">
        <v>0</v>
      </c>
      <c r="K44" s="32">
        <f>E44*J44</f>
        <v>0</v>
      </c>
    </row>
    <row r="45" spans="1:11">
      <c r="A45" s="82">
        <v>20</v>
      </c>
      <c r="B45" s="54" t="s">
        <v>89</v>
      </c>
      <c r="C45" s="55" t="s">
        <v>90</v>
      </c>
      <c r="D45" s="56" t="s">
        <v>88</v>
      </c>
      <c r="E45" s="57">
        <v>5.23</v>
      </c>
      <c r="F45" s="57"/>
      <c r="G45" s="83">
        <f>E45*F45</f>
        <v>0</v>
      </c>
      <c r="H45" s="47">
        <v>7.2999999999999996E-4</v>
      </c>
      <c r="I45" s="32">
        <f>E45*H45</f>
        <v>3.8178999999999999E-3</v>
      </c>
      <c r="J45" s="32">
        <v>0</v>
      </c>
      <c r="K45" s="32">
        <f>E45*J45</f>
        <v>0</v>
      </c>
    </row>
    <row r="46" spans="1:11">
      <c r="A46" s="82">
        <v>21</v>
      </c>
      <c r="B46" s="54" t="s">
        <v>91</v>
      </c>
      <c r="C46" s="55" t="s">
        <v>92</v>
      </c>
      <c r="D46" s="56" t="s">
        <v>68</v>
      </c>
      <c r="E46" s="57">
        <v>13.3</v>
      </c>
      <c r="F46" s="57"/>
      <c r="G46" s="83">
        <f>E46*F46</f>
        <v>0</v>
      </c>
      <c r="H46" s="47">
        <v>5.0000000000000001E-4</v>
      </c>
      <c r="I46" s="32">
        <f>E46*H46</f>
        <v>6.6500000000000005E-3</v>
      </c>
      <c r="J46" s="32">
        <v>0</v>
      </c>
      <c r="K46" s="32">
        <f>E46*J46</f>
        <v>0</v>
      </c>
    </row>
    <row r="47" spans="1:11">
      <c r="A47" s="84"/>
      <c r="B47" s="58"/>
      <c r="C47" s="286" t="s">
        <v>265</v>
      </c>
      <c r="D47" s="287"/>
      <c r="E47" s="59">
        <v>13.3</v>
      </c>
      <c r="F47" s="76"/>
      <c r="G47" s="85"/>
      <c r="H47" s="48"/>
      <c r="I47" s="33"/>
      <c r="J47" s="33"/>
      <c r="K47" s="33"/>
    </row>
    <row r="48" spans="1:11">
      <c r="A48" s="52"/>
      <c r="B48" s="61" t="s">
        <v>18</v>
      </c>
      <c r="C48" s="62" t="s">
        <v>929</v>
      </c>
      <c r="D48" s="52"/>
      <c r="E48" s="63"/>
      <c r="F48" s="63"/>
      <c r="G48" s="86">
        <f>SUM(G35:G47)</f>
        <v>0</v>
      </c>
      <c r="H48" s="49"/>
      <c r="I48" s="35">
        <f>SUM(I35:I47)</f>
        <v>22.427763080000002</v>
      </c>
      <c r="J48" s="34"/>
      <c r="K48" s="35">
        <f>SUM(K35:K47)</f>
        <v>0</v>
      </c>
    </row>
    <row r="49" spans="1:11">
      <c r="A49" s="80" t="s">
        <v>15</v>
      </c>
      <c r="B49" s="50" t="s">
        <v>97</v>
      </c>
      <c r="C49" s="51" t="s">
        <v>98</v>
      </c>
      <c r="D49" s="52"/>
      <c r="E49" s="53"/>
      <c r="F49" s="53"/>
      <c r="G49" s="81"/>
      <c r="H49" s="46"/>
      <c r="I49" s="31"/>
      <c r="J49" s="31"/>
      <c r="K49" s="31"/>
    </row>
    <row r="50" spans="1:11" ht="25.5">
      <c r="A50" s="82">
        <v>22</v>
      </c>
      <c r="B50" s="54" t="s">
        <v>99</v>
      </c>
      <c r="C50" s="55" t="s">
        <v>266</v>
      </c>
      <c r="D50" s="56" t="s">
        <v>22</v>
      </c>
      <c r="E50" s="57">
        <v>12.48</v>
      </c>
      <c r="F50" s="57"/>
      <c r="G50" s="83">
        <f>E50*F50</f>
        <v>0</v>
      </c>
      <c r="H50" s="47">
        <v>2.9588199999999998</v>
      </c>
      <c r="I50" s="32">
        <f>E50*H50</f>
        <v>36.926073599999995</v>
      </c>
      <c r="J50" s="32">
        <v>0</v>
      </c>
      <c r="K50" s="32">
        <f>E50*J50</f>
        <v>0</v>
      </c>
    </row>
    <row r="51" spans="1:11">
      <c r="A51" s="84"/>
      <c r="B51" s="58"/>
      <c r="C51" s="286" t="s">
        <v>267</v>
      </c>
      <c r="D51" s="287"/>
      <c r="E51" s="59">
        <v>12.48</v>
      </c>
      <c r="F51" s="76"/>
      <c r="G51" s="85"/>
      <c r="H51" s="48"/>
      <c r="I51" s="33"/>
      <c r="J51" s="33"/>
      <c r="K51" s="33"/>
    </row>
    <row r="52" spans="1:11">
      <c r="A52" s="52"/>
      <c r="B52" s="61" t="s">
        <v>18</v>
      </c>
      <c r="C52" s="62" t="s">
        <v>930</v>
      </c>
      <c r="D52" s="52"/>
      <c r="E52" s="63"/>
      <c r="F52" s="63"/>
      <c r="G52" s="86">
        <f>SUM(G49:G51)</f>
        <v>0</v>
      </c>
      <c r="H52" s="49"/>
      <c r="I52" s="35">
        <f>SUM(I49:I51)</f>
        <v>36.926073599999995</v>
      </c>
      <c r="J52" s="34"/>
      <c r="K52" s="35">
        <f>SUM(K49:K51)</f>
        <v>0</v>
      </c>
    </row>
    <row r="53" spans="1:11">
      <c r="A53" s="80" t="s">
        <v>15</v>
      </c>
      <c r="B53" s="50" t="s">
        <v>108</v>
      </c>
      <c r="C53" s="51" t="s">
        <v>109</v>
      </c>
      <c r="D53" s="52"/>
      <c r="E53" s="53"/>
      <c r="F53" s="53"/>
      <c r="G53" s="81"/>
      <c r="H53" s="46"/>
      <c r="I53" s="31"/>
      <c r="J53" s="31"/>
      <c r="K53" s="31"/>
    </row>
    <row r="54" spans="1:11">
      <c r="A54" s="82">
        <v>23</v>
      </c>
      <c r="B54" s="54" t="s">
        <v>110</v>
      </c>
      <c r="C54" s="55" t="s">
        <v>111</v>
      </c>
      <c r="D54" s="56" t="s">
        <v>65</v>
      </c>
      <c r="E54" s="57">
        <v>6</v>
      </c>
      <c r="F54" s="57"/>
      <c r="G54" s="83">
        <f>E54*F54</f>
        <v>0</v>
      </c>
      <c r="H54" s="47">
        <v>1.31E-3</v>
      </c>
      <c r="I54" s="32">
        <f>E54*H54</f>
        <v>7.8599999999999989E-3</v>
      </c>
      <c r="J54" s="32">
        <v>0</v>
      </c>
      <c r="K54" s="32">
        <f>E54*J54</f>
        <v>0</v>
      </c>
    </row>
    <row r="55" spans="1:11">
      <c r="A55" s="82">
        <v>24</v>
      </c>
      <c r="B55" s="54" t="s">
        <v>112</v>
      </c>
      <c r="C55" s="55" t="s">
        <v>113</v>
      </c>
      <c r="D55" s="56" t="s">
        <v>65</v>
      </c>
      <c r="E55" s="57">
        <v>6</v>
      </c>
      <c r="F55" s="57"/>
      <c r="G55" s="83">
        <f>E55*F55</f>
        <v>0</v>
      </c>
      <c r="H55" s="47">
        <v>1.155E-2</v>
      </c>
      <c r="I55" s="32">
        <f>E55*H55</f>
        <v>6.93E-2</v>
      </c>
      <c r="J55" s="32">
        <v>0</v>
      </c>
      <c r="K55" s="32">
        <f>E55*J55</f>
        <v>0</v>
      </c>
    </row>
    <row r="56" spans="1:11">
      <c r="A56" s="82">
        <v>25</v>
      </c>
      <c r="B56" s="54" t="s">
        <v>114</v>
      </c>
      <c r="C56" s="55" t="s">
        <v>115</v>
      </c>
      <c r="D56" s="56" t="s">
        <v>65</v>
      </c>
      <c r="E56" s="57">
        <v>6</v>
      </c>
      <c r="F56" s="57"/>
      <c r="G56" s="83">
        <f>E56*F56</f>
        <v>0</v>
      </c>
      <c r="H56" s="47">
        <v>1.56E-3</v>
      </c>
      <c r="I56" s="32">
        <f>E56*H56</f>
        <v>9.3600000000000003E-3</v>
      </c>
      <c r="J56" s="32">
        <v>0</v>
      </c>
      <c r="K56" s="32">
        <f>E56*J56</f>
        <v>0</v>
      </c>
    </row>
    <row r="57" spans="1:11">
      <c r="A57" s="82">
        <v>26</v>
      </c>
      <c r="B57" s="54" t="s">
        <v>116</v>
      </c>
      <c r="C57" s="55" t="s">
        <v>117</v>
      </c>
      <c r="D57" s="56" t="s">
        <v>22</v>
      </c>
      <c r="E57" s="57">
        <v>1.3440000000000001</v>
      </c>
      <c r="F57" s="57"/>
      <c r="G57" s="83">
        <f>E57*F57</f>
        <v>0</v>
      </c>
      <c r="H57" s="47">
        <v>2.4176000000000002</v>
      </c>
      <c r="I57" s="32">
        <f>E57*H57</f>
        <v>3.2492544000000003</v>
      </c>
      <c r="J57" s="32">
        <v>0</v>
      </c>
      <c r="K57" s="32">
        <f>E57*J57</f>
        <v>0</v>
      </c>
    </row>
    <row r="58" spans="1:11">
      <c r="A58" s="84"/>
      <c r="B58" s="58"/>
      <c r="C58" s="286" t="s">
        <v>268</v>
      </c>
      <c r="D58" s="287"/>
      <c r="E58" s="59">
        <v>1.3440000000000001</v>
      </c>
      <c r="F58" s="76"/>
      <c r="G58" s="85"/>
      <c r="H58" s="48"/>
      <c r="I58" s="33"/>
      <c r="J58" s="33"/>
      <c r="K58" s="33"/>
    </row>
    <row r="59" spans="1:11" ht="25.5">
      <c r="A59" s="82">
        <v>27</v>
      </c>
      <c r="B59" s="54" t="s">
        <v>119</v>
      </c>
      <c r="C59" s="55" t="s">
        <v>120</v>
      </c>
      <c r="D59" s="56" t="s">
        <v>68</v>
      </c>
      <c r="E59" s="57">
        <v>8.9600000000000009</v>
      </c>
      <c r="F59" s="57"/>
      <c r="G59" s="83">
        <f>E59*F59</f>
        <v>0</v>
      </c>
      <c r="H59" s="47">
        <v>0.56935000000000002</v>
      </c>
      <c r="I59" s="32">
        <f>E59*H59</f>
        <v>5.101376000000001</v>
      </c>
      <c r="J59" s="32">
        <v>0</v>
      </c>
      <c r="K59" s="32">
        <f>E59*J59</f>
        <v>0</v>
      </c>
    </row>
    <row r="60" spans="1:11">
      <c r="A60" s="84"/>
      <c r="B60" s="58"/>
      <c r="C60" s="286" t="s">
        <v>269</v>
      </c>
      <c r="D60" s="287"/>
      <c r="E60" s="59">
        <v>8.9600000000000009</v>
      </c>
      <c r="F60" s="76"/>
      <c r="G60" s="85"/>
      <c r="H60" s="48"/>
      <c r="I60" s="33"/>
      <c r="J60" s="33"/>
      <c r="K60" s="33"/>
    </row>
    <row r="61" spans="1:11">
      <c r="A61" s="82">
        <v>28</v>
      </c>
      <c r="B61" s="54" t="s">
        <v>125</v>
      </c>
      <c r="C61" s="55" t="s">
        <v>270</v>
      </c>
      <c r="D61" s="56" t="s">
        <v>88</v>
      </c>
      <c r="E61" s="57">
        <v>4.2652999999999999</v>
      </c>
      <c r="F61" s="57"/>
      <c r="G61" s="83">
        <f>E61*F61</f>
        <v>0</v>
      </c>
      <c r="H61" s="47">
        <v>1.02139</v>
      </c>
      <c r="I61" s="32">
        <f>E61*H61</f>
        <v>4.3565347670000003</v>
      </c>
      <c r="J61" s="32">
        <v>0</v>
      </c>
      <c r="K61" s="32">
        <f>E61*J61</f>
        <v>0</v>
      </c>
    </row>
    <row r="62" spans="1:11">
      <c r="A62" s="52"/>
      <c r="B62" s="61" t="s">
        <v>18</v>
      </c>
      <c r="C62" s="62" t="s">
        <v>931</v>
      </c>
      <c r="D62" s="52"/>
      <c r="E62" s="63"/>
      <c r="F62" s="63"/>
      <c r="G62" s="86">
        <f>SUM(G53:G61)</f>
        <v>0</v>
      </c>
      <c r="H62" s="49"/>
      <c r="I62" s="35">
        <f>SUM(I53:I61)</f>
        <v>12.793685167000003</v>
      </c>
      <c r="J62" s="34"/>
      <c r="K62" s="35">
        <f>SUM(K53:K61)</f>
        <v>0</v>
      </c>
    </row>
    <row r="63" spans="1:11">
      <c r="A63" s="80" t="s">
        <v>15</v>
      </c>
      <c r="B63" s="50" t="s">
        <v>127</v>
      </c>
      <c r="C63" s="51" t="s">
        <v>128</v>
      </c>
      <c r="D63" s="52"/>
      <c r="E63" s="53"/>
      <c r="F63" s="53"/>
      <c r="G63" s="81"/>
      <c r="H63" s="46"/>
      <c r="I63" s="31"/>
      <c r="J63" s="31"/>
      <c r="K63" s="31"/>
    </row>
    <row r="64" spans="1:11" ht="25.5">
      <c r="A64" s="82">
        <v>29</v>
      </c>
      <c r="B64" s="54" t="s">
        <v>129</v>
      </c>
      <c r="C64" s="55" t="s">
        <v>130</v>
      </c>
      <c r="D64" s="56" t="s">
        <v>68</v>
      </c>
      <c r="E64" s="57">
        <v>8.9600000000000009</v>
      </c>
      <c r="F64" s="57"/>
      <c r="G64" s="83">
        <f>E64*F64</f>
        <v>0</v>
      </c>
      <c r="H64" s="47">
        <v>0.36598000000000003</v>
      </c>
      <c r="I64" s="32">
        <f>E64*H64</f>
        <v>3.2791808000000007</v>
      </c>
      <c r="J64" s="32">
        <v>0</v>
      </c>
      <c r="K64" s="32">
        <f>E64*J64</f>
        <v>0</v>
      </c>
    </row>
    <row r="65" spans="1:11">
      <c r="A65" s="84"/>
      <c r="B65" s="58"/>
      <c r="C65" s="286" t="s">
        <v>269</v>
      </c>
      <c r="D65" s="287"/>
      <c r="E65" s="59">
        <v>8.9600000000000009</v>
      </c>
      <c r="F65" s="76"/>
      <c r="G65" s="85"/>
      <c r="H65" s="48"/>
      <c r="I65" s="33"/>
      <c r="J65" s="33"/>
      <c r="K65" s="33"/>
    </row>
    <row r="66" spans="1:11">
      <c r="A66" s="52"/>
      <c r="B66" s="61" t="s">
        <v>18</v>
      </c>
      <c r="C66" s="62" t="s">
        <v>932</v>
      </c>
      <c r="D66" s="52"/>
      <c r="E66" s="63"/>
      <c r="F66" s="63"/>
      <c r="G66" s="86">
        <f>SUM(G63:G65)</f>
        <v>0</v>
      </c>
      <c r="H66" s="49"/>
      <c r="I66" s="35">
        <f>SUM(I63:I65)</f>
        <v>3.2791808000000007</v>
      </c>
      <c r="J66" s="34"/>
      <c r="K66" s="35">
        <f>SUM(K63:K65)</f>
        <v>0</v>
      </c>
    </row>
    <row r="67" spans="1:11">
      <c r="A67" s="80" t="s">
        <v>15</v>
      </c>
      <c r="B67" s="50" t="s">
        <v>131</v>
      </c>
      <c r="C67" s="51" t="s">
        <v>132</v>
      </c>
      <c r="D67" s="52"/>
      <c r="E67" s="53"/>
      <c r="F67" s="53"/>
      <c r="G67" s="81"/>
      <c r="H67" s="46"/>
      <c r="I67" s="31"/>
      <c r="J67" s="31"/>
      <c r="K67" s="31"/>
    </row>
    <row r="68" spans="1:11">
      <c r="A68" s="82">
        <v>30</v>
      </c>
      <c r="B68" s="54" t="s">
        <v>133</v>
      </c>
      <c r="C68" s="55" t="s">
        <v>134</v>
      </c>
      <c r="D68" s="56" t="s">
        <v>135</v>
      </c>
      <c r="E68" s="57">
        <v>2</v>
      </c>
      <c r="F68" s="57"/>
      <c r="G68" s="83">
        <f t="shared" ref="G68:G83" si="0">E68*F68</f>
        <v>0</v>
      </c>
      <c r="H68" s="47">
        <v>1.7000000000000001E-4</v>
      </c>
      <c r="I68" s="32">
        <f t="shared" ref="I68:I83" si="1">E68*H68</f>
        <v>3.4000000000000002E-4</v>
      </c>
      <c r="J68" s="32">
        <v>0</v>
      </c>
      <c r="K68" s="32">
        <f t="shared" ref="K68:K83" si="2">E68*J68</f>
        <v>0</v>
      </c>
    </row>
    <row r="69" spans="1:11">
      <c r="A69" s="82">
        <v>31</v>
      </c>
      <c r="B69" s="54" t="s">
        <v>271</v>
      </c>
      <c r="C69" s="55" t="s">
        <v>272</v>
      </c>
      <c r="D69" s="56" t="s">
        <v>65</v>
      </c>
      <c r="E69" s="57">
        <v>4</v>
      </c>
      <c r="F69" s="57"/>
      <c r="G69" s="83">
        <f t="shared" si="0"/>
        <v>0</v>
      </c>
      <c r="H69" s="47">
        <v>0.28652</v>
      </c>
      <c r="I69" s="32">
        <f t="shared" si="1"/>
        <v>1.14608</v>
      </c>
      <c r="J69" s="32">
        <v>0</v>
      </c>
      <c r="K69" s="32">
        <f t="shared" si="2"/>
        <v>0</v>
      </c>
    </row>
    <row r="70" spans="1:11">
      <c r="A70" s="82">
        <v>32</v>
      </c>
      <c r="B70" s="54" t="s">
        <v>273</v>
      </c>
      <c r="C70" s="55" t="s">
        <v>274</v>
      </c>
      <c r="D70" s="56" t="s">
        <v>65</v>
      </c>
      <c r="E70" s="57">
        <v>3</v>
      </c>
      <c r="F70" s="57"/>
      <c r="G70" s="83">
        <f t="shared" si="0"/>
        <v>0</v>
      </c>
      <c r="H70" s="47">
        <v>1.0349999999999999</v>
      </c>
      <c r="I70" s="32">
        <f t="shared" si="1"/>
        <v>3.1049999999999995</v>
      </c>
      <c r="J70" s="32">
        <v>0</v>
      </c>
      <c r="K70" s="32">
        <f t="shared" si="2"/>
        <v>0</v>
      </c>
    </row>
    <row r="71" spans="1:11">
      <c r="A71" s="82">
        <v>33</v>
      </c>
      <c r="B71" s="54" t="s">
        <v>275</v>
      </c>
      <c r="C71" s="55" t="s">
        <v>276</v>
      </c>
      <c r="D71" s="56" t="s">
        <v>65</v>
      </c>
      <c r="E71" s="57">
        <v>1</v>
      </c>
      <c r="F71" s="57"/>
      <c r="G71" s="83">
        <f t="shared" si="0"/>
        <v>0</v>
      </c>
      <c r="H71" s="47">
        <v>0.44900000000000001</v>
      </c>
      <c r="I71" s="32">
        <f t="shared" si="1"/>
        <v>0.44900000000000001</v>
      </c>
      <c r="J71" s="32">
        <v>0</v>
      </c>
      <c r="K71" s="32">
        <f t="shared" si="2"/>
        <v>0</v>
      </c>
    </row>
    <row r="72" spans="1:11">
      <c r="A72" s="82">
        <v>34</v>
      </c>
      <c r="B72" s="54" t="s">
        <v>277</v>
      </c>
      <c r="C72" s="55" t="s">
        <v>278</v>
      </c>
      <c r="D72" s="56" t="s">
        <v>65</v>
      </c>
      <c r="E72" s="57">
        <v>12</v>
      </c>
      <c r="F72" s="57"/>
      <c r="G72" s="83">
        <f t="shared" si="0"/>
        <v>0</v>
      </c>
      <c r="H72" s="47">
        <v>2.81E-3</v>
      </c>
      <c r="I72" s="32">
        <f t="shared" si="1"/>
        <v>3.372E-2</v>
      </c>
      <c r="J72" s="32">
        <v>0</v>
      </c>
      <c r="K72" s="32">
        <f t="shared" si="2"/>
        <v>0</v>
      </c>
    </row>
    <row r="73" spans="1:11">
      <c r="A73" s="82">
        <v>35</v>
      </c>
      <c r="B73" s="54" t="s">
        <v>279</v>
      </c>
      <c r="C73" s="55" t="s">
        <v>280</v>
      </c>
      <c r="D73" s="56" t="s">
        <v>65</v>
      </c>
      <c r="E73" s="57">
        <v>4</v>
      </c>
      <c r="F73" s="57"/>
      <c r="G73" s="83">
        <f t="shared" si="0"/>
        <v>0</v>
      </c>
      <c r="H73" s="47">
        <v>4.1999999999999997E-3</v>
      </c>
      <c r="I73" s="32">
        <f t="shared" si="1"/>
        <v>1.6799999999999999E-2</v>
      </c>
      <c r="J73" s="32">
        <v>0</v>
      </c>
      <c r="K73" s="32">
        <f t="shared" si="2"/>
        <v>0</v>
      </c>
    </row>
    <row r="74" spans="1:11">
      <c r="A74" s="82">
        <v>36</v>
      </c>
      <c r="B74" s="54" t="s">
        <v>281</v>
      </c>
      <c r="C74" s="55" t="s">
        <v>282</v>
      </c>
      <c r="D74" s="56" t="s">
        <v>65</v>
      </c>
      <c r="E74" s="57">
        <v>2</v>
      </c>
      <c r="F74" s="57"/>
      <c r="G74" s="83">
        <f t="shared" si="0"/>
        <v>0</v>
      </c>
      <c r="H74" s="47">
        <v>2.81E-3</v>
      </c>
      <c r="I74" s="32">
        <f t="shared" si="1"/>
        <v>5.62E-3</v>
      </c>
      <c r="J74" s="32">
        <v>0</v>
      </c>
      <c r="K74" s="32">
        <f t="shared" si="2"/>
        <v>0</v>
      </c>
    </row>
    <row r="75" spans="1:11">
      <c r="A75" s="82">
        <v>37</v>
      </c>
      <c r="B75" s="54" t="s">
        <v>283</v>
      </c>
      <c r="C75" s="55" t="s">
        <v>284</v>
      </c>
      <c r="D75" s="56" t="s">
        <v>65</v>
      </c>
      <c r="E75" s="57">
        <v>1</v>
      </c>
      <c r="F75" s="57"/>
      <c r="G75" s="83">
        <f t="shared" si="0"/>
        <v>0</v>
      </c>
      <c r="H75" s="47">
        <v>2.81E-3</v>
      </c>
      <c r="I75" s="32">
        <f t="shared" si="1"/>
        <v>2.81E-3</v>
      </c>
      <c r="J75" s="32">
        <v>0</v>
      </c>
      <c r="K75" s="32">
        <f t="shared" si="2"/>
        <v>0</v>
      </c>
    </row>
    <row r="76" spans="1:11">
      <c r="A76" s="82">
        <v>38</v>
      </c>
      <c r="B76" s="54" t="s">
        <v>285</v>
      </c>
      <c r="C76" s="55" t="s">
        <v>286</v>
      </c>
      <c r="D76" s="56" t="s">
        <v>65</v>
      </c>
      <c r="E76" s="57">
        <v>4</v>
      </c>
      <c r="F76" s="57"/>
      <c r="G76" s="83">
        <f t="shared" si="0"/>
        <v>0</v>
      </c>
      <c r="H76" s="47">
        <v>5.0340000000000003E-2</v>
      </c>
      <c r="I76" s="32">
        <f t="shared" si="1"/>
        <v>0.20136000000000001</v>
      </c>
      <c r="J76" s="32">
        <v>0</v>
      </c>
      <c r="K76" s="32">
        <f t="shared" si="2"/>
        <v>0</v>
      </c>
    </row>
    <row r="77" spans="1:11">
      <c r="A77" s="82">
        <v>39</v>
      </c>
      <c r="B77" s="54" t="s">
        <v>119</v>
      </c>
      <c r="C77" s="55" t="s">
        <v>287</v>
      </c>
      <c r="D77" s="56" t="s">
        <v>65</v>
      </c>
      <c r="E77" s="57">
        <v>4</v>
      </c>
      <c r="F77" s="57"/>
      <c r="G77" s="83">
        <f t="shared" si="0"/>
        <v>0</v>
      </c>
      <c r="H77" s="47">
        <v>0</v>
      </c>
      <c r="I77" s="32">
        <f t="shared" si="1"/>
        <v>0</v>
      </c>
      <c r="J77" s="32">
        <v>0</v>
      </c>
      <c r="K77" s="32">
        <f t="shared" si="2"/>
        <v>0</v>
      </c>
    </row>
    <row r="78" spans="1:11">
      <c r="A78" s="82">
        <v>40</v>
      </c>
      <c r="B78" s="54" t="s">
        <v>288</v>
      </c>
      <c r="C78" s="55" t="s">
        <v>289</v>
      </c>
      <c r="D78" s="56" t="s">
        <v>65</v>
      </c>
      <c r="E78" s="57">
        <v>4</v>
      </c>
      <c r="F78" s="57"/>
      <c r="G78" s="83">
        <f t="shared" si="0"/>
        <v>0</v>
      </c>
      <c r="H78" s="47">
        <v>0</v>
      </c>
      <c r="I78" s="32">
        <f t="shared" si="1"/>
        <v>0</v>
      </c>
      <c r="J78" s="32">
        <v>0</v>
      </c>
      <c r="K78" s="32">
        <f t="shared" si="2"/>
        <v>0</v>
      </c>
    </row>
    <row r="79" spans="1:11">
      <c r="A79" s="82">
        <v>41</v>
      </c>
      <c r="B79" s="54" t="s">
        <v>290</v>
      </c>
      <c r="C79" s="55" t="s">
        <v>291</v>
      </c>
      <c r="D79" s="56" t="s">
        <v>65</v>
      </c>
      <c r="E79" s="57">
        <v>8</v>
      </c>
      <c r="F79" s="57"/>
      <c r="G79" s="83">
        <f t="shared" si="0"/>
        <v>0</v>
      </c>
      <c r="H79" s="47">
        <v>0</v>
      </c>
      <c r="I79" s="32">
        <f t="shared" si="1"/>
        <v>0</v>
      </c>
      <c r="J79" s="32">
        <v>0</v>
      </c>
      <c r="K79" s="32">
        <f t="shared" si="2"/>
        <v>0</v>
      </c>
    </row>
    <row r="80" spans="1:11">
      <c r="A80" s="82">
        <v>42</v>
      </c>
      <c r="B80" s="54" t="s">
        <v>292</v>
      </c>
      <c r="C80" s="55" t="s">
        <v>293</v>
      </c>
      <c r="D80" s="56" t="s">
        <v>65</v>
      </c>
      <c r="E80" s="57">
        <v>4</v>
      </c>
      <c r="F80" s="57"/>
      <c r="G80" s="83">
        <f t="shared" si="0"/>
        <v>0</v>
      </c>
      <c r="H80" s="47">
        <v>0</v>
      </c>
      <c r="I80" s="32">
        <f t="shared" si="1"/>
        <v>0</v>
      </c>
      <c r="J80" s="32">
        <v>0</v>
      </c>
      <c r="K80" s="32">
        <f t="shared" si="2"/>
        <v>0</v>
      </c>
    </row>
    <row r="81" spans="1:11" ht="25.5">
      <c r="A81" s="82">
        <v>43</v>
      </c>
      <c r="B81" s="54" t="s">
        <v>294</v>
      </c>
      <c r="C81" s="55" t="s">
        <v>295</v>
      </c>
      <c r="D81" s="56" t="s">
        <v>65</v>
      </c>
      <c r="E81" s="57">
        <v>1</v>
      </c>
      <c r="F81" s="57"/>
      <c r="G81" s="83">
        <f t="shared" si="0"/>
        <v>0</v>
      </c>
      <c r="H81" s="47">
        <v>0</v>
      </c>
      <c r="I81" s="32">
        <f t="shared" si="1"/>
        <v>0</v>
      </c>
      <c r="J81" s="32">
        <v>0</v>
      </c>
      <c r="K81" s="32">
        <f t="shared" si="2"/>
        <v>0</v>
      </c>
    </row>
    <row r="82" spans="1:11">
      <c r="A82" s="82">
        <v>44</v>
      </c>
      <c r="B82" s="54" t="s">
        <v>296</v>
      </c>
      <c r="C82" s="55" t="s">
        <v>297</v>
      </c>
      <c r="D82" s="56" t="s">
        <v>65</v>
      </c>
      <c r="E82" s="57">
        <v>2</v>
      </c>
      <c r="F82" s="57"/>
      <c r="G82" s="83">
        <f t="shared" si="0"/>
        <v>0</v>
      </c>
      <c r="H82" s="47">
        <v>0</v>
      </c>
      <c r="I82" s="32">
        <f t="shared" si="1"/>
        <v>0</v>
      </c>
      <c r="J82" s="32">
        <v>0</v>
      </c>
      <c r="K82" s="32">
        <f t="shared" si="2"/>
        <v>0</v>
      </c>
    </row>
    <row r="83" spans="1:11" ht="25.5">
      <c r="A83" s="82">
        <v>45</v>
      </c>
      <c r="B83" s="54" t="s">
        <v>298</v>
      </c>
      <c r="C83" s="55" t="s">
        <v>299</v>
      </c>
      <c r="D83" s="56" t="s">
        <v>26</v>
      </c>
      <c r="E83" s="57">
        <v>4.5</v>
      </c>
      <c r="F83" s="57"/>
      <c r="G83" s="83">
        <f t="shared" si="0"/>
        <v>0</v>
      </c>
      <c r="H83" s="47">
        <v>4.4799999999999996E-3</v>
      </c>
      <c r="I83" s="32">
        <f t="shared" si="1"/>
        <v>2.0159999999999997E-2</v>
      </c>
      <c r="J83" s="32">
        <v>0</v>
      </c>
      <c r="K83" s="32">
        <f t="shared" si="2"/>
        <v>0</v>
      </c>
    </row>
    <row r="84" spans="1:11">
      <c r="A84" s="84"/>
      <c r="B84" s="58"/>
      <c r="C84" s="286" t="s">
        <v>300</v>
      </c>
      <c r="D84" s="287"/>
      <c r="E84" s="59">
        <v>4.5</v>
      </c>
      <c r="F84" s="76"/>
      <c r="G84" s="85"/>
      <c r="H84" s="48"/>
      <c r="I84" s="33"/>
      <c r="J84" s="33"/>
      <c r="K84" s="33"/>
    </row>
    <row r="85" spans="1:11" ht="25.5">
      <c r="A85" s="82">
        <v>46</v>
      </c>
      <c r="B85" s="54" t="s">
        <v>301</v>
      </c>
      <c r="C85" s="55" t="s">
        <v>302</v>
      </c>
      <c r="D85" s="56" t="s">
        <v>26</v>
      </c>
      <c r="E85" s="57">
        <v>7.5</v>
      </c>
      <c r="F85" s="57"/>
      <c r="G85" s="83">
        <f t="shared" ref="G85:G90" si="3">E85*F85</f>
        <v>0</v>
      </c>
      <c r="H85" s="47">
        <v>2.8E-3</v>
      </c>
      <c r="I85" s="32">
        <f t="shared" ref="I85:I90" si="4">E85*H85</f>
        <v>2.1000000000000001E-2</v>
      </c>
      <c r="J85" s="32">
        <v>0</v>
      </c>
      <c r="K85" s="32">
        <f t="shared" ref="K85:K90" si="5">E85*J85</f>
        <v>0</v>
      </c>
    </row>
    <row r="86" spans="1:11" ht="25.5">
      <c r="A86" s="82">
        <v>47</v>
      </c>
      <c r="B86" s="54" t="s">
        <v>303</v>
      </c>
      <c r="C86" s="55" t="s">
        <v>304</v>
      </c>
      <c r="D86" s="56" t="s">
        <v>65</v>
      </c>
      <c r="E86" s="57">
        <v>1</v>
      </c>
      <c r="F86" s="57"/>
      <c r="G86" s="83">
        <f t="shared" si="3"/>
        <v>0</v>
      </c>
      <c r="H86" s="47">
        <v>0.11787</v>
      </c>
      <c r="I86" s="32">
        <f t="shared" si="4"/>
        <v>0.11787</v>
      </c>
      <c r="J86" s="32">
        <v>0</v>
      </c>
      <c r="K86" s="32">
        <f t="shared" si="5"/>
        <v>0</v>
      </c>
    </row>
    <row r="87" spans="1:11" ht="25.5">
      <c r="A87" s="82">
        <v>48</v>
      </c>
      <c r="B87" s="54" t="s">
        <v>305</v>
      </c>
      <c r="C87" s="55" t="s">
        <v>306</v>
      </c>
      <c r="D87" s="56" t="s">
        <v>65</v>
      </c>
      <c r="E87" s="57">
        <v>1</v>
      </c>
      <c r="F87" s="57"/>
      <c r="G87" s="83">
        <f t="shared" si="3"/>
        <v>0</v>
      </c>
      <c r="H87" s="47">
        <v>0.46600000000000003</v>
      </c>
      <c r="I87" s="32">
        <f t="shared" si="4"/>
        <v>0.46600000000000003</v>
      </c>
      <c r="J87" s="32">
        <v>0</v>
      </c>
      <c r="K87" s="32">
        <f t="shared" si="5"/>
        <v>0</v>
      </c>
    </row>
    <row r="88" spans="1:11">
      <c r="A88" s="82">
        <v>49</v>
      </c>
      <c r="B88" s="54" t="s">
        <v>307</v>
      </c>
      <c r="C88" s="55" t="s">
        <v>308</v>
      </c>
      <c r="D88" s="56" t="s">
        <v>137</v>
      </c>
      <c r="E88" s="57">
        <v>1</v>
      </c>
      <c r="F88" s="57"/>
      <c r="G88" s="83">
        <f t="shared" si="3"/>
        <v>0</v>
      </c>
      <c r="H88" s="47">
        <v>5.9000000000000003E-4</v>
      </c>
      <c r="I88" s="32">
        <f t="shared" si="4"/>
        <v>5.9000000000000003E-4</v>
      </c>
      <c r="J88" s="32">
        <v>0</v>
      </c>
      <c r="K88" s="32">
        <f t="shared" si="5"/>
        <v>0</v>
      </c>
    </row>
    <row r="89" spans="1:11">
      <c r="A89" s="82">
        <v>50</v>
      </c>
      <c r="B89" s="54" t="s">
        <v>309</v>
      </c>
      <c r="C89" s="55" t="s">
        <v>310</v>
      </c>
      <c r="D89" s="56" t="s">
        <v>137</v>
      </c>
      <c r="E89" s="57">
        <v>1</v>
      </c>
      <c r="F89" s="57"/>
      <c r="G89" s="83">
        <f t="shared" si="3"/>
        <v>0</v>
      </c>
      <c r="H89" s="47">
        <v>0</v>
      </c>
      <c r="I89" s="32">
        <f t="shared" si="4"/>
        <v>0</v>
      </c>
      <c r="J89" s="32">
        <v>0</v>
      </c>
      <c r="K89" s="32">
        <f t="shared" si="5"/>
        <v>0</v>
      </c>
    </row>
    <row r="90" spans="1:11" ht="25.5">
      <c r="A90" s="82">
        <v>51</v>
      </c>
      <c r="B90" s="54" t="s">
        <v>311</v>
      </c>
      <c r="C90" s="55" t="s">
        <v>312</v>
      </c>
      <c r="D90" s="56" t="s">
        <v>137</v>
      </c>
      <c r="E90" s="57">
        <v>1</v>
      </c>
      <c r="F90" s="57"/>
      <c r="G90" s="83">
        <f t="shared" si="3"/>
        <v>0</v>
      </c>
      <c r="H90" s="47">
        <v>0</v>
      </c>
      <c r="I90" s="32">
        <f t="shared" si="4"/>
        <v>0</v>
      </c>
      <c r="J90" s="32">
        <v>0</v>
      </c>
      <c r="K90" s="32">
        <f t="shared" si="5"/>
        <v>0</v>
      </c>
    </row>
    <row r="91" spans="1:11">
      <c r="A91" s="52"/>
      <c r="B91" s="61" t="s">
        <v>18</v>
      </c>
      <c r="C91" s="62" t="s">
        <v>933</v>
      </c>
      <c r="D91" s="52"/>
      <c r="E91" s="63"/>
      <c r="F91" s="63"/>
      <c r="G91" s="86">
        <f>SUM(G67:G90)</f>
        <v>0</v>
      </c>
      <c r="H91" s="49"/>
      <c r="I91" s="35">
        <f>SUM(I67:I90)</f>
        <v>5.5863499999999995</v>
      </c>
      <c r="J91" s="34"/>
      <c r="K91" s="35">
        <f>SUM(K67:K90)</f>
        <v>0</v>
      </c>
    </row>
    <row r="92" spans="1:11">
      <c r="A92" s="80" t="s">
        <v>15</v>
      </c>
      <c r="B92" s="50" t="s">
        <v>138</v>
      </c>
      <c r="C92" s="51" t="s">
        <v>139</v>
      </c>
      <c r="D92" s="52"/>
      <c r="E92" s="53"/>
      <c r="F92" s="53"/>
      <c r="G92" s="81"/>
      <c r="H92" s="46"/>
      <c r="I92" s="31"/>
      <c r="J92" s="31"/>
      <c r="K92" s="31"/>
    </row>
    <row r="93" spans="1:11">
      <c r="A93" s="82">
        <v>52</v>
      </c>
      <c r="B93" s="54" t="s">
        <v>140</v>
      </c>
      <c r="C93" s="55" t="s">
        <v>141</v>
      </c>
      <c r="D93" s="56" t="s">
        <v>26</v>
      </c>
      <c r="E93" s="57">
        <v>12</v>
      </c>
      <c r="F93" s="57"/>
      <c r="G93" s="83">
        <f>E93*F93</f>
        <v>0</v>
      </c>
      <c r="H93" s="47">
        <v>8.9099999999999995E-3</v>
      </c>
      <c r="I93" s="32">
        <f>E93*H93</f>
        <v>0.10691999999999999</v>
      </c>
      <c r="J93" s="32">
        <v>0</v>
      </c>
      <c r="K93" s="32">
        <f>E93*J93</f>
        <v>0</v>
      </c>
    </row>
    <row r="94" spans="1:11">
      <c r="A94" s="84"/>
      <c r="B94" s="58"/>
      <c r="C94" s="286" t="s">
        <v>313</v>
      </c>
      <c r="D94" s="287"/>
      <c r="E94" s="59">
        <v>12</v>
      </c>
      <c r="F94" s="76"/>
      <c r="G94" s="85"/>
      <c r="H94" s="48"/>
      <c r="I94" s="33"/>
      <c r="J94" s="33"/>
      <c r="K94" s="33"/>
    </row>
    <row r="95" spans="1:11">
      <c r="A95" s="82">
        <v>53</v>
      </c>
      <c r="B95" s="54" t="s">
        <v>143</v>
      </c>
      <c r="C95" s="55" t="s">
        <v>144</v>
      </c>
      <c r="D95" s="56" t="s">
        <v>26</v>
      </c>
      <c r="E95" s="57">
        <v>16</v>
      </c>
      <c r="F95" s="57"/>
      <c r="G95" s="83">
        <f>E95*F95</f>
        <v>0</v>
      </c>
      <c r="H95" s="47">
        <v>3.4959999999999998E-2</v>
      </c>
      <c r="I95" s="32">
        <f>E95*H95</f>
        <v>0.55935999999999997</v>
      </c>
      <c r="J95" s="32">
        <v>0</v>
      </c>
      <c r="K95" s="32">
        <f>E95*J95</f>
        <v>0</v>
      </c>
    </row>
    <row r="96" spans="1:11">
      <c r="A96" s="84"/>
      <c r="B96" s="58"/>
      <c r="C96" s="286" t="s">
        <v>145</v>
      </c>
      <c r="D96" s="287"/>
      <c r="E96" s="59">
        <v>16</v>
      </c>
      <c r="F96" s="76"/>
      <c r="G96" s="85"/>
      <c r="H96" s="48"/>
      <c r="I96" s="33"/>
      <c r="J96" s="33"/>
      <c r="K96" s="33"/>
    </row>
    <row r="97" spans="1:11">
      <c r="A97" s="82">
        <v>54</v>
      </c>
      <c r="B97" s="54" t="s">
        <v>154</v>
      </c>
      <c r="C97" s="55" t="s">
        <v>314</v>
      </c>
      <c r="D97" s="56" t="s">
        <v>22</v>
      </c>
      <c r="E97" s="57">
        <v>24.864000000000001</v>
      </c>
      <c r="F97" s="57"/>
      <c r="G97" s="83">
        <f>E97*F97</f>
        <v>0</v>
      </c>
      <c r="H97" s="47">
        <v>0</v>
      </c>
      <c r="I97" s="32">
        <f>E97*H97</f>
        <v>0</v>
      </c>
      <c r="J97" s="32">
        <v>0</v>
      </c>
      <c r="K97" s="32">
        <f>E97*J97</f>
        <v>0</v>
      </c>
    </row>
    <row r="98" spans="1:11">
      <c r="A98" s="84"/>
      <c r="B98" s="58"/>
      <c r="C98" s="286" t="s">
        <v>315</v>
      </c>
      <c r="D98" s="287"/>
      <c r="E98" s="59">
        <v>24.864000000000001</v>
      </c>
      <c r="F98" s="76"/>
      <c r="G98" s="85"/>
      <c r="H98" s="48"/>
      <c r="I98" s="33"/>
      <c r="J98" s="33"/>
      <c r="K98" s="33"/>
    </row>
    <row r="99" spans="1:11">
      <c r="A99" s="82">
        <v>55</v>
      </c>
      <c r="B99" s="54" t="s">
        <v>157</v>
      </c>
      <c r="C99" s="55" t="s">
        <v>316</v>
      </c>
      <c r="D99" s="56" t="s">
        <v>22</v>
      </c>
      <c r="E99" s="57">
        <v>24.864000000000001</v>
      </c>
      <c r="F99" s="57"/>
      <c r="G99" s="83">
        <f>E99*F99</f>
        <v>0</v>
      </c>
      <c r="H99" s="47">
        <v>0</v>
      </c>
      <c r="I99" s="32">
        <f>E99*H99</f>
        <v>0</v>
      </c>
      <c r="J99" s="32">
        <v>0</v>
      </c>
      <c r="K99" s="32">
        <f>E99*J99</f>
        <v>0</v>
      </c>
    </row>
    <row r="100" spans="1:11">
      <c r="A100" s="84"/>
      <c r="B100" s="58"/>
      <c r="C100" s="286" t="s">
        <v>315</v>
      </c>
      <c r="D100" s="287"/>
      <c r="E100" s="59">
        <v>24.864000000000001</v>
      </c>
      <c r="F100" s="76"/>
      <c r="G100" s="85"/>
      <c r="H100" s="48"/>
      <c r="I100" s="33"/>
      <c r="J100" s="33"/>
      <c r="K100" s="33"/>
    </row>
    <row r="101" spans="1:11">
      <c r="A101" s="52"/>
      <c r="B101" s="61" t="s">
        <v>18</v>
      </c>
      <c r="C101" s="62" t="s">
        <v>934</v>
      </c>
      <c r="D101" s="52"/>
      <c r="E101" s="63"/>
      <c r="F101" s="63"/>
      <c r="G101" s="86">
        <f>SUM(G92:G100)</f>
        <v>0</v>
      </c>
      <c r="H101" s="49"/>
      <c r="I101" s="35">
        <f>SUM(I92:I100)</f>
        <v>0.66627999999999998</v>
      </c>
      <c r="J101" s="34"/>
      <c r="K101" s="35">
        <f>SUM(K92:K100)</f>
        <v>0</v>
      </c>
    </row>
    <row r="102" spans="1:11">
      <c r="A102" s="80" t="s">
        <v>15</v>
      </c>
      <c r="B102" s="50" t="s">
        <v>159</v>
      </c>
      <c r="C102" s="51" t="s">
        <v>160</v>
      </c>
      <c r="D102" s="52"/>
      <c r="E102" s="53"/>
      <c r="F102" s="53"/>
      <c r="G102" s="81"/>
      <c r="H102" s="46"/>
      <c r="I102" s="31"/>
      <c r="J102" s="31"/>
      <c r="K102" s="31"/>
    </row>
    <row r="103" spans="1:11">
      <c r="A103" s="82">
        <v>56</v>
      </c>
      <c r="B103" s="54" t="s">
        <v>161</v>
      </c>
      <c r="C103" s="55" t="s">
        <v>162</v>
      </c>
      <c r="D103" s="56" t="s">
        <v>65</v>
      </c>
      <c r="E103" s="57">
        <v>1</v>
      </c>
      <c r="F103" s="57"/>
      <c r="G103" s="83">
        <f>E103*F103</f>
        <v>0</v>
      </c>
      <c r="H103" s="47">
        <v>4.8669999999999998E-2</v>
      </c>
      <c r="I103" s="32">
        <f>E103*H103</f>
        <v>4.8669999999999998E-2</v>
      </c>
      <c r="J103" s="32">
        <v>0</v>
      </c>
      <c r="K103" s="32">
        <f>E103*J103</f>
        <v>0</v>
      </c>
    </row>
    <row r="104" spans="1:11" ht="25.5">
      <c r="A104" s="82">
        <v>57</v>
      </c>
      <c r="B104" s="54" t="s">
        <v>163</v>
      </c>
      <c r="C104" s="55" t="s">
        <v>317</v>
      </c>
      <c r="D104" s="56" t="s">
        <v>65</v>
      </c>
      <c r="E104" s="57">
        <v>1</v>
      </c>
      <c r="F104" s="57"/>
      <c r="G104" s="83">
        <f>E104*F104</f>
        <v>0</v>
      </c>
      <c r="H104" s="47">
        <v>1.0500000000000001E-2</v>
      </c>
      <c r="I104" s="32">
        <f>E104*H104</f>
        <v>1.0500000000000001E-2</v>
      </c>
      <c r="J104" s="32">
        <v>0</v>
      </c>
      <c r="K104" s="32">
        <f>E104*J104</f>
        <v>0</v>
      </c>
    </row>
    <row r="105" spans="1:11">
      <c r="A105" s="52"/>
      <c r="B105" s="61" t="s">
        <v>18</v>
      </c>
      <c r="C105" s="62" t="s">
        <v>935</v>
      </c>
      <c r="D105" s="52"/>
      <c r="E105" s="63"/>
      <c r="F105" s="63"/>
      <c r="G105" s="86">
        <f>SUM(G102:G104)</f>
        <v>0</v>
      </c>
      <c r="H105" s="49"/>
      <c r="I105" s="35">
        <f>SUM(I102:I104)</f>
        <v>5.917E-2</v>
      </c>
      <c r="J105" s="34"/>
      <c r="K105" s="35">
        <f>SUM(K102:K104)</f>
        <v>0</v>
      </c>
    </row>
    <row r="106" spans="1:11">
      <c r="A106" s="80" t="s">
        <v>15</v>
      </c>
      <c r="B106" s="50" t="s">
        <v>173</v>
      </c>
      <c r="C106" s="51" t="s">
        <v>174</v>
      </c>
      <c r="D106" s="52"/>
      <c r="E106" s="53"/>
      <c r="F106" s="53"/>
      <c r="G106" s="81"/>
      <c r="H106" s="46"/>
      <c r="I106" s="31"/>
      <c r="J106" s="31"/>
      <c r="K106" s="31"/>
    </row>
    <row r="107" spans="1:11">
      <c r="A107" s="82">
        <v>58</v>
      </c>
      <c r="B107" s="54" t="s">
        <v>188</v>
      </c>
      <c r="C107" s="55" t="s">
        <v>189</v>
      </c>
      <c r="D107" s="56" t="s">
        <v>26</v>
      </c>
      <c r="E107" s="57">
        <v>1.2</v>
      </c>
      <c r="F107" s="57"/>
      <c r="G107" s="83">
        <f>E107*F107</f>
        <v>0</v>
      </c>
      <c r="H107" s="47">
        <v>0</v>
      </c>
      <c r="I107" s="32">
        <f>E107*H107</f>
        <v>0</v>
      </c>
      <c r="J107" s="32">
        <v>-7.5000000000000002E-4</v>
      </c>
      <c r="K107" s="32">
        <f>E107*J107</f>
        <v>-8.9999999999999998E-4</v>
      </c>
    </row>
    <row r="108" spans="1:11">
      <c r="A108" s="84"/>
      <c r="B108" s="58"/>
      <c r="C108" s="286" t="s">
        <v>318</v>
      </c>
      <c r="D108" s="287"/>
      <c r="E108" s="59">
        <v>1.2</v>
      </c>
      <c r="F108" s="76"/>
      <c r="G108" s="85"/>
      <c r="H108" s="48"/>
      <c r="I108" s="33"/>
      <c r="J108" s="33"/>
      <c r="K108" s="33"/>
    </row>
    <row r="109" spans="1:11">
      <c r="A109" s="52"/>
      <c r="B109" s="61" t="s">
        <v>18</v>
      </c>
      <c r="C109" s="62" t="s">
        <v>937</v>
      </c>
      <c r="D109" s="52"/>
      <c r="E109" s="63"/>
      <c r="F109" s="63"/>
      <c r="G109" s="86">
        <f>SUM(G106:G108)</f>
        <v>0</v>
      </c>
      <c r="H109" s="49"/>
      <c r="I109" s="35">
        <f>SUM(I106:I108)</f>
        <v>0</v>
      </c>
      <c r="J109" s="34"/>
      <c r="K109" s="35">
        <f>SUM(K106:K108)</f>
        <v>-8.9999999999999998E-4</v>
      </c>
    </row>
    <row r="110" spans="1:11">
      <c r="A110" s="80" t="s">
        <v>15</v>
      </c>
      <c r="B110" s="50" t="s">
        <v>194</v>
      </c>
      <c r="C110" s="51" t="s">
        <v>195</v>
      </c>
      <c r="D110" s="52"/>
      <c r="E110" s="53"/>
      <c r="F110" s="53"/>
      <c r="G110" s="81"/>
      <c r="H110" s="46"/>
      <c r="I110" s="31"/>
      <c r="J110" s="31"/>
      <c r="K110" s="31"/>
    </row>
    <row r="111" spans="1:11">
      <c r="A111" s="82">
        <v>59</v>
      </c>
      <c r="B111" s="54" t="s">
        <v>196</v>
      </c>
      <c r="C111" s="55" t="s">
        <v>197</v>
      </c>
      <c r="D111" s="56" t="s">
        <v>88</v>
      </c>
      <c r="E111" s="57">
        <v>550.45780000000002</v>
      </c>
      <c r="F111" s="57"/>
      <c r="G111" s="83">
        <f>E111*F111</f>
        <v>0</v>
      </c>
      <c r="H111" s="47">
        <v>0</v>
      </c>
      <c r="I111" s="32">
        <f>E111*H111</f>
        <v>0</v>
      </c>
      <c r="J111" s="32">
        <v>0</v>
      </c>
      <c r="K111" s="32">
        <f>E111*J111</f>
        <v>0</v>
      </c>
    </row>
    <row r="112" spans="1:11">
      <c r="A112" s="84"/>
      <c r="B112" s="58"/>
      <c r="C112" s="286" t="s">
        <v>319</v>
      </c>
      <c r="D112" s="287"/>
      <c r="E112" s="59">
        <v>550.45780000000002</v>
      </c>
      <c r="F112" s="76"/>
      <c r="G112" s="85"/>
      <c r="H112" s="48"/>
      <c r="I112" s="33"/>
      <c r="J112" s="33"/>
      <c r="K112" s="33"/>
    </row>
    <row r="113" spans="1:11">
      <c r="A113" s="52"/>
      <c r="B113" s="61" t="s">
        <v>18</v>
      </c>
      <c r="C113" s="62" t="s">
        <v>938</v>
      </c>
      <c r="D113" s="52"/>
      <c r="E113" s="63"/>
      <c r="F113" s="63"/>
      <c r="G113" s="86">
        <f>SUM(G110:G112)</f>
        <v>0</v>
      </c>
      <c r="H113" s="49"/>
      <c r="I113" s="35">
        <f>SUM(I110:I112)</f>
        <v>0</v>
      </c>
      <c r="J113" s="34"/>
      <c r="K113" s="35">
        <f>SUM(K110:K112)</f>
        <v>0</v>
      </c>
    </row>
    <row r="114" spans="1:11">
      <c r="A114" s="80" t="s">
        <v>15</v>
      </c>
      <c r="B114" s="50" t="s">
        <v>200</v>
      </c>
      <c r="C114" s="51" t="s">
        <v>201</v>
      </c>
      <c r="D114" s="52"/>
      <c r="E114" s="53"/>
      <c r="F114" s="53"/>
      <c r="G114" s="81"/>
      <c r="H114" s="46"/>
      <c r="I114" s="31"/>
      <c r="J114" s="31"/>
      <c r="K114" s="31"/>
    </row>
    <row r="115" spans="1:11">
      <c r="A115" s="82">
        <v>60</v>
      </c>
      <c r="B115" s="54" t="s">
        <v>202</v>
      </c>
      <c r="C115" s="55" t="s">
        <v>320</v>
      </c>
      <c r="D115" s="56" t="s">
        <v>65</v>
      </c>
      <c r="E115" s="57">
        <v>6</v>
      </c>
      <c r="F115" s="57"/>
      <c r="G115" s="83">
        <f>E115*F115</f>
        <v>0</v>
      </c>
      <c r="H115" s="47">
        <v>5.0000000000000002E-5</v>
      </c>
      <c r="I115" s="32">
        <f>E115*H115</f>
        <v>3.0000000000000003E-4</v>
      </c>
      <c r="J115" s="32">
        <v>0</v>
      </c>
      <c r="K115" s="32">
        <f>E115*J115</f>
        <v>0</v>
      </c>
    </row>
    <row r="116" spans="1:11">
      <c r="A116" s="82">
        <v>61</v>
      </c>
      <c r="B116" s="54" t="s">
        <v>204</v>
      </c>
      <c r="C116" s="55" t="s">
        <v>205</v>
      </c>
      <c r="D116" s="56" t="s">
        <v>68</v>
      </c>
      <c r="E116" s="57">
        <v>71.92</v>
      </c>
      <c r="F116" s="57"/>
      <c r="G116" s="83">
        <f>E116*F116</f>
        <v>0</v>
      </c>
      <c r="H116" s="47">
        <v>0</v>
      </c>
      <c r="I116" s="32">
        <f>E116*H116</f>
        <v>0</v>
      </c>
      <c r="J116" s="32">
        <v>0</v>
      </c>
      <c r="K116" s="32">
        <f>E116*J116</f>
        <v>0</v>
      </c>
    </row>
    <row r="117" spans="1:11">
      <c r="A117" s="84"/>
      <c r="B117" s="58"/>
      <c r="C117" s="286" t="s">
        <v>321</v>
      </c>
      <c r="D117" s="287"/>
      <c r="E117" s="59">
        <v>71.92</v>
      </c>
      <c r="F117" s="76"/>
      <c r="G117" s="85"/>
      <c r="H117" s="48"/>
      <c r="I117" s="33"/>
      <c r="J117" s="33"/>
      <c r="K117" s="33"/>
    </row>
    <row r="118" spans="1:11">
      <c r="A118" s="82">
        <v>62</v>
      </c>
      <c r="B118" s="54" t="s">
        <v>207</v>
      </c>
      <c r="C118" s="55" t="s">
        <v>208</v>
      </c>
      <c r="D118" s="56" t="s">
        <v>88</v>
      </c>
      <c r="E118" s="57">
        <v>1.3291999999999999</v>
      </c>
      <c r="F118" s="57"/>
      <c r="G118" s="83">
        <f>E118*F118</f>
        <v>0</v>
      </c>
      <c r="H118" s="47">
        <v>0</v>
      </c>
      <c r="I118" s="32">
        <f>E118*H118</f>
        <v>0</v>
      </c>
      <c r="J118" s="32">
        <v>0</v>
      </c>
      <c r="K118" s="32">
        <f>E118*J118</f>
        <v>0</v>
      </c>
    </row>
    <row r="119" spans="1:11">
      <c r="A119" s="52"/>
      <c r="B119" s="61" t="s">
        <v>18</v>
      </c>
      <c r="C119" s="62" t="s">
        <v>939</v>
      </c>
      <c r="D119" s="52"/>
      <c r="E119" s="63"/>
      <c r="F119" s="63"/>
      <c r="G119" s="86">
        <f>SUM(G114:G118)</f>
        <v>0</v>
      </c>
      <c r="H119" s="49"/>
      <c r="I119" s="35">
        <f>SUM(I114:I118)</f>
        <v>3.0000000000000003E-4</v>
      </c>
      <c r="J119" s="34"/>
      <c r="K119" s="35">
        <f>SUM(K114:K118)</f>
        <v>0</v>
      </c>
    </row>
    <row r="120" spans="1:11">
      <c r="A120" s="80" t="s">
        <v>15</v>
      </c>
      <c r="B120" s="50" t="s">
        <v>209</v>
      </c>
      <c r="C120" s="51" t="s">
        <v>210</v>
      </c>
      <c r="D120" s="52"/>
      <c r="E120" s="53"/>
      <c r="F120" s="53"/>
      <c r="G120" s="81"/>
      <c r="H120" s="46"/>
      <c r="I120" s="31"/>
      <c r="J120" s="31"/>
      <c r="K120" s="31"/>
    </row>
    <row r="121" spans="1:11">
      <c r="A121" s="82">
        <v>63</v>
      </c>
      <c r="B121" s="54" t="s">
        <v>211</v>
      </c>
      <c r="C121" s="55" t="s">
        <v>212</v>
      </c>
      <c r="D121" s="56" t="s">
        <v>26</v>
      </c>
      <c r="E121" s="57">
        <v>7</v>
      </c>
      <c r="F121" s="57"/>
      <c r="G121" s="83">
        <f>E121*F121</f>
        <v>0</v>
      </c>
      <c r="H121" s="47">
        <v>6.0000000000000002E-5</v>
      </c>
      <c r="I121" s="32">
        <f>E121*H121</f>
        <v>4.2000000000000002E-4</v>
      </c>
      <c r="J121" s="32">
        <v>0</v>
      </c>
      <c r="K121" s="32">
        <f>E121*J121</f>
        <v>0</v>
      </c>
    </row>
    <row r="122" spans="1:11">
      <c r="A122" s="84"/>
      <c r="B122" s="58"/>
      <c r="C122" s="286">
        <v>7</v>
      </c>
      <c r="D122" s="287"/>
      <c r="E122" s="59">
        <v>7</v>
      </c>
      <c r="F122" s="76"/>
      <c r="G122" s="85"/>
      <c r="H122" s="48"/>
      <c r="I122" s="33"/>
      <c r="J122" s="33"/>
      <c r="K122" s="33"/>
    </row>
    <row r="123" spans="1:11">
      <c r="A123" s="82">
        <v>64</v>
      </c>
      <c r="B123" s="54" t="s">
        <v>214</v>
      </c>
      <c r="C123" s="55" t="s">
        <v>322</v>
      </c>
      <c r="D123" s="56" t="s">
        <v>65</v>
      </c>
      <c r="E123" s="57">
        <v>1</v>
      </c>
      <c r="F123" s="57"/>
      <c r="G123" s="83">
        <f>E123*F123</f>
        <v>0</v>
      </c>
      <c r="H123" s="47">
        <v>2.0500000000000001E-2</v>
      </c>
      <c r="I123" s="32">
        <f>E123*H123</f>
        <v>2.0500000000000001E-2</v>
      </c>
      <c r="J123" s="32">
        <v>0</v>
      </c>
      <c r="K123" s="32">
        <f>E123*J123</f>
        <v>0</v>
      </c>
    </row>
    <row r="124" spans="1:11">
      <c r="A124" s="82">
        <v>65</v>
      </c>
      <c r="B124" s="54" t="s">
        <v>218</v>
      </c>
      <c r="C124" s="55" t="s">
        <v>219</v>
      </c>
      <c r="D124" s="56" t="s">
        <v>26</v>
      </c>
      <c r="E124" s="57">
        <v>2</v>
      </c>
      <c r="F124" s="57"/>
      <c r="G124" s="83">
        <f>E124*F124</f>
        <v>0</v>
      </c>
      <c r="H124" s="47">
        <v>1.8079999999999999E-2</v>
      </c>
      <c r="I124" s="32">
        <f>E124*H124</f>
        <v>3.6159999999999998E-2</v>
      </c>
      <c r="J124" s="32">
        <v>0</v>
      </c>
      <c r="K124" s="32">
        <f>E124*J124</f>
        <v>0</v>
      </c>
    </row>
    <row r="125" spans="1:11" ht="13.5" thickBot="1">
      <c r="A125" s="52"/>
      <c r="B125" s="61" t="s">
        <v>18</v>
      </c>
      <c r="C125" s="62" t="s">
        <v>940</v>
      </c>
      <c r="D125" s="52"/>
      <c r="E125" s="63"/>
      <c r="F125" s="63"/>
      <c r="G125" s="191">
        <f>SUM(G120:G124)</f>
        <v>0</v>
      </c>
      <c r="H125" s="49"/>
      <c r="I125" s="35">
        <f>SUM(I120:I124)</f>
        <v>5.7079999999999999E-2</v>
      </c>
      <c r="J125" s="34"/>
      <c r="K125" s="35">
        <f>SUM(K120:K124)</f>
        <v>0</v>
      </c>
    </row>
    <row r="126" spans="1:11" ht="13.5" thickBot="1">
      <c r="A126" s="36"/>
      <c r="B126" s="36"/>
      <c r="C126" s="36"/>
      <c r="D126" s="36"/>
      <c r="E126" s="202" t="s">
        <v>953</v>
      </c>
      <c r="F126" s="36"/>
      <c r="G126" s="201">
        <f>SUM(G125,G119,G113,G109,G105,G101,G91,G66,G62,G52,G48,G34)</f>
        <v>0</v>
      </c>
    </row>
    <row r="127" spans="1:11" ht="95.25" customHeight="1">
      <c r="A127" s="36"/>
      <c r="B127" s="36"/>
      <c r="C127" s="197" t="s">
        <v>246</v>
      </c>
      <c r="D127" s="36"/>
      <c r="E127" s="36"/>
      <c r="F127" s="36"/>
      <c r="G127" s="36"/>
    </row>
    <row r="128" spans="1:11" ht="164.25" customHeight="1">
      <c r="A128" s="36"/>
      <c r="B128" s="36"/>
      <c r="C128" s="198" t="s">
        <v>247</v>
      </c>
      <c r="D128" s="36"/>
      <c r="E128" s="36"/>
      <c r="F128" s="36"/>
      <c r="G128" s="36"/>
    </row>
    <row r="129" spans="1:7" ht="89.25">
      <c r="A129" s="36"/>
      <c r="B129" s="36"/>
      <c r="C129" s="199" t="s">
        <v>248</v>
      </c>
      <c r="D129" s="36"/>
      <c r="E129" s="36"/>
      <c r="F129" s="36"/>
      <c r="G129" s="36"/>
    </row>
    <row r="130" spans="1:7" ht="38.25">
      <c r="A130" s="36"/>
      <c r="B130" s="36"/>
      <c r="C130" s="200" t="s">
        <v>249</v>
      </c>
      <c r="D130" s="36"/>
      <c r="E130" s="36"/>
      <c r="F130" s="36"/>
      <c r="G130" s="36"/>
    </row>
    <row r="131" spans="1:7" ht="38.25">
      <c r="A131" s="36"/>
      <c r="B131" s="36"/>
      <c r="C131" s="200" t="s">
        <v>250</v>
      </c>
      <c r="D131" s="36"/>
      <c r="E131" s="36"/>
      <c r="F131" s="36"/>
      <c r="G131" s="36"/>
    </row>
    <row r="132" spans="1:7">
      <c r="E132" s="18"/>
    </row>
    <row r="133" spans="1:7">
      <c r="E133" s="18"/>
    </row>
    <row r="134" spans="1:7">
      <c r="E134" s="18"/>
    </row>
    <row r="135" spans="1:7">
      <c r="E135" s="18"/>
    </row>
    <row r="136" spans="1:7">
      <c r="E136" s="18"/>
    </row>
    <row r="137" spans="1:7">
      <c r="E137" s="18"/>
    </row>
    <row r="138" spans="1:7">
      <c r="E138" s="18"/>
    </row>
    <row r="139" spans="1:7">
      <c r="E139" s="18"/>
    </row>
    <row r="140" spans="1:7">
      <c r="E140" s="18"/>
    </row>
    <row r="141" spans="1:7">
      <c r="E141" s="18"/>
    </row>
    <row r="142" spans="1:7">
      <c r="E142" s="18"/>
    </row>
    <row r="143" spans="1:7">
      <c r="E143" s="18"/>
    </row>
    <row r="144" spans="1:7">
      <c r="E144" s="18"/>
    </row>
    <row r="145" spans="1:7">
      <c r="E145" s="18"/>
    </row>
    <row r="146" spans="1:7">
      <c r="E146" s="18"/>
    </row>
    <row r="147" spans="1:7">
      <c r="E147" s="18"/>
    </row>
    <row r="148" spans="1:7">
      <c r="E148" s="18"/>
    </row>
    <row r="149" spans="1:7">
      <c r="A149" s="36"/>
      <c r="B149" s="36"/>
      <c r="C149" s="36"/>
      <c r="D149" s="36"/>
      <c r="E149" s="36"/>
      <c r="F149" s="36"/>
      <c r="G149" s="36"/>
    </row>
    <row r="150" spans="1:7">
      <c r="A150" s="36"/>
      <c r="B150" s="36"/>
      <c r="C150" s="36"/>
      <c r="D150" s="36"/>
      <c r="E150" s="36"/>
      <c r="F150" s="36"/>
      <c r="G150" s="36"/>
    </row>
    <row r="151" spans="1:7">
      <c r="A151" s="36"/>
      <c r="B151" s="36"/>
      <c r="C151" s="36"/>
      <c r="D151" s="36"/>
      <c r="E151" s="36"/>
      <c r="F151" s="36"/>
      <c r="G151" s="36"/>
    </row>
    <row r="152" spans="1:7">
      <c r="A152" s="36"/>
      <c r="B152" s="36"/>
      <c r="C152" s="36"/>
      <c r="D152" s="36"/>
      <c r="E152" s="36"/>
      <c r="F152" s="36"/>
      <c r="G152" s="36"/>
    </row>
    <row r="153" spans="1:7">
      <c r="E153" s="18"/>
    </row>
    <row r="154" spans="1:7">
      <c r="E154" s="18"/>
    </row>
    <row r="155" spans="1:7">
      <c r="E155" s="18"/>
    </row>
    <row r="156" spans="1:7">
      <c r="E156" s="18"/>
    </row>
    <row r="157" spans="1:7">
      <c r="E157" s="18"/>
    </row>
    <row r="158" spans="1:7">
      <c r="E158" s="18"/>
    </row>
    <row r="159" spans="1:7">
      <c r="E159" s="18"/>
    </row>
    <row r="160" spans="1:7">
      <c r="E160" s="18"/>
    </row>
    <row r="161" spans="5:5">
      <c r="E161" s="18"/>
    </row>
    <row r="162" spans="5:5">
      <c r="E162" s="18"/>
    </row>
    <row r="163" spans="5:5">
      <c r="E163" s="18"/>
    </row>
    <row r="164" spans="5:5">
      <c r="E164" s="18"/>
    </row>
    <row r="165" spans="5:5">
      <c r="E165" s="18"/>
    </row>
    <row r="166" spans="5:5">
      <c r="E166" s="18"/>
    </row>
    <row r="167" spans="5:5">
      <c r="E167" s="18"/>
    </row>
    <row r="168" spans="5:5">
      <c r="E168" s="18"/>
    </row>
    <row r="169" spans="5:5">
      <c r="E169" s="18"/>
    </row>
    <row r="170" spans="5:5">
      <c r="E170" s="18"/>
    </row>
    <row r="171" spans="5:5">
      <c r="E171" s="18"/>
    </row>
    <row r="172" spans="5:5">
      <c r="E172" s="18"/>
    </row>
    <row r="173" spans="5:5">
      <c r="E173" s="18"/>
    </row>
    <row r="174" spans="5:5">
      <c r="E174" s="18"/>
    </row>
    <row r="175" spans="5:5">
      <c r="E175" s="18"/>
    </row>
    <row r="176" spans="5:5">
      <c r="E176" s="18"/>
    </row>
    <row r="177" spans="1:7">
      <c r="E177" s="18"/>
    </row>
    <row r="178" spans="1:7">
      <c r="A178" s="37"/>
      <c r="B178" s="37"/>
    </row>
    <row r="179" spans="1:7">
      <c r="A179" s="36"/>
      <c r="B179" s="36"/>
      <c r="C179" s="39"/>
      <c r="D179" s="39"/>
      <c r="E179" s="40"/>
      <c r="F179" s="39"/>
      <c r="G179" s="41"/>
    </row>
    <row r="180" spans="1:7">
      <c r="A180" s="42"/>
      <c r="B180" s="42"/>
      <c r="C180" s="36"/>
      <c r="D180" s="36"/>
      <c r="E180" s="43"/>
      <c r="F180" s="36"/>
      <c r="G180" s="36"/>
    </row>
    <row r="181" spans="1:7">
      <c r="A181" s="36"/>
      <c r="B181" s="36"/>
      <c r="C181" s="36"/>
      <c r="D181" s="36"/>
      <c r="E181" s="43"/>
      <c r="F181" s="36"/>
      <c r="G181" s="36"/>
    </row>
    <row r="182" spans="1:7">
      <c r="A182" s="36"/>
      <c r="B182" s="36"/>
      <c r="C182" s="36"/>
      <c r="D182" s="36"/>
      <c r="E182" s="43"/>
      <c r="F182" s="36"/>
      <c r="G182" s="36"/>
    </row>
    <row r="183" spans="1:7">
      <c r="A183" s="36"/>
      <c r="B183" s="36"/>
      <c r="C183" s="36"/>
      <c r="D183" s="36"/>
      <c r="E183" s="43"/>
      <c r="F183" s="36"/>
      <c r="G183" s="36"/>
    </row>
    <row r="184" spans="1:7">
      <c r="A184" s="36"/>
      <c r="B184" s="36"/>
      <c r="C184" s="36"/>
      <c r="D184" s="36"/>
      <c r="E184" s="43"/>
      <c r="F184" s="36"/>
      <c r="G184" s="36"/>
    </row>
    <row r="185" spans="1:7">
      <c r="A185" s="36"/>
      <c r="B185" s="36"/>
      <c r="C185" s="36"/>
      <c r="D185" s="36"/>
      <c r="E185" s="43"/>
      <c r="F185" s="36"/>
      <c r="G185" s="36"/>
    </row>
    <row r="186" spans="1:7">
      <c r="A186" s="36"/>
      <c r="B186" s="36"/>
      <c r="C186" s="36"/>
      <c r="D186" s="36"/>
      <c r="E186" s="43"/>
      <c r="F186" s="36"/>
      <c r="G186" s="36"/>
    </row>
    <row r="187" spans="1:7">
      <c r="A187" s="36"/>
      <c r="B187" s="36"/>
      <c r="C187" s="36"/>
      <c r="D187" s="36"/>
      <c r="E187" s="43"/>
      <c r="F187" s="36"/>
      <c r="G187" s="36"/>
    </row>
    <row r="188" spans="1:7">
      <c r="A188" s="36"/>
      <c r="B188" s="36"/>
      <c r="C188" s="36"/>
      <c r="D188" s="36"/>
      <c r="E188" s="43"/>
      <c r="F188" s="36"/>
      <c r="G188" s="36"/>
    </row>
    <row r="189" spans="1:7">
      <c r="A189" s="36"/>
      <c r="B189" s="36"/>
      <c r="C189" s="36"/>
      <c r="D189" s="36"/>
      <c r="E189" s="43"/>
      <c r="F189" s="36"/>
      <c r="G189" s="36"/>
    </row>
    <row r="190" spans="1:7">
      <c r="A190" s="36"/>
      <c r="B190" s="36"/>
      <c r="C190" s="36"/>
      <c r="D190" s="36"/>
      <c r="E190" s="43"/>
      <c r="F190" s="36"/>
      <c r="G190" s="36"/>
    </row>
    <row r="191" spans="1:7">
      <c r="A191" s="36"/>
      <c r="B191" s="36"/>
      <c r="C191" s="36"/>
      <c r="D191" s="36"/>
      <c r="E191" s="43"/>
      <c r="F191" s="36"/>
      <c r="G191" s="36"/>
    </row>
    <row r="192" spans="1:7">
      <c r="A192" s="36"/>
      <c r="B192" s="36"/>
      <c r="C192" s="36"/>
      <c r="D192" s="36"/>
      <c r="E192" s="43"/>
      <c r="F192" s="36"/>
      <c r="G192" s="36"/>
    </row>
  </sheetData>
  <mergeCells count="34">
    <mergeCell ref="C24:D24"/>
    <mergeCell ref="A1:I1"/>
    <mergeCell ref="A3:B3"/>
    <mergeCell ref="A4:B4"/>
    <mergeCell ref="G4:I4"/>
    <mergeCell ref="C9:D9"/>
    <mergeCell ref="C12:D12"/>
    <mergeCell ref="C14:D14"/>
    <mergeCell ref="C17:D17"/>
    <mergeCell ref="C19:D19"/>
    <mergeCell ref="C21:D21"/>
    <mergeCell ref="C22:D22"/>
    <mergeCell ref="C60:D60"/>
    <mergeCell ref="C26:D26"/>
    <mergeCell ref="C28:D28"/>
    <mergeCell ref="C30:D30"/>
    <mergeCell ref="C33:D33"/>
    <mergeCell ref="C37:D37"/>
    <mergeCell ref="C39:D39"/>
    <mergeCell ref="C41:D41"/>
    <mergeCell ref="C43:D43"/>
    <mergeCell ref="C47:D47"/>
    <mergeCell ref="C51:D51"/>
    <mergeCell ref="C58:D58"/>
    <mergeCell ref="C108:D108"/>
    <mergeCell ref="C112:D112"/>
    <mergeCell ref="C117:D117"/>
    <mergeCell ref="C122:D122"/>
    <mergeCell ref="C65:D65"/>
    <mergeCell ref="C84:D84"/>
    <mergeCell ref="C94:D94"/>
    <mergeCell ref="C96:D96"/>
    <mergeCell ref="C98:D98"/>
    <mergeCell ref="C100:D100"/>
  </mergeCells>
  <printOptions gridLinesSet="0"/>
  <pageMargins left="0.59055118110236227" right="0.39370078740157483" top="0.78740157480314965" bottom="0.78740157480314965" header="0.31496062992125984" footer="0.31496062992125984"/>
  <pageSetup paperSize="9" scale="85" orientation="portrait" horizontalDpi="300" r:id="rId1"/>
  <headerFooter alignWithMargins="0">
    <oddFooter>Stránka &amp;P z &amp;N</oddFooter>
  </headerFooter>
</worksheet>
</file>

<file path=xl/worksheets/sheet4.xml><?xml version="1.0" encoding="utf-8"?>
<worksheet xmlns="http://schemas.openxmlformats.org/spreadsheetml/2006/main" xmlns:r="http://schemas.openxmlformats.org/officeDocument/2006/relationships">
  <dimension ref="A1:I156"/>
  <sheetViews>
    <sheetView showGridLines="0" showZeros="0" zoomScaleNormal="100" workbookViewId="0">
      <selection sqref="A1:G2"/>
    </sheetView>
  </sheetViews>
  <sheetFormatPr defaultRowHeight="12.75"/>
  <cols>
    <col min="1" max="1" width="3.85546875" style="18" customWidth="1"/>
    <col min="2" max="2" width="12" style="18" customWidth="1"/>
    <col min="3" max="3" width="40.42578125" style="18" customWidth="1"/>
    <col min="4" max="4" width="5.5703125" style="18" customWidth="1"/>
    <col min="5" max="5" width="8.5703125" style="38" customWidth="1"/>
    <col min="6" max="6" width="9.85546875" style="18" customWidth="1"/>
    <col min="7" max="7" width="13.85546875" style="18" customWidth="1"/>
    <col min="8" max="16384" width="9.140625" style="18"/>
  </cols>
  <sheetData>
    <row r="1" spans="1:9" ht="15.75">
      <c r="A1" s="288" t="s">
        <v>3</v>
      </c>
      <c r="B1" s="288"/>
      <c r="C1" s="288"/>
      <c r="D1" s="288"/>
      <c r="E1" s="288"/>
      <c r="F1" s="288"/>
      <c r="G1" s="288"/>
    </row>
    <row r="2" spans="1:9" ht="13.5" thickBot="1">
      <c r="A2" s="27"/>
      <c r="B2" s="87"/>
      <c r="C2" s="88"/>
      <c r="D2" s="88"/>
      <c r="E2" s="89"/>
      <c r="F2" s="88"/>
      <c r="G2" s="88"/>
    </row>
    <row r="3" spans="1:9" ht="13.5" thickTop="1">
      <c r="A3" s="292" t="s">
        <v>1</v>
      </c>
      <c r="B3" s="293"/>
      <c r="C3" s="90" t="s">
        <v>251</v>
      </c>
      <c r="D3" s="91"/>
      <c r="E3" s="92"/>
      <c r="F3" s="93">
        <v>0</v>
      </c>
      <c r="G3" s="94"/>
    </row>
    <row r="4" spans="1:9" ht="13.5" thickBot="1">
      <c r="A4" s="294" t="s">
        <v>0</v>
      </c>
      <c r="B4" s="295"/>
      <c r="C4" s="95" t="s">
        <v>951</v>
      </c>
      <c r="D4" s="96"/>
      <c r="E4" s="296"/>
      <c r="F4" s="296"/>
      <c r="G4" s="297"/>
    </row>
    <row r="5" spans="1:9" ht="14.25" thickTop="1" thickBot="1">
      <c r="A5" s="25"/>
      <c r="B5" s="26"/>
      <c r="C5" s="26"/>
      <c r="D5" s="27"/>
      <c r="E5" s="28"/>
      <c r="F5" s="27"/>
      <c r="G5" s="29"/>
    </row>
    <row r="6" spans="1:9">
      <c r="A6" s="64" t="s">
        <v>4</v>
      </c>
      <c r="B6" s="65" t="s">
        <v>5</v>
      </c>
      <c r="C6" s="65" t="s">
        <v>6</v>
      </c>
      <c r="D6" s="65" t="s">
        <v>7</v>
      </c>
      <c r="E6" s="66" t="s">
        <v>8</v>
      </c>
      <c r="F6" s="65" t="s">
        <v>9</v>
      </c>
      <c r="G6" s="67" t="s">
        <v>10</v>
      </c>
    </row>
    <row r="7" spans="1:9">
      <c r="A7" s="68" t="s">
        <v>15</v>
      </c>
      <c r="B7" s="50" t="s">
        <v>16</v>
      </c>
      <c r="C7" s="51" t="s">
        <v>17</v>
      </c>
      <c r="D7" s="52"/>
      <c r="E7" s="53"/>
      <c r="F7" s="53"/>
      <c r="G7" s="69"/>
      <c r="H7" s="97"/>
      <c r="I7" s="97"/>
    </row>
    <row r="8" spans="1:9">
      <c r="A8" s="70">
        <v>1</v>
      </c>
      <c r="B8" s="98" t="s">
        <v>323</v>
      </c>
      <c r="C8" s="99" t="s">
        <v>324</v>
      </c>
      <c r="D8" s="100" t="s">
        <v>26</v>
      </c>
      <c r="E8" s="101">
        <v>1</v>
      </c>
      <c r="F8" s="101"/>
      <c r="G8" s="102">
        <f>E8*F8</f>
        <v>0</v>
      </c>
    </row>
    <row r="9" spans="1:9" ht="22.5">
      <c r="A9" s="70">
        <v>2</v>
      </c>
      <c r="B9" s="98" t="s">
        <v>325</v>
      </c>
      <c r="C9" s="99" t="s">
        <v>326</v>
      </c>
      <c r="D9" s="100" t="s">
        <v>22</v>
      </c>
      <c r="E9" s="101">
        <v>5.85</v>
      </c>
      <c r="F9" s="101"/>
      <c r="G9" s="102">
        <f>E9*F9</f>
        <v>0</v>
      </c>
    </row>
    <row r="10" spans="1:9">
      <c r="A10" s="72"/>
      <c r="B10" s="58"/>
      <c r="C10" s="286" t="s">
        <v>327</v>
      </c>
      <c r="D10" s="287"/>
      <c r="E10" s="59">
        <v>5.85</v>
      </c>
      <c r="F10" s="76"/>
      <c r="G10" s="73"/>
    </row>
    <row r="11" spans="1:9" ht="22.5">
      <c r="A11" s="70">
        <v>3</v>
      </c>
      <c r="B11" s="98" t="s">
        <v>328</v>
      </c>
      <c r="C11" s="99" t="s">
        <v>329</v>
      </c>
      <c r="D11" s="100" t="s">
        <v>58</v>
      </c>
      <c r="E11" s="101">
        <v>120</v>
      </c>
      <c r="F11" s="101"/>
      <c r="G11" s="102">
        <f>E11*F11</f>
        <v>0</v>
      </c>
    </row>
    <row r="12" spans="1:9">
      <c r="A12" s="70">
        <v>4</v>
      </c>
      <c r="B12" s="98" t="s">
        <v>330</v>
      </c>
      <c r="C12" s="99" t="s">
        <v>331</v>
      </c>
      <c r="D12" s="100" t="s">
        <v>22</v>
      </c>
      <c r="E12" s="101">
        <v>5.6</v>
      </c>
      <c r="F12" s="101"/>
      <c r="G12" s="102">
        <f>E12*F12</f>
        <v>0</v>
      </c>
    </row>
    <row r="13" spans="1:9">
      <c r="A13" s="72"/>
      <c r="B13" s="58"/>
      <c r="C13" s="286" t="s">
        <v>332</v>
      </c>
      <c r="D13" s="287"/>
      <c r="E13" s="59">
        <v>5.6</v>
      </c>
      <c r="F13" s="76"/>
      <c r="G13" s="73"/>
    </row>
    <row r="14" spans="1:9">
      <c r="A14" s="70">
        <v>5</v>
      </c>
      <c r="B14" s="98" t="s">
        <v>333</v>
      </c>
      <c r="C14" s="99" t="s">
        <v>334</v>
      </c>
      <c r="D14" s="100" t="s">
        <v>68</v>
      </c>
      <c r="E14" s="101">
        <v>7.8</v>
      </c>
      <c r="F14" s="101"/>
      <c r="G14" s="102">
        <f>E14*F14</f>
        <v>0</v>
      </c>
    </row>
    <row r="15" spans="1:9">
      <c r="A15" s="72"/>
      <c r="B15" s="58"/>
      <c r="C15" s="286" t="s">
        <v>335</v>
      </c>
      <c r="D15" s="287"/>
      <c r="E15" s="59">
        <v>7.8</v>
      </c>
      <c r="F15" s="76"/>
      <c r="G15" s="73"/>
    </row>
    <row r="16" spans="1:9" ht="22.5">
      <c r="A16" s="70">
        <v>6</v>
      </c>
      <c r="B16" s="98" t="s">
        <v>336</v>
      </c>
      <c r="C16" s="99" t="s">
        <v>337</v>
      </c>
      <c r="D16" s="100" t="s">
        <v>22</v>
      </c>
      <c r="E16" s="101">
        <v>1.56</v>
      </c>
      <c r="F16" s="101"/>
      <c r="G16" s="102">
        <f>E16*F16</f>
        <v>0</v>
      </c>
    </row>
    <row r="17" spans="1:7">
      <c r="A17" s="72"/>
      <c r="B17" s="58"/>
      <c r="C17" s="286" t="s">
        <v>338</v>
      </c>
      <c r="D17" s="287"/>
      <c r="E17" s="59">
        <v>1.56</v>
      </c>
      <c r="F17" s="76"/>
      <c r="G17" s="73"/>
    </row>
    <row r="18" spans="1:7" ht="22.5">
      <c r="A18" s="70">
        <v>7</v>
      </c>
      <c r="B18" s="98" t="s">
        <v>339</v>
      </c>
      <c r="C18" s="99" t="s">
        <v>340</v>
      </c>
      <c r="D18" s="100" t="s">
        <v>22</v>
      </c>
      <c r="E18" s="101">
        <v>7.8</v>
      </c>
      <c r="F18" s="101"/>
      <c r="G18" s="102">
        <f>E18*F18</f>
        <v>0</v>
      </c>
    </row>
    <row r="19" spans="1:7">
      <c r="A19" s="72"/>
      <c r="B19" s="58"/>
      <c r="C19" s="286" t="s">
        <v>341</v>
      </c>
      <c r="D19" s="287"/>
      <c r="E19" s="59">
        <v>7.8</v>
      </c>
      <c r="F19" s="76"/>
      <c r="G19" s="73"/>
    </row>
    <row r="20" spans="1:7">
      <c r="A20" s="70">
        <v>8</v>
      </c>
      <c r="B20" s="98" t="s">
        <v>184</v>
      </c>
      <c r="C20" s="99" t="s">
        <v>342</v>
      </c>
      <c r="D20" s="100" t="s">
        <v>88</v>
      </c>
      <c r="E20" s="101">
        <v>2.6520000000000001</v>
      </c>
      <c r="F20" s="101"/>
      <c r="G20" s="102">
        <f>E20*F20</f>
        <v>0</v>
      </c>
    </row>
    <row r="21" spans="1:7">
      <c r="A21" s="72"/>
      <c r="B21" s="58"/>
      <c r="C21" s="286" t="s">
        <v>343</v>
      </c>
      <c r="D21" s="287"/>
      <c r="E21" s="59">
        <v>2.6520000000000001</v>
      </c>
      <c r="F21" s="76"/>
      <c r="G21" s="73"/>
    </row>
    <row r="22" spans="1:7" ht="22.5">
      <c r="A22" s="70">
        <v>9</v>
      </c>
      <c r="B22" s="98" t="s">
        <v>344</v>
      </c>
      <c r="C22" s="99" t="s">
        <v>345</v>
      </c>
      <c r="D22" s="100" t="s">
        <v>22</v>
      </c>
      <c r="E22" s="101">
        <v>2.6520000000000001</v>
      </c>
      <c r="F22" s="101"/>
      <c r="G22" s="102">
        <f>E22*F22</f>
        <v>0</v>
      </c>
    </row>
    <row r="23" spans="1:7">
      <c r="A23" s="72"/>
      <c r="B23" s="58"/>
      <c r="C23" s="286" t="s">
        <v>343</v>
      </c>
      <c r="D23" s="287"/>
      <c r="E23" s="59">
        <v>2.6520000000000001</v>
      </c>
      <c r="F23" s="76"/>
      <c r="G23" s="73"/>
    </row>
    <row r="24" spans="1:7">
      <c r="A24" s="70">
        <v>10</v>
      </c>
      <c r="B24" s="98" t="s">
        <v>346</v>
      </c>
      <c r="C24" s="99" t="s">
        <v>347</v>
      </c>
      <c r="D24" s="100" t="s">
        <v>22</v>
      </c>
      <c r="E24" s="101">
        <v>28.08</v>
      </c>
      <c r="F24" s="101"/>
      <c r="G24" s="102">
        <f>E24*F24</f>
        <v>0</v>
      </c>
    </row>
    <row r="25" spans="1:7">
      <c r="A25" s="72"/>
      <c r="B25" s="58"/>
      <c r="C25" s="286" t="s">
        <v>348</v>
      </c>
      <c r="D25" s="287"/>
      <c r="E25" s="59">
        <v>28.08</v>
      </c>
      <c r="F25" s="76"/>
      <c r="G25" s="73"/>
    </row>
    <row r="26" spans="1:7">
      <c r="A26" s="70">
        <v>11</v>
      </c>
      <c r="B26" s="98" t="s">
        <v>349</v>
      </c>
      <c r="C26" s="99" t="s">
        <v>350</v>
      </c>
      <c r="D26" s="100" t="s">
        <v>22</v>
      </c>
      <c r="E26" s="101">
        <v>22.5</v>
      </c>
      <c r="F26" s="101"/>
      <c r="G26" s="102">
        <f>E26*F26</f>
        <v>0</v>
      </c>
    </row>
    <row r="27" spans="1:7">
      <c r="A27" s="72"/>
      <c r="B27" s="58"/>
      <c r="C27" s="286" t="s">
        <v>351</v>
      </c>
      <c r="D27" s="287"/>
      <c r="E27" s="59">
        <v>22.5</v>
      </c>
      <c r="F27" s="76"/>
      <c r="G27" s="73"/>
    </row>
    <row r="28" spans="1:7">
      <c r="A28" s="70">
        <v>12</v>
      </c>
      <c r="B28" s="98" t="s">
        <v>352</v>
      </c>
      <c r="C28" s="99" t="s">
        <v>353</v>
      </c>
      <c r="D28" s="100" t="s">
        <v>22</v>
      </c>
      <c r="E28" s="101">
        <v>50.58</v>
      </c>
      <c r="F28" s="101"/>
      <c r="G28" s="102">
        <f>E28*F28</f>
        <v>0</v>
      </c>
    </row>
    <row r="29" spans="1:7">
      <c r="A29" s="72"/>
      <c r="B29" s="58"/>
      <c r="C29" s="286" t="s">
        <v>354</v>
      </c>
      <c r="D29" s="287"/>
      <c r="E29" s="59">
        <v>50.58</v>
      </c>
      <c r="F29" s="76"/>
      <c r="G29" s="73"/>
    </row>
    <row r="30" spans="1:7">
      <c r="A30" s="70">
        <v>13</v>
      </c>
      <c r="B30" s="98" t="s">
        <v>355</v>
      </c>
      <c r="C30" s="99" t="s">
        <v>356</v>
      </c>
      <c r="D30" s="100" t="s">
        <v>22</v>
      </c>
      <c r="E30" s="101">
        <v>50.58</v>
      </c>
      <c r="F30" s="101"/>
      <c r="G30" s="102">
        <f>E30*F30</f>
        <v>0</v>
      </c>
    </row>
    <row r="31" spans="1:7">
      <c r="A31" s="72"/>
      <c r="B31" s="58"/>
      <c r="C31" s="286" t="s">
        <v>354</v>
      </c>
      <c r="D31" s="287"/>
      <c r="E31" s="59">
        <v>50.58</v>
      </c>
      <c r="F31" s="76"/>
      <c r="G31" s="73"/>
    </row>
    <row r="32" spans="1:7" ht="22.5">
      <c r="A32" s="70">
        <v>14</v>
      </c>
      <c r="B32" s="98" t="s">
        <v>357</v>
      </c>
      <c r="C32" s="99" t="s">
        <v>358</v>
      </c>
      <c r="D32" s="100" t="s">
        <v>22</v>
      </c>
      <c r="E32" s="101">
        <v>9.4558999999999997</v>
      </c>
      <c r="F32" s="101"/>
      <c r="G32" s="102">
        <f>E32*F32</f>
        <v>0</v>
      </c>
    </row>
    <row r="33" spans="1:7">
      <c r="A33" s="72"/>
      <c r="B33" s="58"/>
      <c r="C33" s="286" t="s">
        <v>359</v>
      </c>
      <c r="D33" s="287"/>
      <c r="E33" s="59">
        <v>9.4558999999999997</v>
      </c>
      <c r="F33" s="76"/>
      <c r="G33" s="73"/>
    </row>
    <row r="34" spans="1:7">
      <c r="A34" s="70">
        <v>15</v>
      </c>
      <c r="B34" s="98" t="s">
        <v>47</v>
      </c>
      <c r="C34" s="99" t="s">
        <v>360</v>
      </c>
      <c r="D34" s="100" t="s">
        <v>22</v>
      </c>
      <c r="E34" s="101">
        <v>50.58</v>
      </c>
      <c r="F34" s="101"/>
      <c r="G34" s="102">
        <f>E34*F34</f>
        <v>0</v>
      </c>
    </row>
    <row r="35" spans="1:7">
      <c r="A35" s="72"/>
      <c r="B35" s="58"/>
      <c r="C35" s="286" t="s">
        <v>354</v>
      </c>
      <c r="D35" s="287"/>
      <c r="E35" s="59">
        <v>50.58</v>
      </c>
      <c r="F35" s="76"/>
      <c r="G35" s="73"/>
    </row>
    <row r="36" spans="1:7">
      <c r="A36" s="70">
        <v>16</v>
      </c>
      <c r="B36" s="98" t="s">
        <v>361</v>
      </c>
      <c r="C36" s="99" t="s">
        <v>362</v>
      </c>
      <c r="D36" s="100" t="s">
        <v>22</v>
      </c>
      <c r="E36" s="101">
        <v>50.58</v>
      </c>
      <c r="F36" s="101"/>
      <c r="G36" s="102">
        <f>E36*F36</f>
        <v>0</v>
      </c>
    </row>
    <row r="37" spans="1:7">
      <c r="A37" s="72"/>
      <c r="B37" s="58"/>
      <c r="C37" s="286" t="s">
        <v>354</v>
      </c>
      <c r="D37" s="287"/>
      <c r="E37" s="59">
        <v>50.58</v>
      </c>
      <c r="F37" s="76"/>
      <c r="G37" s="73"/>
    </row>
    <row r="38" spans="1:7">
      <c r="A38" s="70">
        <v>17</v>
      </c>
      <c r="B38" s="98" t="s">
        <v>363</v>
      </c>
      <c r="C38" s="99" t="s">
        <v>364</v>
      </c>
      <c r="D38" s="100" t="s">
        <v>68</v>
      </c>
      <c r="E38" s="101">
        <v>136.80000000000001</v>
      </c>
      <c r="F38" s="101"/>
      <c r="G38" s="102">
        <f>E38*F38</f>
        <v>0</v>
      </c>
    </row>
    <row r="39" spans="1:7">
      <c r="A39" s="72"/>
      <c r="B39" s="58"/>
      <c r="C39" s="286" t="s">
        <v>365</v>
      </c>
      <c r="D39" s="287"/>
      <c r="E39" s="59">
        <v>136.80000000000001</v>
      </c>
      <c r="F39" s="76"/>
      <c r="G39" s="73"/>
    </row>
    <row r="40" spans="1:7">
      <c r="A40" s="70">
        <v>18</v>
      </c>
      <c r="B40" s="98" t="s">
        <v>366</v>
      </c>
      <c r="C40" s="99" t="s">
        <v>367</v>
      </c>
      <c r="D40" s="100" t="s">
        <v>68</v>
      </c>
      <c r="E40" s="101">
        <v>136.80000000000001</v>
      </c>
      <c r="F40" s="101"/>
      <c r="G40" s="102">
        <f>E40*F40</f>
        <v>0</v>
      </c>
    </row>
    <row r="41" spans="1:7">
      <c r="A41" s="72"/>
      <c r="B41" s="58"/>
      <c r="C41" s="286" t="s">
        <v>365</v>
      </c>
      <c r="D41" s="287"/>
      <c r="E41" s="59">
        <v>136.80000000000001</v>
      </c>
      <c r="F41" s="76"/>
      <c r="G41" s="73"/>
    </row>
    <row r="42" spans="1:7" ht="22.5">
      <c r="A42" s="70">
        <v>19</v>
      </c>
      <c r="B42" s="98" t="s">
        <v>368</v>
      </c>
      <c r="C42" s="99" t="s">
        <v>369</v>
      </c>
      <c r="D42" s="100" t="s">
        <v>22</v>
      </c>
      <c r="E42" s="101">
        <v>5.7808000000000002</v>
      </c>
      <c r="F42" s="101"/>
      <c r="G42" s="102">
        <f>E42*F42</f>
        <v>0</v>
      </c>
    </row>
    <row r="43" spans="1:7">
      <c r="A43" s="72"/>
      <c r="B43" s="58"/>
      <c r="C43" s="286" t="s">
        <v>370</v>
      </c>
      <c r="D43" s="287"/>
      <c r="E43" s="59">
        <v>5.7808000000000002</v>
      </c>
      <c r="F43" s="76"/>
      <c r="G43" s="73"/>
    </row>
    <row r="44" spans="1:7" ht="22.5">
      <c r="A44" s="70">
        <v>20</v>
      </c>
      <c r="B44" s="98" t="s">
        <v>371</v>
      </c>
      <c r="C44" s="99" t="s">
        <v>372</v>
      </c>
      <c r="D44" s="100" t="s">
        <v>22</v>
      </c>
      <c r="E44" s="101">
        <v>41.124099999999999</v>
      </c>
      <c r="F44" s="101"/>
      <c r="G44" s="102">
        <f>E44*F44</f>
        <v>0</v>
      </c>
    </row>
    <row r="45" spans="1:7">
      <c r="A45" s="72"/>
      <c r="B45" s="58"/>
      <c r="C45" s="286" t="s">
        <v>373</v>
      </c>
      <c r="D45" s="287"/>
      <c r="E45" s="59">
        <v>41.124099999999999</v>
      </c>
      <c r="F45" s="76"/>
      <c r="G45" s="73"/>
    </row>
    <row r="46" spans="1:7">
      <c r="A46" s="70">
        <v>21</v>
      </c>
      <c r="B46" s="98" t="s">
        <v>52</v>
      </c>
      <c r="C46" s="99" t="s">
        <v>374</v>
      </c>
      <c r="D46" s="100" t="s">
        <v>22</v>
      </c>
      <c r="E46" s="101">
        <v>9.4558999999999997</v>
      </c>
      <c r="F46" s="101"/>
      <c r="G46" s="102">
        <f>E46*F46</f>
        <v>0</v>
      </c>
    </row>
    <row r="47" spans="1:7">
      <c r="A47" s="72"/>
      <c r="B47" s="58"/>
      <c r="C47" s="286" t="s">
        <v>359</v>
      </c>
      <c r="D47" s="287"/>
      <c r="E47" s="59">
        <v>9.4558999999999997</v>
      </c>
      <c r="F47" s="76"/>
      <c r="G47" s="73"/>
    </row>
    <row r="48" spans="1:7">
      <c r="A48" s="70">
        <v>22</v>
      </c>
      <c r="B48" s="98" t="s">
        <v>375</v>
      </c>
      <c r="C48" s="99" t="s">
        <v>376</v>
      </c>
      <c r="D48" s="100" t="s">
        <v>68</v>
      </c>
      <c r="E48" s="101">
        <v>29.25</v>
      </c>
      <c r="F48" s="101"/>
      <c r="G48" s="102">
        <f>E48*F48</f>
        <v>0</v>
      </c>
    </row>
    <row r="49" spans="1:9">
      <c r="A49" s="72"/>
      <c r="B49" s="58"/>
      <c r="C49" s="286" t="s">
        <v>377</v>
      </c>
      <c r="D49" s="287"/>
      <c r="E49" s="59">
        <v>29.25</v>
      </c>
      <c r="F49" s="76"/>
      <c r="G49" s="73"/>
    </row>
    <row r="50" spans="1:9">
      <c r="A50" s="74"/>
      <c r="B50" s="61" t="s">
        <v>18</v>
      </c>
      <c r="C50" s="62" t="s">
        <v>928</v>
      </c>
      <c r="D50" s="52"/>
      <c r="E50" s="63"/>
      <c r="F50" s="63"/>
      <c r="G50" s="75">
        <f>SUM(G7:G49)</f>
        <v>0</v>
      </c>
    </row>
    <row r="51" spans="1:9">
      <c r="A51" s="68" t="s">
        <v>15</v>
      </c>
      <c r="B51" s="50" t="s">
        <v>108</v>
      </c>
      <c r="C51" s="51" t="s">
        <v>109</v>
      </c>
      <c r="D51" s="52"/>
      <c r="E51" s="53"/>
      <c r="F51" s="53"/>
      <c r="G51" s="69"/>
      <c r="H51" s="97"/>
      <c r="I51" s="97"/>
    </row>
    <row r="52" spans="1:9" ht="22.5">
      <c r="A52" s="70">
        <v>23</v>
      </c>
      <c r="B52" s="98" t="s">
        <v>378</v>
      </c>
      <c r="C52" s="99" t="s">
        <v>379</v>
      </c>
      <c r="D52" s="100" t="s">
        <v>22</v>
      </c>
      <c r="E52" s="101">
        <v>0.78</v>
      </c>
      <c r="F52" s="101"/>
      <c r="G52" s="102">
        <f>E52*F52</f>
        <v>0</v>
      </c>
    </row>
    <row r="53" spans="1:9">
      <c r="A53" s="72"/>
      <c r="B53" s="58"/>
      <c r="C53" s="286" t="s">
        <v>380</v>
      </c>
      <c r="D53" s="287"/>
      <c r="E53" s="59">
        <v>0.78</v>
      </c>
      <c r="F53" s="76"/>
      <c r="G53" s="73"/>
    </row>
    <row r="54" spans="1:9">
      <c r="A54" s="70">
        <v>24</v>
      </c>
      <c r="B54" s="98" t="s">
        <v>381</v>
      </c>
      <c r="C54" s="99" t="s">
        <v>382</v>
      </c>
      <c r="D54" s="100" t="s">
        <v>22</v>
      </c>
      <c r="E54" s="101">
        <v>0.78</v>
      </c>
      <c r="F54" s="101"/>
      <c r="G54" s="102">
        <f>E54*F54</f>
        <v>0</v>
      </c>
    </row>
    <row r="55" spans="1:9">
      <c r="A55" s="72"/>
      <c r="B55" s="58"/>
      <c r="C55" s="286" t="s">
        <v>380</v>
      </c>
      <c r="D55" s="287"/>
      <c r="E55" s="59">
        <v>0.78</v>
      </c>
      <c r="F55" s="76"/>
      <c r="G55" s="73"/>
    </row>
    <row r="56" spans="1:9">
      <c r="A56" s="74"/>
      <c r="B56" s="61" t="s">
        <v>18</v>
      </c>
      <c r="C56" s="62" t="s">
        <v>931</v>
      </c>
      <c r="D56" s="52"/>
      <c r="E56" s="63"/>
      <c r="F56" s="63"/>
      <c r="G56" s="75">
        <f>SUM(G51:G55)</f>
        <v>0</v>
      </c>
    </row>
    <row r="57" spans="1:9">
      <c r="A57" s="68" t="s">
        <v>15</v>
      </c>
      <c r="B57" s="50" t="s">
        <v>383</v>
      </c>
      <c r="C57" s="51" t="s">
        <v>384</v>
      </c>
      <c r="D57" s="52"/>
      <c r="E57" s="53"/>
      <c r="F57" s="53"/>
      <c r="G57" s="69"/>
      <c r="H57" s="97"/>
      <c r="I57" s="97"/>
    </row>
    <row r="58" spans="1:9" ht="22.5">
      <c r="A58" s="70">
        <v>25</v>
      </c>
      <c r="B58" s="98" t="s">
        <v>385</v>
      </c>
      <c r="C58" s="99" t="s">
        <v>386</v>
      </c>
      <c r="D58" s="100" t="s">
        <v>68</v>
      </c>
      <c r="E58" s="101">
        <v>7.8</v>
      </c>
      <c r="F58" s="101"/>
      <c r="G58" s="102">
        <f>E58*F58</f>
        <v>0</v>
      </c>
    </row>
    <row r="59" spans="1:9">
      <c r="A59" s="72"/>
      <c r="B59" s="58"/>
      <c r="C59" s="286" t="s">
        <v>335</v>
      </c>
      <c r="D59" s="287"/>
      <c r="E59" s="59">
        <v>7.8</v>
      </c>
      <c r="F59" s="76"/>
      <c r="G59" s="73"/>
    </row>
    <row r="60" spans="1:9">
      <c r="A60" s="74"/>
      <c r="B60" s="61" t="s">
        <v>18</v>
      </c>
      <c r="C60" s="62" t="s">
        <v>945</v>
      </c>
      <c r="D60" s="52"/>
      <c r="E60" s="63"/>
      <c r="F60" s="63"/>
      <c r="G60" s="75">
        <f>SUM(G57:G59)</f>
        <v>0</v>
      </c>
    </row>
    <row r="61" spans="1:9">
      <c r="A61" s="68" t="s">
        <v>15</v>
      </c>
      <c r="B61" s="50" t="s">
        <v>387</v>
      </c>
      <c r="C61" s="51" t="s">
        <v>388</v>
      </c>
      <c r="D61" s="52"/>
      <c r="E61" s="53"/>
      <c r="F61" s="53"/>
      <c r="G61" s="69"/>
      <c r="H61" s="97"/>
      <c r="I61" s="97"/>
    </row>
    <row r="62" spans="1:9">
      <c r="A62" s="70">
        <v>26</v>
      </c>
      <c r="B62" s="98" t="s">
        <v>389</v>
      </c>
      <c r="C62" s="99" t="s">
        <v>390</v>
      </c>
      <c r="D62" s="100" t="s">
        <v>26</v>
      </c>
      <c r="E62" s="101">
        <v>2.35</v>
      </c>
      <c r="F62" s="101"/>
      <c r="G62" s="102">
        <f>E62*F62</f>
        <v>0</v>
      </c>
    </row>
    <row r="63" spans="1:9">
      <c r="A63" s="74"/>
      <c r="B63" s="61" t="s">
        <v>18</v>
      </c>
      <c r="C63" s="62" t="s">
        <v>949</v>
      </c>
      <c r="D63" s="52"/>
      <c r="E63" s="63"/>
      <c r="F63" s="63"/>
      <c r="G63" s="75">
        <f>SUM(G61:G62)</f>
        <v>0</v>
      </c>
    </row>
    <row r="64" spans="1:9">
      <c r="A64" s="68" t="s">
        <v>15</v>
      </c>
      <c r="B64" s="50" t="s">
        <v>131</v>
      </c>
      <c r="C64" s="51" t="s">
        <v>132</v>
      </c>
      <c r="D64" s="52"/>
      <c r="E64" s="53"/>
      <c r="F64" s="53"/>
      <c r="G64" s="69"/>
      <c r="H64" s="97"/>
      <c r="I64" s="97"/>
    </row>
    <row r="65" spans="1:9">
      <c r="A65" s="70">
        <v>27</v>
      </c>
      <c r="B65" s="98" t="s">
        <v>391</v>
      </c>
      <c r="C65" s="99" t="s">
        <v>392</v>
      </c>
      <c r="D65" s="100" t="s">
        <v>26</v>
      </c>
      <c r="E65" s="101">
        <v>6.5</v>
      </c>
      <c r="F65" s="101"/>
      <c r="G65" s="102">
        <f t="shared" ref="G65:G72" si="0">E65*F65</f>
        <v>0</v>
      </c>
    </row>
    <row r="66" spans="1:9">
      <c r="A66" s="70">
        <v>28</v>
      </c>
      <c r="B66" s="98" t="s">
        <v>393</v>
      </c>
      <c r="C66" s="99" t="s">
        <v>394</v>
      </c>
      <c r="D66" s="100" t="s">
        <v>26</v>
      </c>
      <c r="E66" s="101">
        <v>1</v>
      </c>
      <c r="F66" s="101"/>
      <c r="G66" s="102">
        <f t="shared" si="0"/>
        <v>0</v>
      </c>
    </row>
    <row r="67" spans="1:9">
      <c r="A67" s="70">
        <v>29</v>
      </c>
      <c r="B67" s="98" t="s">
        <v>395</v>
      </c>
      <c r="C67" s="99" t="s">
        <v>396</v>
      </c>
      <c r="D67" s="100" t="s">
        <v>65</v>
      </c>
      <c r="E67" s="101">
        <v>1</v>
      </c>
      <c r="F67" s="101"/>
      <c r="G67" s="102">
        <f t="shared" si="0"/>
        <v>0</v>
      </c>
    </row>
    <row r="68" spans="1:9">
      <c r="A68" s="70">
        <v>30</v>
      </c>
      <c r="B68" s="98" t="s">
        <v>397</v>
      </c>
      <c r="C68" s="99" t="s">
        <v>398</v>
      </c>
      <c r="D68" s="100" t="s">
        <v>65</v>
      </c>
      <c r="E68" s="101">
        <v>1</v>
      </c>
      <c r="F68" s="101"/>
      <c r="G68" s="102">
        <f t="shared" si="0"/>
        <v>0</v>
      </c>
    </row>
    <row r="69" spans="1:9">
      <c r="A69" s="70">
        <v>31</v>
      </c>
      <c r="B69" s="98" t="s">
        <v>399</v>
      </c>
      <c r="C69" s="99" t="s">
        <v>400</v>
      </c>
      <c r="D69" s="100" t="s">
        <v>65</v>
      </c>
      <c r="E69" s="101">
        <v>1</v>
      </c>
      <c r="F69" s="101"/>
      <c r="G69" s="102">
        <f t="shared" si="0"/>
        <v>0</v>
      </c>
    </row>
    <row r="70" spans="1:9">
      <c r="A70" s="70">
        <v>32</v>
      </c>
      <c r="B70" s="98" t="s">
        <v>401</v>
      </c>
      <c r="C70" s="99" t="s">
        <v>402</v>
      </c>
      <c r="D70" s="100" t="s">
        <v>65</v>
      </c>
      <c r="E70" s="101">
        <v>2</v>
      </c>
      <c r="F70" s="101"/>
      <c r="G70" s="102">
        <f t="shared" si="0"/>
        <v>0</v>
      </c>
    </row>
    <row r="71" spans="1:9" ht="22.5">
      <c r="A71" s="70">
        <v>33</v>
      </c>
      <c r="B71" s="98" t="s">
        <v>403</v>
      </c>
      <c r="C71" s="99" t="s">
        <v>404</v>
      </c>
      <c r="D71" s="100" t="s">
        <v>65</v>
      </c>
      <c r="E71" s="101">
        <v>2</v>
      </c>
      <c r="F71" s="101"/>
      <c r="G71" s="102">
        <f t="shared" si="0"/>
        <v>0</v>
      </c>
    </row>
    <row r="72" spans="1:9">
      <c r="A72" s="70">
        <v>34</v>
      </c>
      <c r="B72" s="98" t="s">
        <v>405</v>
      </c>
      <c r="C72" s="99" t="s">
        <v>406</v>
      </c>
      <c r="D72" s="100" t="s">
        <v>65</v>
      </c>
      <c r="E72" s="101">
        <v>1</v>
      </c>
      <c r="F72" s="101"/>
      <c r="G72" s="102">
        <f t="shared" si="0"/>
        <v>0</v>
      </c>
    </row>
    <row r="73" spans="1:9">
      <c r="A73" s="74"/>
      <c r="B73" s="61" t="s">
        <v>18</v>
      </c>
      <c r="C73" s="62" t="s">
        <v>933</v>
      </c>
      <c r="D73" s="52"/>
      <c r="E73" s="63"/>
      <c r="F73" s="63"/>
      <c r="G73" s="75">
        <f>SUM(G64:G72)</f>
        <v>0</v>
      </c>
    </row>
    <row r="74" spans="1:9">
      <c r="A74" s="68" t="s">
        <v>15</v>
      </c>
      <c r="B74" s="50" t="s">
        <v>194</v>
      </c>
      <c r="C74" s="51" t="s">
        <v>195</v>
      </c>
      <c r="D74" s="52"/>
      <c r="E74" s="53"/>
      <c r="F74" s="53"/>
      <c r="G74" s="69"/>
      <c r="H74" s="97"/>
      <c r="I74" s="97"/>
    </row>
    <row r="75" spans="1:9">
      <c r="A75" s="70">
        <v>35</v>
      </c>
      <c r="B75" s="98" t="s">
        <v>407</v>
      </c>
      <c r="C75" s="99" t="s">
        <v>408</v>
      </c>
      <c r="D75" s="100" t="s">
        <v>88</v>
      </c>
      <c r="E75" s="101">
        <v>26.349399999999999</v>
      </c>
      <c r="F75" s="101"/>
      <c r="G75" s="102">
        <f>E75*F75</f>
        <v>0</v>
      </c>
    </row>
    <row r="76" spans="1:9">
      <c r="A76" s="72"/>
      <c r="B76" s="58"/>
      <c r="C76" s="286" t="s">
        <v>409</v>
      </c>
      <c r="D76" s="287"/>
      <c r="E76" s="59">
        <v>26.349399999999999</v>
      </c>
      <c r="F76" s="76"/>
      <c r="G76" s="73"/>
    </row>
    <row r="77" spans="1:9">
      <c r="A77" s="74"/>
      <c r="B77" s="61" t="s">
        <v>18</v>
      </c>
      <c r="C77" s="62" t="s">
        <v>938</v>
      </c>
      <c r="D77" s="52"/>
      <c r="E77" s="63"/>
      <c r="F77" s="63"/>
      <c r="G77" s="75">
        <f>SUM(G74:G76)</f>
        <v>0</v>
      </c>
    </row>
    <row r="78" spans="1:9">
      <c r="A78" s="68" t="s">
        <v>15</v>
      </c>
      <c r="B78" s="50" t="s">
        <v>410</v>
      </c>
      <c r="C78" s="51" t="s">
        <v>411</v>
      </c>
      <c r="D78" s="52"/>
      <c r="E78" s="53"/>
      <c r="F78" s="53"/>
      <c r="G78" s="69"/>
      <c r="H78" s="97"/>
      <c r="I78" s="97"/>
    </row>
    <row r="79" spans="1:9">
      <c r="A79" s="70">
        <v>36</v>
      </c>
      <c r="B79" s="98" t="s">
        <v>412</v>
      </c>
      <c r="C79" s="99" t="s">
        <v>413</v>
      </c>
      <c r="D79" s="100" t="s">
        <v>135</v>
      </c>
      <c r="E79" s="101">
        <v>1</v>
      </c>
      <c r="F79" s="101"/>
      <c r="G79" s="102">
        <f>E79*F79</f>
        <v>0</v>
      </c>
    </row>
    <row r="80" spans="1:9">
      <c r="A80" s="70">
        <v>37</v>
      </c>
      <c r="B80" s="98" t="s">
        <v>414</v>
      </c>
      <c r="C80" s="99" t="s">
        <v>415</v>
      </c>
      <c r="D80" s="100" t="s">
        <v>26</v>
      </c>
      <c r="E80" s="101">
        <v>6.5</v>
      </c>
      <c r="F80" s="101"/>
      <c r="G80" s="102">
        <f>E80*F80</f>
        <v>0</v>
      </c>
    </row>
    <row r="81" spans="1:7">
      <c r="A81" s="72"/>
      <c r="B81" s="58"/>
      <c r="C81" s="286" t="s">
        <v>416</v>
      </c>
      <c r="D81" s="287"/>
      <c r="E81" s="59">
        <v>6.5</v>
      </c>
      <c r="F81" s="76"/>
      <c r="G81" s="73"/>
    </row>
    <row r="82" spans="1:7">
      <c r="A82" s="70">
        <v>38</v>
      </c>
      <c r="B82" s="98" t="s">
        <v>119</v>
      </c>
      <c r="C82" s="99" t="s">
        <v>417</v>
      </c>
      <c r="D82" s="100" t="s">
        <v>26</v>
      </c>
      <c r="E82" s="101">
        <v>6.5</v>
      </c>
      <c r="F82" s="101"/>
      <c r="G82" s="102">
        <f>E82*F82</f>
        <v>0</v>
      </c>
    </row>
    <row r="83" spans="1:7" ht="13.5" thickBot="1">
      <c r="A83" s="74"/>
      <c r="B83" s="61" t="s">
        <v>18</v>
      </c>
      <c r="C83" s="62" t="s">
        <v>947</v>
      </c>
      <c r="D83" s="52"/>
      <c r="E83" s="63"/>
      <c r="F83" s="63"/>
      <c r="G83" s="196">
        <f>SUM(G78:G82)</f>
        <v>0</v>
      </c>
    </row>
    <row r="84" spans="1:7" ht="13.5" thickBot="1">
      <c r="A84" s="177"/>
      <c r="B84" s="177"/>
      <c r="C84" s="177"/>
      <c r="D84" s="177"/>
      <c r="E84" s="202" t="s">
        <v>953</v>
      </c>
      <c r="F84" s="177"/>
      <c r="G84" s="201">
        <f>SUM(G83,G77,G73,G63,G60,G56,G50)</f>
        <v>0</v>
      </c>
    </row>
    <row r="85" spans="1:7" ht="78.75">
      <c r="A85" s="36"/>
      <c r="B85" s="36"/>
      <c r="C85" s="192" t="s">
        <v>418</v>
      </c>
      <c r="D85" s="36"/>
      <c r="E85" s="36"/>
      <c r="F85" s="36"/>
      <c r="G85" s="36"/>
    </row>
    <row r="86" spans="1:7" ht="135">
      <c r="A86" s="36"/>
      <c r="B86" s="36"/>
      <c r="C86" s="193" t="s">
        <v>419</v>
      </c>
      <c r="D86" s="36"/>
      <c r="E86" s="36"/>
      <c r="F86" s="36"/>
      <c r="G86" s="36"/>
    </row>
    <row r="87" spans="1:7" ht="78.75">
      <c r="A87" s="36"/>
      <c r="B87" s="36"/>
      <c r="C87" s="194" t="s">
        <v>420</v>
      </c>
      <c r="D87" s="36"/>
      <c r="E87" s="36"/>
      <c r="F87" s="36"/>
      <c r="G87" s="36"/>
    </row>
    <row r="88" spans="1:7" ht="33.75">
      <c r="A88" s="36"/>
      <c r="B88" s="36"/>
      <c r="C88" s="195" t="s">
        <v>421</v>
      </c>
      <c r="D88" s="36"/>
      <c r="E88" s="36"/>
      <c r="F88" s="36"/>
      <c r="G88" s="36"/>
    </row>
    <row r="89" spans="1:7" ht="33.75">
      <c r="A89" s="36"/>
      <c r="B89" s="36"/>
      <c r="C89" s="195" t="s">
        <v>422</v>
      </c>
      <c r="D89" s="36"/>
      <c r="E89" s="36"/>
      <c r="F89" s="36"/>
      <c r="G89" s="36"/>
    </row>
    <row r="90" spans="1:7">
      <c r="E90" s="18"/>
    </row>
    <row r="91" spans="1:7">
      <c r="E91" s="18"/>
    </row>
    <row r="92" spans="1:7">
      <c r="E92" s="18"/>
    </row>
    <row r="93" spans="1:7">
      <c r="E93" s="18"/>
    </row>
    <row r="94" spans="1:7">
      <c r="E94" s="18"/>
    </row>
    <row r="95" spans="1:7">
      <c r="E95" s="18"/>
    </row>
    <row r="96" spans="1:7">
      <c r="E96" s="18"/>
    </row>
    <row r="97" spans="1:7">
      <c r="E97" s="18"/>
    </row>
    <row r="98" spans="1:7">
      <c r="E98" s="18"/>
    </row>
    <row r="99" spans="1:7">
      <c r="E99" s="18"/>
    </row>
    <row r="100" spans="1:7">
      <c r="E100" s="18"/>
    </row>
    <row r="101" spans="1:7">
      <c r="E101" s="18"/>
    </row>
    <row r="102" spans="1:7">
      <c r="E102" s="18"/>
    </row>
    <row r="103" spans="1:7">
      <c r="E103" s="18"/>
    </row>
    <row r="104" spans="1:7">
      <c r="E104" s="18"/>
    </row>
    <row r="105" spans="1:7">
      <c r="E105" s="18"/>
    </row>
    <row r="106" spans="1:7">
      <c r="E106" s="18"/>
    </row>
    <row r="107" spans="1:7">
      <c r="A107" s="36"/>
      <c r="B107" s="36"/>
      <c r="C107" s="36"/>
      <c r="D107" s="36"/>
      <c r="E107" s="36"/>
      <c r="F107" s="36"/>
      <c r="G107" s="36"/>
    </row>
    <row r="108" spans="1:7">
      <c r="A108" s="36"/>
      <c r="B108" s="36"/>
      <c r="C108" s="36"/>
      <c r="D108" s="36"/>
      <c r="E108" s="36"/>
      <c r="F108" s="36"/>
      <c r="G108" s="36"/>
    </row>
    <row r="109" spans="1:7">
      <c r="A109" s="36"/>
      <c r="B109" s="36"/>
      <c r="C109" s="36"/>
      <c r="D109" s="36"/>
      <c r="E109" s="36"/>
      <c r="F109" s="36"/>
      <c r="G109" s="36"/>
    </row>
    <row r="110" spans="1:7">
      <c r="A110" s="36"/>
      <c r="B110" s="36"/>
      <c r="C110" s="36"/>
      <c r="D110" s="36"/>
      <c r="E110" s="36"/>
      <c r="F110" s="36"/>
      <c r="G110" s="36"/>
    </row>
    <row r="111" spans="1:7">
      <c r="E111" s="18"/>
    </row>
    <row r="112" spans="1:7">
      <c r="E112" s="18"/>
    </row>
    <row r="113" spans="5:5">
      <c r="E113" s="18"/>
    </row>
    <row r="114" spans="5:5">
      <c r="E114" s="18"/>
    </row>
    <row r="115" spans="5:5">
      <c r="E115" s="18"/>
    </row>
    <row r="116" spans="5:5">
      <c r="E116" s="18"/>
    </row>
    <row r="117" spans="5:5">
      <c r="E117" s="18"/>
    </row>
    <row r="118" spans="5:5">
      <c r="E118" s="18"/>
    </row>
    <row r="119" spans="5:5">
      <c r="E119" s="18"/>
    </row>
    <row r="120" spans="5:5">
      <c r="E120" s="18"/>
    </row>
    <row r="121" spans="5:5">
      <c r="E121" s="18"/>
    </row>
    <row r="122" spans="5:5">
      <c r="E122" s="18"/>
    </row>
    <row r="123" spans="5:5">
      <c r="E123" s="18"/>
    </row>
    <row r="124" spans="5:5">
      <c r="E124" s="18"/>
    </row>
    <row r="125" spans="5:5">
      <c r="E125" s="18"/>
    </row>
    <row r="126" spans="5:5">
      <c r="E126" s="18"/>
    </row>
    <row r="127" spans="5:5">
      <c r="E127" s="18"/>
    </row>
    <row r="128" spans="5:5">
      <c r="E128" s="18"/>
    </row>
    <row r="129" spans="1:7">
      <c r="E129" s="18"/>
    </row>
    <row r="130" spans="1:7">
      <c r="E130" s="18"/>
    </row>
    <row r="131" spans="1:7">
      <c r="E131" s="18"/>
    </row>
    <row r="132" spans="1:7">
      <c r="E132" s="18"/>
    </row>
    <row r="133" spans="1:7">
      <c r="E133" s="18"/>
    </row>
    <row r="134" spans="1:7">
      <c r="E134" s="18"/>
    </row>
    <row r="135" spans="1:7">
      <c r="E135" s="18"/>
    </row>
    <row r="136" spans="1:7">
      <c r="E136" s="18"/>
    </row>
    <row r="137" spans="1:7">
      <c r="E137" s="18"/>
    </row>
    <row r="138" spans="1:7">
      <c r="E138" s="18"/>
    </row>
    <row r="139" spans="1:7">
      <c r="E139" s="18"/>
    </row>
    <row r="140" spans="1:7">
      <c r="E140" s="18"/>
    </row>
    <row r="141" spans="1:7">
      <c r="E141" s="18"/>
    </row>
    <row r="142" spans="1:7">
      <c r="A142" s="37"/>
      <c r="B142" s="37"/>
    </row>
    <row r="143" spans="1:7">
      <c r="A143" s="36"/>
      <c r="B143" s="36"/>
      <c r="C143" s="39"/>
      <c r="D143" s="39"/>
      <c r="E143" s="40"/>
      <c r="F143" s="39"/>
      <c r="G143" s="41"/>
    </row>
    <row r="144" spans="1:7">
      <c r="A144" s="42"/>
      <c r="B144" s="42"/>
      <c r="C144" s="36"/>
      <c r="D144" s="36"/>
      <c r="E144" s="43"/>
      <c r="F144" s="36"/>
      <c r="G144" s="36"/>
    </row>
    <row r="145" spans="1:7">
      <c r="A145" s="36"/>
      <c r="B145" s="36"/>
      <c r="C145" s="36"/>
      <c r="D145" s="36"/>
      <c r="E145" s="43"/>
      <c r="F145" s="36"/>
      <c r="G145" s="36"/>
    </row>
    <row r="146" spans="1:7">
      <c r="A146" s="36"/>
      <c r="B146" s="36"/>
      <c r="C146" s="36"/>
      <c r="D146" s="36"/>
      <c r="E146" s="43"/>
      <c r="F146" s="36"/>
      <c r="G146" s="36"/>
    </row>
    <row r="147" spans="1:7">
      <c r="A147" s="36"/>
      <c r="B147" s="36"/>
      <c r="C147" s="36"/>
      <c r="D147" s="36"/>
      <c r="E147" s="43"/>
      <c r="F147" s="36"/>
      <c r="G147" s="36"/>
    </row>
    <row r="148" spans="1:7">
      <c r="A148" s="36"/>
      <c r="B148" s="36"/>
      <c r="C148" s="36"/>
      <c r="D148" s="36"/>
      <c r="E148" s="43"/>
      <c r="F148" s="36"/>
      <c r="G148" s="36"/>
    </row>
    <row r="149" spans="1:7">
      <c r="A149" s="36"/>
      <c r="B149" s="36"/>
      <c r="C149" s="36"/>
      <c r="D149" s="36"/>
      <c r="E149" s="43"/>
      <c r="F149" s="36"/>
      <c r="G149" s="36"/>
    </row>
    <row r="150" spans="1:7">
      <c r="A150" s="36"/>
      <c r="B150" s="36"/>
      <c r="C150" s="36"/>
      <c r="D150" s="36"/>
      <c r="E150" s="43"/>
      <c r="F150" s="36"/>
      <c r="G150" s="36"/>
    </row>
    <row r="151" spans="1:7">
      <c r="A151" s="36"/>
      <c r="B151" s="36"/>
      <c r="C151" s="36"/>
      <c r="D151" s="36"/>
      <c r="E151" s="43"/>
      <c r="F151" s="36"/>
      <c r="G151" s="36"/>
    </row>
    <row r="152" spans="1:7">
      <c r="A152" s="36"/>
      <c r="B152" s="36"/>
      <c r="C152" s="36"/>
      <c r="D152" s="36"/>
      <c r="E152" s="43"/>
      <c r="F152" s="36"/>
      <c r="G152" s="36"/>
    </row>
    <row r="153" spans="1:7">
      <c r="A153" s="36"/>
      <c r="B153" s="36"/>
      <c r="C153" s="36"/>
      <c r="D153" s="36"/>
      <c r="E153" s="43"/>
      <c r="F153" s="36"/>
      <c r="G153" s="36"/>
    </row>
    <row r="154" spans="1:7">
      <c r="A154" s="36"/>
      <c r="B154" s="36"/>
      <c r="C154" s="36"/>
      <c r="D154" s="36"/>
      <c r="E154" s="43"/>
      <c r="F154" s="36"/>
      <c r="G154" s="36"/>
    </row>
    <row r="155" spans="1:7">
      <c r="A155" s="36"/>
      <c r="B155" s="36"/>
      <c r="C155" s="36"/>
      <c r="D155" s="36"/>
      <c r="E155" s="43"/>
      <c r="F155" s="36"/>
      <c r="G155" s="36"/>
    </row>
    <row r="156" spans="1:7">
      <c r="A156" s="36"/>
      <c r="B156" s="36"/>
      <c r="C156" s="36"/>
      <c r="D156" s="36"/>
      <c r="E156" s="43"/>
      <c r="F156" s="36"/>
      <c r="G156" s="36"/>
    </row>
  </sheetData>
  <mergeCells count="29">
    <mergeCell ref="C25:D25"/>
    <mergeCell ref="A1:G1"/>
    <mergeCell ref="A3:B3"/>
    <mergeCell ref="A4:B4"/>
    <mergeCell ref="E4:G4"/>
    <mergeCell ref="C10:D10"/>
    <mergeCell ref="C13:D13"/>
    <mergeCell ref="C15:D15"/>
    <mergeCell ref="C17:D17"/>
    <mergeCell ref="C19:D19"/>
    <mergeCell ref="C21:D21"/>
    <mergeCell ref="C23:D23"/>
    <mergeCell ref="C49:D49"/>
    <mergeCell ref="C27:D27"/>
    <mergeCell ref="C29:D29"/>
    <mergeCell ref="C31:D31"/>
    <mergeCell ref="C33:D33"/>
    <mergeCell ref="C35:D35"/>
    <mergeCell ref="C37:D37"/>
    <mergeCell ref="C39:D39"/>
    <mergeCell ref="C41:D41"/>
    <mergeCell ref="C43:D43"/>
    <mergeCell ref="C45:D45"/>
    <mergeCell ref="C47:D47"/>
    <mergeCell ref="C53:D53"/>
    <mergeCell ref="C55:D55"/>
    <mergeCell ref="C59:D59"/>
    <mergeCell ref="C76:D76"/>
    <mergeCell ref="C81:D81"/>
  </mergeCells>
  <printOptions gridLinesSet="0"/>
  <pageMargins left="0.59055118110236227" right="0.39370078740157483" top="0.19685039370078741" bottom="0.19685039370078741" header="0" footer="0.19685039370078741"/>
  <pageSetup paperSize="9" scale="98" orientation="portrait" horizontalDpi="300" r:id="rId1"/>
  <headerFooter alignWithMargins="0">
    <oddFooter>Stránka &amp;P z &amp;N</oddFooter>
  </headerFooter>
</worksheet>
</file>

<file path=xl/worksheets/sheet5.xml><?xml version="1.0" encoding="utf-8"?>
<worksheet xmlns="http://schemas.openxmlformats.org/spreadsheetml/2006/main" xmlns:r="http://schemas.openxmlformats.org/officeDocument/2006/relationships">
  <dimension ref="A1:I169"/>
  <sheetViews>
    <sheetView showGridLines="0" showZeros="0" zoomScaleNormal="100" workbookViewId="0">
      <selection activeCell="J19" sqref="J19"/>
    </sheetView>
  </sheetViews>
  <sheetFormatPr defaultRowHeight="12.75"/>
  <cols>
    <col min="1" max="1" width="3.85546875" style="18" customWidth="1"/>
    <col min="2" max="2" width="12" style="18" customWidth="1"/>
    <col min="3" max="3" width="40.42578125" style="18" customWidth="1"/>
    <col min="4" max="4" width="5.5703125" style="18" customWidth="1"/>
    <col min="5" max="5" width="8.5703125" style="38" customWidth="1"/>
    <col min="6" max="6" width="9.85546875" style="18" customWidth="1"/>
    <col min="7" max="7" width="13.85546875" style="18" customWidth="1"/>
    <col min="8" max="16384" width="9.140625" style="18"/>
  </cols>
  <sheetData>
    <row r="1" spans="1:9" ht="15.75">
      <c r="A1" s="288" t="s">
        <v>3</v>
      </c>
      <c r="B1" s="288"/>
      <c r="C1" s="288"/>
      <c r="D1" s="288"/>
      <c r="E1" s="288"/>
      <c r="F1" s="288"/>
      <c r="G1" s="288"/>
    </row>
    <row r="2" spans="1:9" ht="13.5" thickBot="1">
      <c r="A2" s="27"/>
      <c r="B2" s="87"/>
      <c r="C2" s="88"/>
      <c r="D2" s="88"/>
      <c r="E2" s="89"/>
      <c r="F2" s="88"/>
      <c r="G2" s="88"/>
    </row>
    <row r="3" spans="1:9" ht="13.5" thickTop="1">
      <c r="A3" s="292" t="s">
        <v>1</v>
      </c>
      <c r="B3" s="293"/>
      <c r="C3" s="90" t="s">
        <v>251</v>
      </c>
      <c r="D3" s="91"/>
      <c r="E3" s="92"/>
      <c r="F3" s="93">
        <v>0</v>
      </c>
      <c r="G3" s="94"/>
    </row>
    <row r="4" spans="1:9" ht="13.5" thickBot="1">
      <c r="A4" s="294" t="s">
        <v>0</v>
      </c>
      <c r="B4" s="295"/>
      <c r="C4" s="95" t="s">
        <v>950</v>
      </c>
      <c r="D4" s="96"/>
      <c r="E4" s="296"/>
      <c r="F4" s="296"/>
      <c r="G4" s="297"/>
    </row>
    <row r="5" spans="1:9" ht="13.5" thickTop="1">
      <c r="A5" s="25"/>
      <c r="B5" s="26"/>
      <c r="C5" s="26"/>
      <c r="D5" s="27"/>
      <c r="E5" s="28"/>
      <c r="F5" s="27"/>
      <c r="G5" s="29"/>
    </row>
    <row r="6" spans="1:9">
      <c r="A6" s="77" t="s">
        <v>4</v>
      </c>
      <c r="B6" s="78" t="s">
        <v>5</v>
      </c>
      <c r="C6" s="78" t="s">
        <v>6</v>
      </c>
      <c r="D6" s="78" t="s">
        <v>7</v>
      </c>
      <c r="E6" s="79" t="s">
        <v>8</v>
      </c>
      <c r="F6" s="78" t="s">
        <v>9</v>
      </c>
      <c r="G6" s="78" t="s">
        <v>10</v>
      </c>
    </row>
    <row r="7" spans="1:9">
      <c r="A7" s="80" t="s">
        <v>15</v>
      </c>
      <c r="B7" s="50" t="s">
        <v>16</v>
      </c>
      <c r="C7" s="51" t="s">
        <v>17</v>
      </c>
      <c r="D7" s="52"/>
      <c r="E7" s="53"/>
      <c r="F7" s="53"/>
      <c r="G7" s="81"/>
      <c r="H7" s="97"/>
      <c r="I7" s="97"/>
    </row>
    <row r="8" spans="1:9">
      <c r="A8" s="82">
        <v>1</v>
      </c>
      <c r="B8" s="98" t="s">
        <v>323</v>
      </c>
      <c r="C8" s="99" t="s">
        <v>324</v>
      </c>
      <c r="D8" s="100" t="s">
        <v>26</v>
      </c>
      <c r="E8" s="101">
        <v>1</v>
      </c>
      <c r="F8" s="101"/>
      <c r="G8" s="103">
        <f>E8*F8</f>
        <v>0</v>
      </c>
    </row>
    <row r="9" spans="1:9" ht="22.5">
      <c r="A9" s="82">
        <v>2</v>
      </c>
      <c r="B9" s="98" t="s">
        <v>325</v>
      </c>
      <c r="C9" s="99" t="s">
        <v>326</v>
      </c>
      <c r="D9" s="100" t="s">
        <v>22</v>
      </c>
      <c r="E9" s="101">
        <v>2.25</v>
      </c>
      <c r="F9" s="101"/>
      <c r="G9" s="103">
        <f>E9*F9</f>
        <v>0</v>
      </c>
    </row>
    <row r="10" spans="1:9">
      <c r="A10" s="84"/>
      <c r="B10" s="58"/>
      <c r="C10" s="286" t="s">
        <v>423</v>
      </c>
      <c r="D10" s="287"/>
      <c r="E10" s="59">
        <v>2.25</v>
      </c>
      <c r="F10" s="76"/>
      <c r="G10" s="85"/>
    </row>
    <row r="11" spans="1:9" ht="22.5">
      <c r="A11" s="82">
        <v>3</v>
      </c>
      <c r="B11" s="98" t="s">
        <v>328</v>
      </c>
      <c r="C11" s="99" t="s">
        <v>329</v>
      </c>
      <c r="D11" s="100" t="s">
        <v>58</v>
      </c>
      <c r="E11" s="101">
        <v>120</v>
      </c>
      <c r="F11" s="101"/>
      <c r="G11" s="103">
        <f>E11*F11</f>
        <v>0</v>
      </c>
    </row>
    <row r="12" spans="1:9">
      <c r="A12" s="82">
        <v>4</v>
      </c>
      <c r="B12" s="98" t="s">
        <v>330</v>
      </c>
      <c r="C12" s="99" t="s">
        <v>331</v>
      </c>
      <c r="D12" s="100" t="s">
        <v>22</v>
      </c>
      <c r="E12" s="101">
        <v>5.6</v>
      </c>
      <c r="F12" s="101"/>
      <c r="G12" s="103">
        <f>E12*F12</f>
        <v>0</v>
      </c>
    </row>
    <row r="13" spans="1:9">
      <c r="A13" s="84"/>
      <c r="B13" s="58"/>
      <c r="C13" s="286" t="s">
        <v>332</v>
      </c>
      <c r="D13" s="287"/>
      <c r="E13" s="59">
        <v>5.6</v>
      </c>
      <c r="F13" s="76"/>
      <c r="G13" s="85"/>
    </row>
    <row r="14" spans="1:9">
      <c r="A14" s="82">
        <v>5</v>
      </c>
      <c r="B14" s="98" t="s">
        <v>333</v>
      </c>
      <c r="C14" s="99" t="s">
        <v>334</v>
      </c>
      <c r="D14" s="100" t="s">
        <v>68</v>
      </c>
      <c r="E14" s="101">
        <v>69.2</v>
      </c>
      <c r="F14" s="101"/>
      <c r="G14" s="103">
        <f>E14*F14</f>
        <v>0</v>
      </c>
    </row>
    <row r="15" spans="1:9">
      <c r="A15" s="84"/>
      <c r="B15" s="58"/>
      <c r="C15" s="286" t="s">
        <v>424</v>
      </c>
      <c r="D15" s="287"/>
      <c r="E15" s="59">
        <v>69.2</v>
      </c>
      <c r="F15" s="76"/>
      <c r="G15" s="85"/>
    </row>
    <row r="16" spans="1:9">
      <c r="A16" s="82">
        <v>6</v>
      </c>
      <c r="B16" s="98" t="s">
        <v>425</v>
      </c>
      <c r="C16" s="99" t="s">
        <v>426</v>
      </c>
      <c r="D16" s="100" t="s">
        <v>68</v>
      </c>
      <c r="E16" s="101">
        <v>69.2</v>
      </c>
      <c r="F16" s="101"/>
      <c r="G16" s="103">
        <f>E16*F16</f>
        <v>0</v>
      </c>
    </row>
    <row r="17" spans="1:7">
      <c r="A17" s="84"/>
      <c r="B17" s="58"/>
      <c r="C17" s="286" t="s">
        <v>424</v>
      </c>
      <c r="D17" s="287"/>
      <c r="E17" s="59">
        <v>69.2</v>
      </c>
      <c r="F17" s="76"/>
      <c r="G17" s="85"/>
    </row>
    <row r="18" spans="1:7">
      <c r="A18" s="82">
        <v>7</v>
      </c>
      <c r="B18" s="98" t="s">
        <v>427</v>
      </c>
      <c r="C18" s="99" t="s">
        <v>428</v>
      </c>
      <c r="D18" s="100" t="s">
        <v>68</v>
      </c>
      <c r="E18" s="101">
        <v>69.2</v>
      </c>
      <c r="F18" s="101"/>
      <c r="G18" s="103">
        <f>E18*F18</f>
        <v>0</v>
      </c>
    </row>
    <row r="19" spans="1:7">
      <c r="A19" s="84"/>
      <c r="B19" s="58"/>
      <c r="C19" s="286" t="s">
        <v>424</v>
      </c>
      <c r="D19" s="287"/>
      <c r="E19" s="59">
        <v>69.2</v>
      </c>
      <c r="F19" s="76"/>
      <c r="G19" s="85"/>
    </row>
    <row r="20" spans="1:7" ht="22.5">
      <c r="A20" s="82">
        <v>8</v>
      </c>
      <c r="B20" s="98" t="s">
        <v>336</v>
      </c>
      <c r="C20" s="99" t="s">
        <v>337</v>
      </c>
      <c r="D20" s="100" t="s">
        <v>22</v>
      </c>
      <c r="E20" s="101">
        <v>27.094999999999999</v>
      </c>
      <c r="F20" s="101"/>
      <c r="G20" s="103">
        <f>E20*F20</f>
        <v>0</v>
      </c>
    </row>
    <row r="21" spans="1:7">
      <c r="A21" s="84"/>
      <c r="B21" s="58"/>
      <c r="C21" s="286" t="s">
        <v>429</v>
      </c>
      <c r="D21" s="287"/>
      <c r="E21" s="59">
        <v>27.094999999999999</v>
      </c>
      <c r="F21" s="76"/>
      <c r="G21" s="85"/>
    </row>
    <row r="22" spans="1:7" ht="22.5">
      <c r="A22" s="82">
        <v>9</v>
      </c>
      <c r="B22" s="98" t="s">
        <v>339</v>
      </c>
      <c r="C22" s="99" t="s">
        <v>340</v>
      </c>
      <c r="D22" s="100" t="s">
        <v>22</v>
      </c>
      <c r="E22" s="101">
        <v>27.094999999999999</v>
      </c>
      <c r="F22" s="101"/>
      <c r="G22" s="103">
        <f>E22*F22</f>
        <v>0</v>
      </c>
    </row>
    <row r="23" spans="1:7">
      <c r="A23" s="84"/>
      <c r="B23" s="58"/>
      <c r="C23" s="286" t="s">
        <v>429</v>
      </c>
      <c r="D23" s="287"/>
      <c r="E23" s="59">
        <v>27.094999999999999</v>
      </c>
      <c r="F23" s="76"/>
      <c r="G23" s="85"/>
    </row>
    <row r="24" spans="1:7">
      <c r="A24" s="82">
        <v>10</v>
      </c>
      <c r="B24" s="98" t="s">
        <v>184</v>
      </c>
      <c r="C24" s="99" t="s">
        <v>342</v>
      </c>
      <c r="D24" s="100" t="s">
        <v>88</v>
      </c>
      <c r="E24" s="101">
        <v>37.644799999999996</v>
      </c>
      <c r="F24" s="101"/>
      <c r="G24" s="103">
        <f>E24*F24</f>
        <v>0</v>
      </c>
    </row>
    <row r="25" spans="1:7">
      <c r="A25" s="84"/>
      <c r="B25" s="58"/>
      <c r="C25" s="286" t="s">
        <v>430</v>
      </c>
      <c r="D25" s="287"/>
      <c r="E25" s="59">
        <v>37.644799999999996</v>
      </c>
      <c r="F25" s="76"/>
      <c r="G25" s="85"/>
    </row>
    <row r="26" spans="1:7">
      <c r="A26" s="82">
        <v>11</v>
      </c>
      <c r="B26" s="98" t="s">
        <v>344</v>
      </c>
      <c r="C26" s="99" t="s">
        <v>431</v>
      </c>
      <c r="D26" s="100" t="s">
        <v>22</v>
      </c>
      <c r="E26" s="101">
        <v>16.262</v>
      </c>
      <c r="F26" s="101"/>
      <c r="G26" s="103">
        <f>E26*F26</f>
        <v>0</v>
      </c>
    </row>
    <row r="27" spans="1:7">
      <c r="A27" s="84"/>
      <c r="B27" s="58"/>
      <c r="C27" s="298">
        <v>16262</v>
      </c>
      <c r="D27" s="287"/>
      <c r="E27" s="59">
        <v>16.262</v>
      </c>
      <c r="F27" s="76"/>
      <c r="G27" s="85"/>
    </row>
    <row r="28" spans="1:7">
      <c r="A28" s="82">
        <v>12</v>
      </c>
      <c r="B28" s="98" t="s">
        <v>432</v>
      </c>
      <c r="C28" s="99" t="s">
        <v>433</v>
      </c>
      <c r="D28" s="100" t="s">
        <v>88</v>
      </c>
      <c r="E28" s="101">
        <v>21.3828</v>
      </c>
      <c r="F28" s="101"/>
      <c r="G28" s="103">
        <f>E28*F28</f>
        <v>0</v>
      </c>
    </row>
    <row r="29" spans="1:7">
      <c r="A29" s="84"/>
      <c r="B29" s="58"/>
      <c r="C29" s="286" t="s">
        <v>434</v>
      </c>
      <c r="D29" s="287"/>
      <c r="E29" s="59">
        <v>21.3828</v>
      </c>
      <c r="F29" s="76"/>
      <c r="G29" s="85"/>
    </row>
    <row r="30" spans="1:7">
      <c r="A30" s="82">
        <v>13</v>
      </c>
      <c r="B30" s="98" t="s">
        <v>346</v>
      </c>
      <c r="C30" s="99" t="s">
        <v>347</v>
      </c>
      <c r="D30" s="100" t="s">
        <v>22</v>
      </c>
      <c r="E30" s="101">
        <v>144.33600000000001</v>
      </c>
      <c r="F30" s="101"/>
      <c r="G30" s="103">
        <f>E30*F30</f>
        <v>0</v>
      </c>
    </row>
    <row r="31" spans="1:7">
      <c r="A31" s="84"/>
      <c r="B31" s="58"/>
      <c r="C31" s="286" t="s">
        <v>435</v>
      </c>
      <c r="D31" s="287"/>
      <c r="E31" s="59">
        <v>144.33600000000001</v>
      </c>
      <c r="F31" s="76"/>
      <c r="G31" s="85"/>
    </row>
    <row r="32" spans="1:7">
      <c r="A32" s="82">
        <v>14</v>
      </c>
      <c r="B32" s="98" t="s">
        <v>349</v>
      </c>
      <c r="C32" s="99" t="s">
        <v>350</v>
      </c>
      <c r="D32" s="100" t="s">
        <v>22</v>
      </c>
      <c r="E32" s="101">
        <v>58.125</v>
      </c>
      <c r="F32" s="101"/>
      <c r="G32" s="103">
        <f>E32*F32</f>
        <v>0</v>
      </c>
    </row>
    <row r="33" spans="1:7">
      <c r="A33" s="84"/>
      <c r="B33" s="58"/>
      <c r="C33" s="286" t="s">
        <v>436</v>
      </c>
      <c r="D33" s="287"/>
      <c r="E33" s="59">
        <v>58.125</v>
      </c>
      <c r="F33" s="76"/>
      <c r="G33" s="85"/>
    </row>
    <row r="34" spans="1:7">
      <c r="A34" s="82">
        <v>15</v>
      </c>
      <c r="B34" s="98" t="s">
        <v>35</v>
      </c>
      <c r="C34" s="99" t="s">
        <v>437</v>
      </c>
      <c r="D34" s="100" t="s">
        <v>22</v>
      </c>
      <c r="E34" s="101">
        <v>202.46100000000001</v>
      </c>
      <c r="F34" s="101"/>
      <c r="G34" s="103">
        <f>E34*F34</f>
        <v>0</v>
      </c>
    </row>
    <row r="35" spans="1:7">
      <c r="A35" s="84"/>
      <c r="B35" s="58"/>
      <c r="C35" s="286" t="s">
        <v>438</v>
      </c>
      <c r="D35" s="287"/>
      <c r="E35" s="59">
        <v>202.46100000000001</v>
      </c>
      <c r="F35" s="76"/>
      <c r="G35" s="85"/>
    </row>
    <row r="36" spans="1:7">
      <c r="A36" s="82">
        <v>16</v>
      </c>
      <c r="B36" s="98" t="s">
        <v>355</v>
      </c>
      <c r="C36" s="99" t="s">
        <v>356</v>
      </c>
      <c r="D36" s="100" t="s">
        <v>22</v>
      </c>
      <c r="E36" s="101">
        <v>202.46100000000001</v>
      </c>
      <c r="F36" s="101"/>
      <c r="G36" s="103">
        <f>E36*F36</f>
        <v>0</v>
      </c>
    </row>
    <row r="37" spans="1:7">
      <c r="A37" s="84"/>
      <c r="B37" s="58"/>
      <c r="C37" s="286" t="s">
        <v>438</v>
      </c>
      <c r="D37" s="287"/>
      <c r="E37" s="59">
        <v>202.46100000000001</v>
      </c>
      <c r="F37" s="76"/>
      <c r="G37" s="85"/>
    </row>
    <row r="38" spans="1:7" ht="22.5">
      <c r="A38" s="82">
        <v>17</v>
      </c>
      <c r="B38" s="98" t="s">
        <v>357</v>
      </c>
      <c r="C38" s="99" t="s">
        <v>358</v>
      </c>
      <c r="D38" s="100" t="s">
        <v>22</v>
      </c>
      <c r="E38" s="101">
        <v>40.273800000000001</v>
      </c>
      <c r="F38" s="101"/>
      <c r="G38" s="103">
        <f>E38*F38</f>
        <v>0</v>
      </c>
    </row>
    <row r="39" spans="1:7">
      <c r="A39" s="84"/>
      <c r="B39" s="58"/>
      <c r="C39" s="286" t="s">
        <v>439</v>
      </c>
      <c r="D39" s="287"/>
      <c r="E39" s="59">
        <v>40.273800000000001</v>
      </c>
      <c r="F39" s="76"/>
      <c r="G39" s="85"/>
    </row>
    <row r="40" spans="1:7">
      <c r="A40" s="82">
        <v>18</v>
      </c>
      <c r="B40" s="98" t="s">
        <v>47</v>
      </c>
      <c r="C40" s="99" t="s">
        <v>360</v>
      </c>
      <c r="D40" s="100" t="s">
        <v>22</v>
      </c>
      <c r="E40" s="101">
        <v>202.46100000000001</v>
      </c>
      <c r="F40" s="101"/>
      <c r="G40" s="103">
        <f>E40*F40</f>
        <v>0</v>
      </c>
    </row>
    <row r="41" spans="1:7">
      <c r="A41" s="84"/>
      <c r="B41" s="58"/>
      <c r="C41" s="286" t="s">
        <v>438</v>
      </c>
      <c r="D41" s="287"/>
      <c r="E41" s="59">
        <v>202.46100000000001</v>
      </c>
      <c r="F41" s="76"/>
      <c r="G41" s="85"/>
    </row>
    <row r="42" spans="1:7">
      <c r="A42" s="82">
        <v>19</v>
      </c>
      <c r="B42" s="98" t="s">
        <v>361</v>
      </c>
      <c r="C42" s="99" t="s">
        <v>362</v>
      </c>
      <c r="D42" s="100" t="s">
        <v>22</v>
      </c>
      <c r="E42" s="101">
        <v>202.46100000000001</v>
      </c>
      <c r="F42" s="101"/>
      <c r="G42" s="103">
        <f>E42*F42</f>
        <v>0</v>
      </c>
    </row>
    <row r="43" spans="1:7">
      <c r="A43" s="84"/>
      <c r="B43" s="58"/>
      <c r="C43" s="286" t="s">
        <v>438</v>
      </c>
      <c r="D43" s="287"/>
      <c r="E43" s="59">
        <v>202.46100000000001</v>
      </c>
      <c r="F43" s="76"/>
      <c r="G43" s="85"/>
    </row>
    <row r="44" spans="1:7">
      <c r="A44" s="82">
        <v>20</v>
      </c>
      <c r="B44" s="98" t="s">
        <v>363</v>
      </c>
      <c r="C44" s="99" t="s">
        <v>364</v>
      </c>
      <c r="D44" s="100" t="s">
        <v>68</v>
      </c>
      <c r="E44" s="101">
        <v>333.56</v>
      </c>
      <c r="F44" s="101"/>
      <c r="G44" s="103">
        <f>E44*F44</f>
        <v>0</v>
      </c>
    </row>
    <row r="45" spans="1:7">
      <c r="A45" s="84"/>
      <c r="B45" s="58"/>
      <c r="C45" s="286" t="s">
        <v>440</v>
      </c>
      <c r="D45" s="287"/>
      <c r="E45" s="59">
        <v>333.56</v>
      </c>
      <c r="F45" s="76"/>
      <c r="G45" s="85"/>
    </row>
    <row r="46" spans="1:7">
      <c r="A46" s="82">
        <v>21</v>
      </c>
      <c r="B46" s="98" t="s">
        <v>366</v>
      </c>
      <c r="C46" s="99" t="s">
        <v>367</v>
      </c>
      <c r="D46" s="100" t="s">
        <v>68</v>
      </c>
      <c r="E46" s="101">
        <v>333.56</v>
      </c>
      <c r="F46" s="101"/>
      <c r="G46" s="103">
        <f>E46*F46</f>
        <v>0</v>
      </c>
    </row>
    <row r="47" spans="1:7">
      <c r="A47" s="84"/>
      <c r="B47" s="58"/>
      <c r="C47" s="286" t="s">
        <v>440</v>
      </c>
      <c r="D47" s="287"/>
      <c r="E47" s="59">
        <v>333.56</v>
      </c>
      <c r="F47" s="76"/>
      <c r="G47" s="85"/>
    </row>
    <row r="48" spans="1:7" ht="22.5">
      <c r="A48" s="82">
        <v>22</v>
      </c>
      <c r="B48" s="98" t="s">
        <v>368</v>
      </c>
      <c r="C48" s="99" t="s">
        <v>369</v>
      </c>
      <c r="D48" s="100" t="s">
        <v>22</v>
      </c>
      <c r="E48" s="101">
        <v>25.194800000000001</v>
      </c>
      <c r="F48" s="101"/>
      <c r="G48" s="103">
        <f>E48*F48</f>
        <v>0</v>
      </c>
    </row>
    <row r="49" spans="1:9">
      <c r="A49" s="84"/>
      <c r="B49" s="58"/>
      <c r="C49" s="286" t="s">
        <v>441</v>
      </c>
      <c r="D49" s="287"/>
      <c r="E49" s="59">
        <v>25.194800000000001</v>
      </c>
      <c r="F49" s="76"/>
      <c r="G49" s="85"/>
    </row>
    <row r="50" spans="1:9" ht="22.5">
      <c r="A50" s="82">
        <v>23</v>
      </c>
      <c r="B50" s="98" t="s">
        <v>371</v>
      </c>
      <c r="C50" s="99" t="s">
        <v>372</v>
      </c>
      <c r="D50" s="100" t="s">
        <v>22</v>
      </c>
      <c r="E50" s="101">
        <v>162.18719999999999</v>
      </c>
      <c r="F50" s="101"/>
      <c r="G50" s="103">
        <f>E50*F50</f>
        <v>0</v>
      </c>
    </row>
    <row r="51" spans="1:9">
      <c r="A51" s="84"/>
      <c r="B51" s="58"/>
      <c r="C51" s="286" t="s">
        <v>442</v>
      </c>
      <c r="D51" s="287"/>
      <c r="E51" s="59">
        <v>162.18719999999999</v>
      </c>
      <c r="F51" s="76"/>
      <c r="G51" s="85"/>
    </row>
    <row r="52" spans="1:9">
      <c r="A52" s="82">
        <v>24</v>
      </c>
      <c r="B52" s="98" t="s">
        <v>52</v>
      </c>
      <c r="C52" s="99" t="s">
        <v>374</v>
      </c>
      <c r="D52" s="100" t="s">
        <v>22</v>
      </c>
      <c r="E52" s="101">
        <v>40.273800000000001</v>
      </c>
      <c r="F52" s="101"/>
      <c r="G52" s="103">
        <f>E52*F52</f>
        <v>0</v>
      </c>
    </row>
    <row r="53" spans="1:9">
      <c r="A53" s="84"/>
      <c r="B53" s="58"/>
      <c r="C53" s="286" t="s">
        <v>439</v>
      </c>
      <c r="D53" s="287"/>
      <c r="E53" s="59">
        <v>40.273800000000001</v>
      </c>
      <c r="F53" s="76"/>
      <c r="G53" s="85"/>
    </row>
    <row r="54" spans="1:9">
      <c r="A54" s="82">
        <v>25</v>
      </c>
      <c r="B54" s="98" t="s">
        <v>375</v>
      </c>
      <c r="C54" s="99" t="s">
        <v>376</v>
      </c>
      <c r="D54" s="100" t="s">
        <v>68</v>
      </c>
      <c r="E54" s="101">
        <v>2.25</v>
      </c>
      <c r="F54" s="101"/>
      <c r="G54" s="103">
        <f>E54*F54</f>
        <v>0</v>
      </c>
    </row>
    <row r="55" spans="1:9">
      <c r="A55" s="84"/>
      <c r="B55" s="58"/>
      <c r="C55" s="286" t="s">
        <v>423</v>
      </c>
      <c r="D55" s="287"/>
      <c r="E55" s="59">
        <v>2.25</v>
      </c>
      <c r="F55" s="76"/>
      <c r="G55" s="85"/>
    </row>
    <row r="56" spans="1:9">
      <c r="A56" s="52"/>
      <c r="B56" s="61" t="s">
        <v>18</v>
      </c>
      <c r="C56" s="62" t="s">
        <v>928</v>
      </c>
      <c r="D56" s="52"/>
      <c r="E56" s="63"/>
      <c r="F56" s="63"/>
      <c r="G56" s="86">
        <f>SUM(G7:G55)</f>
        <v>0</v>
      </c>
    </row>
    <row r="57" spans="1:9">
      <c r="A57" s="80" t="s">
        <v>15</v>
      </c>
      <c r="B57" s="50" t="s">
        <v>108</v>
      </c>
      <c r="C57" s="51" t="s">
        <v>109</v>
      </c>
      <c r="D57" s="52"/>
      <c r="E57" s="53"/>
      <c r="F57" s="53"/>
      <c r="G57" s="81"/>
      <c r="H57" s="97"/>
      <c r="I57" s="97"/>
    </row>
    <row r="58" spans="1:9" ht="22.5">
      <c r="A58" s="82">
        <v>26</v>
      </c>
      <c r="B58" s="98" t="s">
        <v>378</v>
      </c>
      <c r="C58" s="99" t="s">
        <v>379</v>
      </c>
      <c r="D58" s="100" t="s">
        <v>22</v>
      </c>
      <c r="E58" s="101">
        <v>4.6559999999999997</v>
      </c>
      <c r="F58" s="101"/>
      <c r="G58" s="103">
        <f>E58*F58</f>
        <v>0</v>
      </c>
    </row>
    <row r="59" spans="1:9">
      <c r="A59" s="84"/>
      <c r="B59" s="58"/>
      <c r="C59" s="286" t="s">
        <v>443</v>
      </c>
      <c r="D59" s="287"/>
      <c r="E59" s="59">
        <v>4.6559999999999997</v>
      </c>
      <c r="F59" s="76"/>
      <c r="G59" s="85"/>
    </row>
    <row r="60" spans="1:9">
      <c r="A60" s="82">
        <v>27</v>
      </c>
      <c r="B60" s="98" t="s">
        <v>381</v>
      </c>
      <c r="C60" s="99" t="s">
        <v>382</v>
      </c>
      <c r="D60" s="100" t="s">
        <v>22</v>
      </c>
      <c r="E60" s="101">
        <v>4.6559999999999997</v>
      </c>
      <c r="F60" s="101"/>
      <c r="G60" s="103">
        <f>E60*F60</f>
        <v>0</v>
      </c>
    </row>
    <row r="61" spans="1:9">
      <c r="A61" s="84"/>
      <c r="B61" s="58"/>
      <c r="C61" s="286" t="s">
        <v>443</v>
      </c>
      <c r="D61" s="287"/>
      <c r="E61" s="59">
        <v>4.6559999999999997</v>
      </c>
      <c r="F61" s="76"/>
      <c r="G61" s="85"/>
    </row>
    <row r="62" spans="1:9">
      <c r="A62" s="52"/>
      <c r="B62" s="61" t="s">
        <v>18</v>
      </c>
      <c r="C62" s="62" t="s">
        <v>931</v>
      </c>
      <c r="D62" s="52"/>
      <c r="E62" s="63"/>
      <c r="F62" s="63"/>
      <c r="G62" s="86">
        <f>SUM(G57:G61)</f>
        <v>0</v>
      </c>
    </row>
    <row r="63" spans="1:9">
      <c r="A63" s="80" t="s">
        <v>15</v>
      </c>
      <c r="B63" s="50" t="s">
        <v>383</v>
      </c>
      <c r="C63" s="51" t="s">
        <v>384</v>
      </c>
      <c r="D63" s="52"/>
      <c r="E63" s="53"/>
      <c r="F63" s="53"/>
      <c r="G63" s="81"/>
      <c r="H63" s="97"/>
      <c r="I63" s="97"/>
    </row>
    <row r="64" spans="1:9" ht="22.5">
      <c r="A64" s="82">
        <v>28</v>
      </c>
      <c r="B64" s="98" t="s">
        <v>385</v>
      </c>
      <c r="C64" s="99" t="s">
        <v>386</v>
      </c>
      <c r="D64" s="100" t="s">
        <v>68</v>
      </c>
      <c r="E64" s="101">
        <v>69.2</v>
      </c>
      <c r="F64" s="101"/>
      <c r="G64" s="103">
        <f>E64*F64</f>
        <v>0</v>
      </c>
    </row>
    <row r="65" spans="1:9">
      <c r="A65" s="84"/>
      <c r="B65" s="58"/>
      <c r="C65" s="286" t="s">
        <v>424</v>
      </c>
      <c r="D65" s="287"/>
      <c r="E65" s="59">
        <v>69.2</v>
      </c>
      <c r="F65" s="76"/>
      <c r="G65" s="85"/>
    </row>
    <row r="66" spans="1:9" ht="22.5">
      <c r="A66" s="82">
        <v>29</v>
      </c>
      <c r="B66" s="98" t="s">
        <v>444</v>
      </c>
      <c r="C66" s="99" t="s">
        <v>445</v>
      </c>
      <c r="D66" s="100" t="s">
        <v>68</v>
      </c>
      <c r="E66" s="101">
        <v>69.2</v>
      </c>
      <c r="F66" s="101"/>
      <c r="G66" s="103">
        <f>E66*F66</f>
        <v>0</v>
      </c>
    </row>
    <row r="67" spans="1:9">
      <c r="A67" s="84"/>
      <c r="B67" s="58"/>
      <c r="C67" s="286" t="s">
        <v>424</v>
      </c>
      <c r="D67" s="287"/>
      <c r="E67" s="59">
        <v>69.2</v>
      </c>
      <c r="F67" s="76"/>
      <c r="G67" s="85"/>
    </row>
    <row r="68" spans="1:9" ht="22.5">
      <c r="A68" s="82">
        <v>30</v>
      </c>
      <c r="B68" s="98" t="s">
        <v>446</v>
      </c>
      <c r="C68" s="99" t="s">
        <v>447</v>
      </c>
      <c r="D68" s="100" t="s">
        <v>68</v>
      </c>
      <c r="E68" s="101">
        <v>69.2</v>
      </c>
      <c r="F68" s="101"/>
      <c r="G68" s="103">
        <f>E68*F68</f>
        <v>0</v>
      </c>
    </row>
    <row r="69" spans="1:9">
      <c r="A69" s="84"/>
      <c r="B69" s="58"/>
      <c r="C69" s="286" t="s">
        <v>424</v>
      </c>
      <c r="D69" s="287"/>
      <c r="E69" s="59">
        <v>69.2</v>
      </c>
      <c r="F69" s="76"/>
      <c r="G69" s="85"/>
    </row>
    <row r="70" spans="1:9">
      <c r="A70" s="52"/>
      <c r="B70" s="61" t="s">
        <v>18</v>
      </c>
      <c r="C70" s="62" t="s">
        <v>945</v>
      </c>
      <c r="D70" s="52"/>
      <c r="E70" s="63"/>
      <c r="F70" s="63"/>
      <c r="G70" s="86">
        <f>SUM(G63:G69)</f>
        <v>0</v>
      </c>
    </row>
    <row r="71" spans="1:9">
      <c r="A71" s="80" t="s">
        <v>15</v>
      </c>
      <c r="B71" s="50" t="s">
        <v>387</v>
      </c>
      <c r="C71" s="51" t="s">
        <v>388</v>
      </c>
      <c r="D71" s="52"/>
      <c r="E71" s="53"/>
      <c r="F71" s="53"/>
      <c r="G71" s="81"/>
      <c r="H71" s="97"/>
      <c r="I71" s="97"/>
    </row>
    <row r="72" spans="1:9">
      <c r="A72" s="82">
        <v>31</v>
      </c>
      <c r="B72" s="98" t="s">
        <v>389</v>
      </c>
      <c r="C72" s="99" t="s">
        <v>390</v>
      </c>
      <c r="D72" s="100" t="s">
        <v>26</v>
      </c>
      <c r="E72" s="101">
        <v>2.35</v>
      </c>
      <c r="F72" s="101"/>
      <c r="G72" s="103">
        <f>E72*F72</f>
        <v>0</v>
      </c>
    </row>
    <row r="73" spans="1:9">
      <c r="A73" s="52"/>
      <c r="B73" s="61" t="s">
        <v>18</v>
      </c>
      <c r="C73" s="62" t="s">
        <v>949</v>
      </c>
      <c r="D73" s="52"/>
      <c r="E73" s="63"/>
      <c r="F73" s="63"/>
      <c r="G73" s="86">
        <f>SUM(G71:G72)</f>
        <v>0</v>
      </c>
    </row>
    <row r="74" spans="1:9">
      <c r="A74" s="80" t="s">
        <v>15</v>
      </c>
      <c r="B74" s="50" t="s">
        <v>131</v>
      </c>
      <c r="C74" s="51" t="s">
        <v>132</v>
      </c>
      <c r="D74" s="52"/>
      <c r="E74" s="53"/>
      <c r="F74" s="53"/>
      <c r="G74" s="81"/>
      <c r="H74" s="97"/>
      <c r="I74" s="97"/>
    </row>
    <row r="75" spans="1:9">
      <c r="A75" s="82">
        <v>32</v>
      </c>
      <c r="B75" s="98" t="s">
        <v>391</v>
      </c>
      <c r="C75" s="99" t="s">
        <v>392</v>
      </c>
      <c r="D75" s="100" t="s">
        <v>26</v>
      </c>
      <c r="E75" s="101">
        <v>38.799999999999997</v>
      </c>
      <c r="F75" s="101"/>
      <c r="G75" s="103">
        <f t="shared" ref="G75:G80" si="0">E75*F75</f>
        <v>0</v>
      </c>
    </row>
    <row r="76" spans="1:9">
      <c r="A76" s="82">
        <v>33</v>
      </c>
      <c r="B76" s="98" t="s">
        <v>395</v>
      </c>
      <c r="C76" s="99" t="s">
        <v>396</v>
      </c>
      <c r="D76" s="100" t="s">
        <v>65</v>
      </c>
      <c r="E76" s="101">
        <v>6</v>
      </c>
      <c r="F76" s="101"/>
      <c r="G76" s="103">
        <f t="shared" si="0"/>
        <v>0</v>
      </c>
    </row>
    <row r="77" spans="1:9">
      <c r="A77" s="82">
        <v>34</v>
      </c>
      <c r="B77" s="98" t="s">
        <v>397</v>
      </c>
      <c r="C77" s="99" t="s">
        <v>398</v>
      </c>
      <c r="D77" s="100" t="s">
        <v>65</v>
      </c>
      <c r="E77" s="101">
        <v>3</v>
      </c>
      <c r="F77" s="101"/>
      <c r="G77" s="103">
        <f t="shared" si="0"/>
        <v>0</v>
      </c>
    </row>
    <row r="78" spans="1:9">
      <c r="A78" s="82">
        <v>35</v>
      </c>
      <c r="B78" s="98" t="s">
        <v>401</v>
      </c>
      <c r="C78" s="99" t="s">
        <v>402</v>
      </c>
      <c r="D78" s="100" t="s">
        <v>65</v>
      </c>
      <c r="E78" s="101">
        <v>3</v>
      </c>
      <c r="F78" s="101"/>
      <c r="G78" s="103">
        <f t="shared" si="0"/>
        <v>0</v>
      </c>
    </row>
    <row r="79" spans="1:9" ht="22.5">
      <c r="A79" s="82">
        <v>36</v>
      </c>
      <c r="B79" s="98" t="s">
        <v>403</v>
      </c>
      <c r="C79" s="99" t="s">
        <v>404</v>
      </c>
      <c r="D79" s="100" t="s">
        <v>65</v>
      </c>
      <c r="E79" s="101">
        <v>4</v>
      </c>
      <c r="F79" s="101"/>
      <c r="G79" s="103">
        <f t="shared" si="0"/>
        <v>0</v>
      </c>
    </row>
    <row r="80" spans="1:9">
      <c r="A80" s="82">
        <v>37</v>
      </c>
      <c r="B80" s="98" t="s">
        <v>405</v>
      </c>
      <c r="C80" s="99" t="s">
        <v>448</v>
      </c>
      <c r="D80" s="100" t="s">
        <v>65</v>
      </c>
      <c r="E80" s="101">
        <v>2</v>
      </c>
      <c r="F80" s="101"/>
      <c r="G80" s="103">
        <f t="shared" si="0"/>
        <v>0</v>
      </c>
    </row>
    <row r="81" spans="1:9">
      <c r="A81" s="52"/>
      <c r="B81" s="61" t="s">
        <v>18</v>
      </c>
      <c r="C81" s="62" t="s">
        <v>933</v>
      </c>
      <c r="D81" s="52"/>
      <c r="E81" s="63"/>
      <c r="F81" s="63"/>
      <c r="G81" s="86">
        <f>SUM(G74:G80)</f>
        <v>0</v>
      </c>
    </row>
    <row r="82" spans="1:9">
      <c r="A82" s="80" t="s">
        <v>15</v>
      </c>
      <c r="B82" s="50" t="s">
        <v>194</v>
      </c>
      <c r="C82" s="51" t="s">
        <v>195</v>
      </c>
      <c r="D82" s="52"/>
      <c r="E82" s="53"/>
      <c r="F82" s="53"/>
      <c r="G82" s="81"/>
      <c r="H82" s="97"/>
      <c r="I82" s="97"/>
    </row>
    <row r="83" spans="1:9">
      <c r="A83" s="82">
        <v>38</v>
      </c>
      <c r="B83" s="98" t="s">
        <v>407</v>
      </c>
      <c r="C83" s="99" t="s">
        <v>408</v>
      </c>
      <c r="D83" s="100" t="s">
        <v>88</v>
      </c>
      <c r="E83" s="101">
        <v>49.581699999999998</v>
      </c>
      <c r="F83" s="101"/>
      <c r="G83" s="103">
        <f>E83*F83</f>
        <v>0</v>
      </c>
    </row>
    <row r="84" spans="1:9">
      <c r="A84" s="84"/>
      <c r="B84" s="58"/>
      <c r="C84" s="286" t="s">
        <v>449</v>
      </c>
      <c r="D84" s="287"/>
      <c r="E84" s="59">
        <v>49.581699999999998</v>
      </c>
      <c r="F84" s="76"/>
      <c r="G84" s="85"/>
    </row>
    <row r="85" spans="1:9">
      <c r="A85" s="82">
        <v>39</v>
      </c>
      <c r="B85" s="98" t="s">
        <v>450</v>
      </c>
      <c r="C85" s="99" t="s">
        <v>451</v>
      </c>
      <c r="D85" s="100" t="s">
        <v>88</v>
      </c>
      <c r="E85" s="101">
        <v>53.953200000000002</v>
      </c>
      <c r="F85" s="101"/>
      <c r="G85" s="103">
        <f>E85*F85</f>
        <v>0</v>
      </c>
    </row>
    <row r="86" spans="1:9">
      <c r="A86" s="52"/>
      <c r="B86" s="61" t="s">
        <v>18</v>
      </c>
      <c r="C86" s="62" t="s">
        <v>938</v>
      </c>
      <c r="D86" s="52"/>
      <c r="E86" s="63"/>
      <c r="F86" s="63"/>
      <c r="G86" s="86">
        <f>SUM(G82:G85)</f>
        <v>0</v>
      </c>
    </row>
    <row r="87" spans="1:9">
      <c r="A87" s="80" t="s">
        <v>15</v>
      </c>
      <c r="B87" s="50" t="s">
        <v>410</v>
      </c>
      <c r="C87" s="51" t="s">
        <v>411</v>
      </c>
      <c r="D87" s="52"/>
      <c r="E87" s="53"/>
      <c r="F87" s="53"/>
      <c r="G87" s="81"/>
      <c r="H87" s="97"/>
      <c r="I87" s="97"/>
    </row>
    <row r="88" spans="1:9">
      <c r="A88" s="82">
        <v>40</v>
      </c>
      <c r="B88" s="98" t="s">
        <v>412</v>
      </c>
      <c r="C88" s="99" t="s">
        <v>413</v>
      </c>
      <c r="D88" s="100" t="s">
        <v>135</v>
      </c>
      <c r="E88" s="101">
        <v>1</v>
      </c>
      <c r="F88" s="101"/>
      <c r="G88" s="103">
        <f>E88*F88</f>
        <v>0</v>
      </c>
    </row>
    <row r="89" spans="1:9">
      <c r="A89" s="82">
        <v>41</v>
      </c>
      <c r="B89" s="98" t="s">
        <v>414</v>
      </c>
      <c r="C89" s="99" t="s">
        <v>415</v>
      </c>
      <c r="D89" s="100" t="s">
        <v>26</v>
      </c>
      <c r="E89" s="101">
        <v>38.799999999999997</v>
      </c>
      <c r="F89" s="101"/>
      <c r="G89" s="103">
        <f>E89*F89</f>
        <v>0</v>
      </c>
    </row>
    <row r="90" spans="1:9">
      <c r="A90" s="84"/>
      <c r="B90" s="58"/>
      <c r="C90" s="286" t="s">
        <v>452</v>
      </c>
      <c r="D90" s="287"/>
      <c r="E90" s="59">
        <v>38.799999999999997</v>
      </c>
      <c r="F90" s="76"/>
      <c r="G90" s="85"/>
    </row>
    <row r="91" spans="1:9">
      <c r="A91" s="82">
        <v>42</v>
      </c>
      <c r="B91" s="98" t="s">
        <v>119</v>
      </c>
      <c r="C91" s="99" t="s">
        <v>417</v>
      </c>
      <c r="D91" s="100" t="s">
        <v>26</v>
      </c>
      <c r="E91" s="101">
        <v>38.799999999999997</v>
      </c>
      <c r="F91" s="101"/>
      <c r="G91" s="103">
        <f>E91*F91</f>
        <v>0</v>
      </c>
    </row>
    <row r="92" spans="1:9">
      <c r="A92" s="52"/>
      <c r="B92" s="61" t="s">
        <v>18</v>
      </c>
      <c r="C92" s="62" t="s">
        <v>947</v>
      </c>
      <c r="D92" s="52"/>
      <c r="E92" s="63"/>
      <c r="F92" s="63"/>
      <c r="G92" s="86">
        <f>SUM(G87:G91)</f>
        <v>0</v>
      </c>
    </row>
    <row r="93" spans="1:9">
      <c r="A93" s="80" t="s">
        <v>15</v>
      </c>
      <c r="B93" s="50" t="s">
        <v>225</v>
      </c>
      <c r="C93" s="51" t="s">
        <v>226</v>
      </c>
      <c r="D93" s="52"/>
      <c r="E93" s="53"/>
      <c r="F93" s="53"/>
      <c r="G93" s="81"/>
      <c r="H93" s="97"/>
      <c r="I93" s="97"/>
    </row>
    <row r="94" spans="1:9" ht="22.5">
      <c r="A94" s="82">
        <v>43</v>
      </c>
      <c r="B94" s="98" t="s">
        <v>453</v>
      </c>
      <c r="C94" s="99" t="s">
        <v>454</v>
      </c>
      <c r="D94" s="100" t="s">
        <v>26</v>
      </c>
      <c r="E94" s="101">
        <v>70</v>
      </c>
      <c r="F94" s="101"/>
      <c r="G94" s="103">
        <f>E94*F94</f>
        <v>0</v>
      </c>
    </row>
    <row r="95" spans="1:9">
      <c r="A95" s="84"/>
      <c r="B95" s="58"/>
      <c r="C95" s="286" t="s">
        <v>455</v>
      </c>
      <c r="D95" s="287"/>
      <c r="E95" s="59">
        <v>70</v>
      </c>
      <c r="F95" s="76"/>
      <c r="G95" s="85"/>
    </row>
    <row r="96" spans="1:9" ht="13.5" thickBot="1">
      <c r="A96" s="52"/>
      <c r="B96" s="61" t="s">
        <v>18</v>
      </c>
      <c r="C96" s="62" t="s">
        <v>942</v>
      </c>
      <c r="D96" s="52"/>
      <c r="E96" s="63"/>
      <c r="F96" s="63"/>
      <c r="G96" s="191">
        <f>SUM(G93:G95)</f>
        <v>0</v>
      </c>
    </row>
    <row r="97" spans="1:7" ht="13.5" thickBot="1">
      <c r="A97" s="177"/>
      <c r="B97" s="177"/>
      <c r="C97" s="177"/>
      <c r="D97" s="177"/>
      <c r="E97" s="202" t="s">
        <v>953</v>
      </c>
      <c r="F97" s="177"/>
      <c r="G97" s="201">
        <f>SUM(G96,G92,G86,G81,G73,G70,G62,G56)</f>
        <v>0</v>
      </c>
    </row>
    <row r="98" spans="1:7" ht="78.75">
      <c r="A98" s="36"/>
      <c r="B98" s="36"/>
      <c r="C98" s="192" t="s">
        <v>418</v>
      </c>
      <c r="D98" s="36"/>
      <c r="E98" s="36"/>
      <c r="F98" s="36"/>
      <c r="G98" s="36"/>
    </row>
    <row r="99" spans="1:7" ht="135">
      <c r="A99" s="36"/>
      <c r="B99" s="36"/>
      <c r="C99" s="193" t="s">
        <v>419</v>
      </c>
      <c r="D99" s="36"/>
      <c r="E99" s="36"/>
      <c r="F99" s="36"/>
      <c r="G99" s="36"/>
    </row>
    <row r="100" spans="1:7" ht="78.75">
      <c r="A100" s="36"/>
      <c r="B100" s="36"/>
      <c r="C100" s="194" t="s">
        <v>420</v>
      </c>
      <c r="D100" s="36"/>
      <c r="E100" s="36"/>
      <c r="F100" s="36"/>
      <c r="G100" s="36"/>
    </row>
    <row r="101" spans="1:7" ht="33.75">
      <c r="A101" s="36"/>
      <c r="B101" s="36"/>
      <c r="C101" s="195" t="s">
        <v>421</v>
      </c>
      <c r="D101" s="36"/>
      <c r="E101" s="36"/>
      <c r="F101" s="36"/>
      <c r="G101" s="36"/>
    </row>
    <row r="102" spans="1:7" ht="33.75">
      <c r="A102" s="36"/>
      <c r="B102" s="36"/>
      <c r="C102" s="195" t="s">
        <v>422</v>
      </c>
      <c r="D102" s="36"/>
      <c r="E102" s="36"/>
      <c r="F102" s="36"/>
      <c r="G102" s="36"/>
    </row>
    <row r="103" spans="1:7">
      <c r="E103" s="18"/>
    </row>
    <row r="104" spans="1:7">
      <c r="E104" s="18"/>
    </row>
    <row r="105" spans="1:7">
      <c r="E105" s="18"/>
    </row>
    <row r="106" spans="1:7">
      <c r="E106" s="18"/>
    </row>
    <row r="107" spans="1:7">
      <c r="E107" s="18"/>
    </row>
    <row r="108" spans="1:7">
      <c r="E108" s="18"/>
    </row>
    <row r="109" spans="1:7">
      <c r="E109" s="18"/>
    </row>
    <row r="110" spans="1:7">
      <c r="E110" s="18"/>
    </row>
    <row r="111" spans="1:7">
      <c r="E111" s="18"/>
    </row>
    <row r="112" spans="1:7">
      <c r="E112" s="18"/>
    </row>
    <row r="113" spans="1:7">
      <c r="E113" s="18"/>
    </row>
    <row r="114" spans="1:7">
      <c r="E114" s="18"/>
    </row>
    <row r="115" spans="1:7">
      <c r="E115" s="18"/>
    </row>
    <row r="116" spans="1:7">
      <c r="E116" s="18"/>
    </row>
    <row r="117" spans="1:7">
      <c r="E117" s="18"/>
    </row>
    <row r="118" spans="1:7">
      <c r="E118" s="18"/>
    </row>
    <row r="119" spans="1:7">
      <c r="E119" s="18"/>
    </row>
    <row r="120" spans="1:7">
      <c r="A120" s="36"/>
      <c r="B120" s="36"/>
      <c r="C120" s="36"/>
      <c r="D120" s="36"/>
      <c r="E120" s="36"/>
      <c r="F120" s="36"/>
      <c r="G120" s="36"/>
    </row>
    <row r="121" spans="1:7">
      <c r="A121" s="36"/>
      <c r="B121" s="36"/>
      <c r="C121" s="36"/>
      <c r="D121" s="36"/>
      <c r="E121" s="36"/>
      <c r="F121" s="36"/>
      <c r="G121" s="36"/>
    </row>
    <row r="122" spans="1:7">
      <c r="A122" s="36"/>
      <c r="B122" s="36"/>
      <c r="C122" s="36"/>
      <c r="D122" s="36"/>
      <c r="E122" s="36"/>
      <c r="F122" s="36"/>
      <c r="G122" s="36"/>
    </row>
    <row r="123" spans="1:7">
      <c r="A123" s="36"/>
      <c r="B123" s="36"/>
      <c r="C123" s="36"/>
      <c r="D123" s="36"/>
      <c r="E123" s="36"/>
      <c r="F123" s="36"/>
      <c r="G123" s="36"/>
    </row>
    <row r="124" spans="1:7">
      <c r="E124" s="18"/>
    </row>
    <row r="125" spans="1:7">
      <c r="E125" s="18"/>
    </row>
    <row r="126" spans="1:7">
      <c r="E126" s="18"/>
    </row>
    <row r="127" spans="1:7">
      <c r="E127" s="18"/>
    </row>
    <row r="128" spans="1:7">
      <c r="E128" s="18"/>
    </row>
    <row r="129" spans="5:5">
      <c r="E129" s="18"/>
    </row>
    <row r="130" spans="5:5">
      <c r="E130" s="18"/>
    </row>
    <row r="131" spans="5:5">
      <c r="E131" s="18"/>
    </row>
    <row r="132" spans="5:5">
      <c r="E132" s="18"/>
    </row>
    <row r="133" spans="5:5">
      <c r="E133" s="18"/>
    </row>
    <row r="134" spans="5:5">
      <c r="E134" s="18"/>
    </row>
    <row r="135" spans="5:5">
      <c r="E135" s="18"/>
    </row>
    <row r="136" spans="5:5">
      <c r="E136" s="18"/>
    </row>
    <row r="137" spans="5:5">
      <c r="E137" s="18"/>
    </row>
    <row r="138" spans="5:5">
      <c r="E138" s="18"/>
    </row>
    <row r="139" spans="5:5">
      <c r="E139" s="18"/>
    </row>
    <row r="140" spans="5:5">
      <c r="E140" s="18"/>
    </row>
    <row r="141" spans="5:5">
      <c r="E141" s="18"/>
    </row>
    <row r="142" spans="5:5">
      <c r="E142" s="18"/>
    </row>
    <row r="143" spans="5:5">
      <c r="E143" s="18"/>
    </row>
    <row r="144" spans="5:5">
      <c r="E144" s="18"/>
    </row>
    <row r="145" spans="1:7">
      <c r="E145" s="18"/>
    </row>
    <row r="146" spans="1:7">
      <c r="E146" s="18"/>
    </row>
    <row r="147" spans="1:7">
      <c r="E147" s="18"/>
    </row>
    <row r="148" spans="1:7">
      <c r="E148" s="18"/>
    </row>
    <row r="149" spans="1:7">
      <c r="E149" s="18"/>
    </row>
    <row r="150" spans="1:7">
      <c r="E150" s="18"/>
    </row>
    <row r="151" spans="1:7">
      <c r="E151" s="18"/>
    </row>
    <row r="152" spans="1:7">
      <c r="E152" s="18"/>
    </row>
    <row r="153" spans="1:7">
      <c r="E153" s="18"/>
    </row>
    <row r="154" spans="1:7">
      <c r="E154" s="18"/>
    </row>
    <row r="155" spans="1:7">
      <c r="A155" s="37"/>
      <c r="B155" s="37"/>
    </row>
    <row r="156" spans="1:7">
      <c r="A156" s="36"/>
      <c r="B156" s="36"/>
      <c r="C156" s="39"/>
      <c r="D156" s="39"/>
      <c r="E156" s="40"/>
      <c r="F156" s="39"/>
      <c r="G156" s="41"/>
    </row>
    <row r="157" spans="1:7">
      <c r="A157" s="42"/>
      <c r="B157" s="42"/>
      <c r="C157" s="36"/>
      <c r="D157" s="36"/>
      <c r="E157" s="43"/>
      <c r="F157" s="36"/>
      <c r="G157" s="36"/>
    </row>
    <row r="158" spans="1:7">
      <c r="A158" s="36"/>
      <c r="B158" s="36"/>
      <c r="C158" s="36"/>
      <c r="D158" s="36"/>
      <c r="E158" s="43"/>
      <c r="F158" s="36"/>
      <c r="G158" s="36"/>
    </row>
    <row r="159" spans="1:7">
      <c r="A159" s="36"/>
      <c r="B159" s="36"/>
      <c r="C159" s="36"/>
      <c r="D159" s="36"/>
      <c r="E159" s="43"/>
      <c r="F159" s="36"/>
      <c r="G159" s="36"/>
    </row>
    <row r="160" spans="1:7">
      <c r="A160" s="36"/>
      <c r="B160" s="36"/>
      <c r="C160" s="36"/>
      <c r="D160" s="36"/>
      <c r="E160" s="43"/>
      <c r="F160" s="36"/>
      <c r="G160" s="36"/>
    </row>
    <row r="161" spans="1:7">
      <c r="A161" s="36"/>
      <c r="B161" s="36"/>
      <c r="C161" s="36"/>
      <c r="D161" s="36"/>
      <c r="E161" s="43"/>
      <c r="F161" s="36"/>
      <c r="G161" s="36"/>
    </row>
    <row r="162" spans="1:7">
      <c r="A162" s="36"/>
      <c r="B162" s="36"/>
      <c r="C162" s="36"/>
      <c r="D162" s="36"/>
      <c r="E162" s="43"/>
      <c r="F162" s="36"/>
      <c r="G162" s="36"/>
    </row>
    <row r="163" spans="1:7">
      <c r="A163" s="36"/>
      <c r="B163" s="36"/>
      <c r="C163" s="36"/>
      <c r="D163" s="36"/>
      <c r="E163" s="43"/>
      <c r="F163" s="36"/>
      <c r="G163" s="36"/>
    </row>
    <row r="164" spans="1:7">
      <c r="A164" s="36"/>
      <c r="B164" s="36"/>
      <c r="C164" s="36"/>
      <c r="D164" s="36"/>
      <c r="E164" s="43"/>
      <c r="F164" s="36"/>
      <c r="G164" s="36"/>
    </row>
    <row r="165" spans="1:7">
      <c r="A165" s="36"/>
      <c r="B165" s="36"/>
      <c r="C165" s="36"/>
      <c r="D165" s="36"/>
      <c r="E165" s="43"/>
      <c r="F165" s="36"/>
      <c r="G165" s="36"/>
    </row>
    <row r="166" spans="1:7">
      <c r="A166" s="36"/>
      <c r="B166" s="36"/>
      <c r="C166" s="36"/>
      <c r="D166" s="36"/>
      <c r="E166" s="43"/>
      <c r="F166" s="36"/>
      <c r="G166" s="36"/>
    </row>
    <row r="167" spans="1:7">
      <c r="A167" s="36"/>
      <c r="B167" s="36"/>
      <c r="C167" s="36"/>
      <c r="D167" s="36"/>
      <c r="E167" s="43"/>
      <c r="F167" s="36"/>
      <c r="G167" s="36"/>
    </row>
    <row r="168" spans="1:7">
      <c r="A168" s="36"/>
      <c r="B168" s="36"/>
      <c r="C168" s="36"/>
      <c r="D168" s="36"/>
      <c r="E168" s="43"/>
      <c r="F168" s="36"/>
      <c r="G168" s="36"/>
    </row>
    <row r="169" spans="1:7">
      <c r="A169" s="36"/>
      <c r="B169" s="36"/>
      <c r="C169" s="36"/>
      <c r="D169" s="36"/>
      <c r="E169" s="43"/>
      <c r="F169" s="36"/>
      <c r="G169" s="36"/>
    </row>
  </sheetData>
  <mergeCells count="35">
    <mergeCell ref="C13:D13"/>
    <mergeCell ref="A1:G1"/>
    <mergeCell ref="A3:B3"/>
    <mergeCell ref="A4:B4"/>
    <mergeCell ref="E4:G4"/>
    <mergeCell ref="C10:D10"/>
    <mergeCell ref="C37:D37"/>
    <mergeCell ref="C15:D15"/>
    <mergeCell ref="C17:D17"/>
    <mergeCell ref="C19:D19"/>
    <mergeCell ref="C21:D21"/>
    <mergeCell ref="C23:D23"/>
    <mergeCell ref="C25:D25"/>
    <mergeCell ref="C27:D27"/>
    <mergeCell ref="C29:D29"/>
    <mergeCell ref="C31:D31"/>
    <mergeCell ref="C33:D33"/>
    <mergeCell ref="C35:D35"/>
    <mergeCell ref="C65:D65"/>
    <mergeCell ref="C39:D39"/>
    <mergeCell ref="C41:D41"/>
    <mergeCell ref="C43:D43"/>
    <mergeCell ref="C45:D45"/>
    <mergeCell ref="C47:D47"/>
    <mergeCell ref="C49:D49"/>
    <mergeCell ref="C51:D51"/>
    <mergeCell ref="C53:D53"/>
    <mergeCell ref="C55:D55"/>
    <mergeCell ref="C59:D59"/>
    <mergeCell ref="C61:D61"/>
    <mergeCell ref="C67:D67"/>
    <mergeCell ref="C69:D69"/>
    <mergeCell ref="C84:D84"/>
    <mergeCell ref="C90:D90"/>
    <mergeCell ref="C95:D95"/>
  </mergeCells>
  <printOptions gridLinesSet="0"/>
  <pageMargins left="0.59055118110236227" right="0.39370078740157483" top="0.19685039370078741" bottom="0.19685039370078741" header="0" footer="0.19685039370078741"/>
  <pageSetup paperSize="9" scale="98" orientation="portrait" horizontalDpi="300" r:id="rId1"/>
  <headerFooter alignWithMargins="0">
    <oddFooter>Stránka &amp;P z &amp;N</oddFooter>
  </headerFooter>
</worksheet>
</file>

<file path=xl/worksheets/sheet6.xml><?xml version="1.0" encoding="utf-8"?>
<worksheet xmlns="http://schemas.openxmlformats.org/spreadsheetml/2006/main" xmlns:r="http://schemas.openxmlformats.org/officeDocument/2006/relationships">
  <dimension ref="A1:I229"/>
  <sheetViews>
    <sheetView showGridLines="0" showZeros="0" zoomScaleNormal="100" workbookViewId="0">
      <selection activeCell="H24" sqref="H24"/>
    </sheetView>
  </sheetViews>
  <sheetFormatPr defaultRowHeight="12.75"/>
  <cols>
    <col min="1" max="1" width="3.85546875" style="18" customWidth="1"/>
    <col min="2" max="2" width="12" style="18" customWidth="1"/>
    <col min="3" max="3" width="40.42578125" style="18" customWidth="1"/>
    <col min="4" max="4" width="5.5703125" style="18" customWidth="1"/>
    <col min="5" max="5" width="8.5703125" style="38" customWidth="1"/>
    <col min="6" max="6" width="9.85546875" style="18" customWidth="1"/>
    <col min="7" max="7" width="13.85546875" style="18" customWidth="1"/>
    <col min="8" max="16384" width="9.140625" style="18"/>
  </cols>
  <sheetData>
    <row r="1" spans="1:9" ht="15.75">
      <c r="A1" s="299" t="s">
        <v>3</v>
      </c>
      <c r="B1" s="299"/>
      <c r="C1" s="299"/>
      <c r="D1" s="299"/>
      <c r="E1" s="299"/>
      <c r="F1" s="176"/>
      <c r="G1" s="176"/>
    </row>
    <row r="2" spans="1:9" ht="13.5" thickBot="1">
      <c r="A2" s="177"/>
      <c r="B2" s="178"/>
      <c r="C2" s="179"/>
      <c r="D2" s="176"/>
      <c r="E2" s="176"/>
      <c r="F2" s="176"/>
      <c r="G2" s="176"/>
    </row>
    <row r="3" spans="1:9" ht="13.5" thickTop="1">
      <c r="A3" s="292" t="s">
        <v>1</v>
      </c>
      <c r="B3" s="293"/>
      <c r="C3" s="90" t="s">
        <v>251</v>
      </c>
      <c r="D3" s="91"/>
      <c r="E3" s="92"/>
      <c r="F3" s="93"/>
      <c r="G3" s="94"/>
    </row>
    <row r="4" spans="1:9" ht="13.5" thickBot="1">
      <c r="A4" s="294" t="s">
        <v>0</v>
      </c>
      <c r="B4" s="295"/>
      <c r="C4" s="95" t="s">
        <v>948</v>
      </c>
      <c r="D4" s="96"/>
      <c r="E4" s="296"/>
      <c r="F4" s="296"/>
      <c r="G4" s="297"/>
    </row>
    <row r="5" spans="1:9" ht="14.25" thickTop="1" thickBot="1">
      <c r="A5" s="180"/>
      <c r="B5" s="181"/>
      <c r="C5" s="181"/>
      <c r="D5" s="176"/>
      <c r="E5" s="176"/>
      <c r="F5" s="176"/>
      <c r="G5" s="176"/>
    </row>
    <row r="6" spans="1:9" ht="13.5" thickBot="1">
      <c r="A6" s="187" t="s">
        <v>4</v>
      </c>
      <c r="B6" s="188" t="s">
        <v>5</v>
      </c>
      <c r="C6" s="188" t="s">
        <v>6</v>
      </c>
      <c r="D6" s="188" t="s">
        <v>7</v>
      </c>
      <c r="E6" s="189" t="s">
        <v>8</v>
      </c>
      <c r="F6" s="188" t="s">
        <v>9</v>
      </c>
      <c r="G6" s="190" t="s">
        <v>10</v>
      </c>
    </row>
    <row r="7" spans="1:9">
      <c r="A7" s="182" t="s">
        <v>15</v>
      </c>
      <c r="B7" s="183" t="s">
        <v>16</v>
      </c>
      <c r="C7" s="34" t="s">
        <v>17</v>
      </c>
      <c r="D7" s="184"/>
      <c r="E7" s="185"/>
      <c r="F7" s="185"/>
      <c r="G7" s="186"/>
      <c r="H7" s="97"/>
      <c r="I7" s="97"/>
    </row>
    <row r="8" spans="1:9">
      <c r="A8" s="82">
        <v>1</v>
      </c>
      <c r="B8" s="98" t="s">
        <v>456</v>
      </c>
      <c r="C8" s="99" t="s">
        <v>457</v>
      </c>
      <c r="D8" s="100" t="s">
        <v>26</v>
      </c>
      <c r="E8" s="101">
        <v>4</v>
      </c>
      <c r="F8" s="101"/>
      <c r="G8" s="103">
        <f>E8*F8</f>
        <v>0</v>
      </c>
    </row>
    <row r="9" spans="1:9">
      <c r="A9" s="84"/>
      <c r="B9" s="58"/>
      <c r="C9" s="286" t="s">
        <v>458</v>
      </c>
      <c r="D9" s="287"/>
      <c r="E9" s="59">
        <v>4</v>
      </c>
      <c r="F9" s="76"/>
      <c r="G9" s="85"/>
    </row>
    <row r="10" spans="1:9">
      <c r="A10" s="82">
        <v>2</v>
      </c>
      <c r="B10" s="98" t="s">
        <v>323</v>
      </c>
      <c r="C10" s="99" t="s">
        <v>459</v>
      </c>
      <c r="D10" s="100" t="s">
        <v>26</v>
      </c>
      <c r="E10" s="101">
        <v>1</v>
      </c>
      <c r="F10" s="101"/>
      <c r="G10" s="103">
        <f>E10*F10</f>
        <v>0</v>
      </c>
    </row>
    <row r="11" spans="1:9">
      <c r="A11" s="82">
        <v>3</v>
      </c>
      <c r="B11" s="98" t="s">
        <v>460</v>
      </c>
      <c r="C11" s="99" t="s">
        <v>461</v>
      </c>
      <c r="D11" s="100" t="s">
        <v>26</v>
      </c>
      <c r="E11" s="101">
        <v>1</v>
      </c>
      <c r="F11" s="101"/>
      <c r="G11" s="103">
        <f>E11*F11</f>
        <v>0</v>
      </c>
    </row>
    <row r="12" spans="1:9" ht="22.5">
      <c r="A12" s="82">
        <v>4</v>
      </c>
      <c r="B12" s="98" t="s">
        <v>325</v>
      </c>
      <c r="C12" s="99" t="s">
        <v>326</v>
      </c>
      <c r="D12" s="100" t="s">
        <v>22</v>
      </c>
      <c r="E12" s="101">
        <v>12.15</v>
      </c>
      <c r="F12" s="101"/>
      <c r="G12" s="103">
        <f>E12*F12</f>
        <v>0</v>
      </c>
    </row>
    <row r="13" spans="1:9">
      <c r="A13" s="84"/>
      <c r="B13" s="58"/>
      <c r="C13" s="286" t="s">
        <v>462</v>
      </c>
      <c r="D13" s="287"/>
      <c r="E13" s="59">
        <v>12.15</v>
      </c>
      <c r="F13" s="76"/>
      <c r="G13" s="85"/>
    </row>
    <row r="14" spans="1:9" ht="22.5">
      <c r="A14" s="82">
        <v>5</v>
      </c>
      <c r="B14" s="98" t="s">
        <v>328</v>
      </c>
      <c r="C14" s="99" t="s">
        <v>329</v>
      </c>
      <c r="D14" s="100" t="s">
        <v>58</v>
      </c>
      <c r="E14" s="101">
        <v>120</v>
      </c>
      <c r="F14" s="101"/>
      <c r="G14" s="103">
        <f>E14*F14</f>
        <v>0</v>
      </c>
    </row>
    <row r="15" spans="1:9">
      <c r="A15" s="82">
        <v>6</v>
      </c>
      <c r="B15" s="98" t="s">
        <v>330</v>
      </c>
      <c r="C15" s="99" t="s">
        <v>331</v>
      </c>
      <c r="D15" s="100" t="s">
        <v>22</v>
      </c>
      <c r="E15" s="101">
        <v>4.5</v>
      </c>
      <c r="F15" s="101"/>
      <c r="G15" s="103">
        <f>E15*F15</f>
        <v>0</v>
      </c>
    </row>
    <row r="16" spans="1:9">
      <c r="A16" s="84"/>
      <c r="B16" s="58"/>
      <c r="C16" s="286" t="s">
        <v>463</v>
      </c>
      <c r="D16" s="287"/>
      <c r="E16" s="59">
        <v>4.5</v>
      </c>
      <c r="F16" s="76"/>
      <c r="G16" s="85"/>
    </row>
    <row r="17" spans="1:7" ht="22.5">
      <c r="A17" s="82">
        <v>7</v>
      </c>
      <c r="B17" s="98" t="s">
        <v>464</v>
      </c>
      <c r="C17" s="99" t="s">
        <v>465</v>
      </c>
      <c r="D17" s="100" t="s">
        <v>22</v>
      </c>
      <c r="E17" s="101">
        <v>1.728</v>
      </c>
      <c r="F17" s="101"/>
      <c r="G17" s="103">
        <f>E17*F17</f>
        <v>0</v>
      </c>
    </row>
    <row r="18" spans="1:7">
      <c r="A18" s="84"/>
      <c r="B18" s="58"/>
      <c r="C18" s="286" t="s">
        <v>466</v>
      </c>
      <c r="D18" s="287"/>
      <c r="E18" s="59">
        <v>1.728</v>
      </c>
      <c r="F18" s="76"/>
      <c r="G18" s="85"/>
    </row>
    <row r="19" spans="1:7" ht="22.5">
      <c r="A19" s="82">
        <v>8</v>
      </c>
      <c r="B19" s="98" t="s">
        <v>467</v>
      </c>
      <c r="C19" s="99" t="s">
        <v>468</v>
      </c>
      <c r="D19" s="100" t="s">
        <v>22</v>
      </c>
      <c r="E19" s="101">
        <v>2.4</v>
      </c>
      <c r="F19" s="101"/>
      <c r="G19" s="103">
        <f>E19*F19</f>
        <v>0</v>
      </c>
    </row>
    <row r="20" spans="1:7">
      <c r="A20" s="84"/>
      <c r="B20" s="58"/>
      <c r="C20" s="286" t="s">
        <v>469</v>
      </c>
      <c r="D20" s="287"/>
      <c r="E20" s="59">
        <v>2.4</v>
      </c>
      <c r="F20" s="76"/>
      <c r="G20" s="85"/>
    </row>
    <row r="21" spans="1:7">
      <c r="A21" s="82">
        <v>9</v>
      </c>
      <c r="B21" s="98" t="s">
        <v>333</v>
      </c>
      <c r="C21" s="99" t="s">
        <v>334</v>
      </c>
      <c r="D21" s="100" t="s">
        <v>68</v>
      </c>
      <c r="E21" s="101">
        <v>56.2</v>
      </c>
      <c r="F21" s="101"/>
      <c r="G21" s="103">
        <f>E21*F21</f>
        <v>0</v>
      </c>
    </row>
    <row r="22" spans="1:7">
      <c r="A22" s="84"/>
      <c r="B22" s="58"/>
      <c r="C22" s="286" t="s">
        <v>470</v>
      </c>
      <c r="D22" s="287"/>
      <c r="E22" s="59">
        <v>56.2</v>
      </c>
      <c r="F22" s="76"/>
      <c r="G22" s="85"/>
    </row>
    <row r="23" spans="1:7">
      <c r="A23" s="82">
        <v>10</v>
      </c>
      <c r="B23" s="98" t="s">
        <v>471</v>
      </c>
      <c r="C23" s="99" t="s">
        <v>472</v>
      </c>
      <c r="D23" s="100" t="s">
        <v>68</v>
      </c>
      <c r="E23" s="101">
        <v>56.2</v>
      </c>
      <c r="F23" s="101"/>
      <c r="G23" s="103">
        <f>E23*F23</f>
        <v>0</v>
      </c>
    </row>
    <row r="24" spans="1:7">
      <c r="A24" s="84"/>
      <c r="B24" s="58"/>
      <c r="C24" s="286" t="s">
        <v>470</v>
      </c>
      <c r="D24" s="287"/>
      <c r="E24" s="59">
        <v>56.2</v>
      </c>
      <c r="F24" s="76"/>
      <c r="G24" s="85"/>
    </row>
    <row r="25" spans="1:7">
      <c r="A25" s="82">
        <v>11</v>
      </c>
      <c r="B25" s="98" t="s">
        <v>427</v>
      </c>
      <c r="C25" s="99" t="s">
        <v>428</v>
      </c>
      <c r="D25" s="100" t="s">
        <v>68</v>
      </c>
      <c r="E25" s="101">
        <v>56.2</v>
      </c>
      <c r="F25" s="101"/>
      <c r="G25" s="103">
        <f>E25*F25</f>
        <v>0</v>
      </c>
    </row>
    <row r="26" spans="1:7">
      <c r="A26" s="84"/>
      <c r="B26" s="58"/>
      <c r="C26" s="286" t="s">
        <v>470</v>
      </c>
      <c r="D26" s="287"/>
      <c r="E26" s="59">
        <v>56.2</v>
      </c>
      <c r="F26" s="76"/>
      <c r="G26" s="85"/>
    </row>
    <row r="27" spans="1:7" ht="22.5">
      <c r="A27" s="82">
        <v>12</v>
      </c>
      <c r="B27" s="98" t="s">
        <v>336</v>
      </c>
      <c r="C27" s="99" t="s">
        <v>337</v>
      </c>
      <c r="D27" s="100" t="s">
        <v>22</v>
      </c>
      <c r="E27" s="101">
        <v>22.48</v>
      </c>
      <c r="F27" s="101"/>
      <c r="G27" s="103">
        <f>E27*F27</f>
        <v>0</v>
      </c>
    </row>
    <row r="28" spans="1:7">
      <c r="A28" s="84"/>
      <c r="B28" s="58"/>
      <c r="C28" s="286" t="s">
        <v>473</v>
      </c>
      <c r="D28" s="287"/>
      <c r="E28" s="59">
        <v>22.48</v>
      </c>
      <c r="F28" s="76"/>
      <c r="G28" s="85"/>
    </row>
    <row r="29" spans="1:7" ht="22.5">
      <c r="A29" s="82">
        <v>13</v>
      </c>
      <c r="B29" s="98" t="s">
        <v>339</v>
      </c>
      <c r="C29" s="99" t="s">
        <v>340</v>
      </c>
      <c r="D29" s="100" t="s">
        <v>22</v>
      </c>
      <c r="E29" s="101">
        <v>22.48</v>
      </c>
      <c r="F29" s="101"/>
      <c r="G29" s="103">
        <f>E29*F29</f>
        <v>0</v>
      </c>
    </row>
    <row r="30" spans="1:7">
      <c r="A30" s="84"/>
      <c r="B30" s="58"/>
      <c r="C30" s="286" t="s">
        <v>473</v>
      </c>
      <c r="D30" s="287"/>
      <c r="E30" s="59">
        <v>22.48</v>
      </c>
      <c r="F30" s="76"/>
      <c r="G30" s="85"/>
    </row>
    <row r="31" spans="1:7">
      <c r="A31" s="82">
        <v>14</v>
      </c>
      <c r="B31" s="98" t="s">
        <v>184</v>
      </c>
      <c r="C31" s="99" t="s">
        <v>342</v>
      </c>
      <c r="D31" s="100" t="s">
        <v>88</v>
      </c>
      <c r="E31" s="101">
        <v>38.159799999999997</v>
      </c>
      <c r="F31" s="101"/>
      <c r="G31" s="103">
        <f>E31*F31</f>
        <v>0</v>
      </c>
    </row>
    <row r="32" spans="1:7">
      <c r="A32" s="84"/>
      <c r="B32" s="58"/>
      <c r="C32" s="286" t="s">
        <v>474</v>
      </c>
      <c r="D32" s="287"/>
      <c r="E32" s="59">
        <v>38.159799999999997</v>
      </c>
      <c r="F32" s="76"/>
      <c r="G32" s="85"/>
    </row>
    <row r="33" spans="1:7" ht="22.5">
      <c r="A33" s="82">
        <v>15</v>
      </c>
      <c r="B33" s="98" t="s">
        <v>344</v>
      </c>
      <c r="C33" s="99" t="s">
        <v>345</v>
      </c>
      <c r="D33" s="100" t="s">
        <v>22</v>
      </c>
      <c r="E33" s="101">
        <v>15.368</v>
      </c>
      <c r="F33" s="101"/>
      <c r="G33" s="103">
        <f>E33*F33</f>
        <v>0</v>
      </c>
    </row>
    <row r="34" spans="1:7">
      <c r="A34" s="84"/>
      <c r="B34" s="58"/>
      <c r="C34" s="286" t="s">
        <v>475</v>
      </c>
      <c r="D34" s="287"/>
      <c r="E34" s="59">
        <v>4.1280000000000001</v>
      </c>
      <c r="F34" s="76"/>
      <c r="G34" s="85"/>
    </row>
    <row r="35" spans="1:7">
      <c r="A35" s="84"/>
      <c r="B35" s="58"/>
      <c r="C35" s="286" t="s">
        <v>476</v>
      </c>
      <c r="D35" s="287"/>
      <c r="E35" s="59">
        <v>11.24</v>
      </c>
      <c r="F35" s="76"/>
      <c r="G35" s="85"/>
    </row>
    <row r="36" spans="1:7">
      <c r="A36" s="82">
        <v>16</v>
      </c>
      <c r="B36" s="98" t="s">
        <v>432</v>
      </c>
      <c r="C36" s="99" t="s">
        <v>433</v>
      </c>
      <c r="D36" s="100" t="s">
        <v>88</v>
      </c>
      <c r="E36" s="101">
        <v>24.9528</v>
      </c>
      <c r="F36" s="101"/>
      <c r="G36" s="103">
        <f>E36*F36</f>
        <v>0</v>
      </c>
    </row>
    <row r="37" spans="1:7">
      <c r="A37" s="84"/>
      <c r="B37" s="58"/>
      <c r="C37" s="286" t="s">
        <v>477</v>
      </c>
      <c r="D37" s="287"/>
      <c r="E37" s="59">
        <v>24.9528</v>
      </c>
      <c r="F37" s="76"/>
      <c r="G37" s="85"/>
    </row>
    <row r="38" spans="1:7">
      <c r="A38" s="82">
        <v>17</v>
      </c>
      <c r="B38" s="98" t="s">
        <v>346</v>
      </c>
      <c r="C38" s="99" t="s">
        <v>347</v>
      </c>
      <c r="D38" s="100" t="s">
        <v>22</v>
      </c>
      <c r="E38" s="101">
        <v>121.2225</v>
      </c>
      <c r="F38" s="101"/>
      <c r="G38" s="103">
        <f>E38*F38</f>
        <v>0</v>
      </c>
    </row>
    <row r="39" spans="1:7">
      <c r="A39" s="84"/>
      <c r="B39" s="58"/>
      <c r="C39" s="286" t="s">
        <v>478</v>
      </c>
      <c r="D39" s="287"/>
      <c r="E39" s="59">
        <v>121.2225</v>
      </c>
      <c r="F39" s="76"/>
      <c r="G39" s="85"/>
    </row>
    <row r="40" spans="1:7">
      <c r="A40" s="82">
        <v>18</v>
      </c>
      <c r="B40" s="98" t="s">
        <v>349</v>
      </c>
      <c r="C40" s="99" t="s">
        <v>350</v>
      </c>
      <c r="D40" s="100" t="s">
        <v>22</v>
      </c>
      <c r="E40" s="101">
        <v>21.487500000000001</v>
      </c>
      <c r="F40" s="101"/>
      <c r="G40" s="103">
        <f>E40*F40</f>
        <v>0</v>
      </c>
    </row>
    <row r="41" spans="1:7">
      <c r="A41" s="84"/>
      <c r="B41" s="58"/>
      <c r="C41" s="286" t="s">
        <v>479</v>
      </c>
      <c r="D41" s="287"/>
      <c r="E41" s="59">
        <v>21.487500000000001</v>
      </c>
      <c r="F41" s="76"/>
      <c r="G41" s="85"/>
    </row>
    <row r="42" spans="1:7">
      <c r="A42" s="82">
        <v>19</v>
      </c>
      <c r="B42" s="98" t="s">
        <v>352</v>
      </c>
      <c r="C42" s="99" t="s">
        <v>353</v>
      </c>
      <c r="D42" s="100" t="s">
        <v>22</v>
      </c>
      <c r="E42" s="101">
        <v>142.71</v>
      </c>
      <c r="F42" s="101"/>
      <c r="G42" s="103">
        <f>E42*F42</f>
        <v>0</v>
      </c>
    </row>
    <row r="43" spans="1:7">
      <c r="A43" s="84"/>
      <c r="B43" s="58"/>
      <c r="C43" s="286" t="s">
        <v>478</v>
      </c>
      <c r="D43" s="287"/>
      <c r="E43" s="59">
        <v>121.2225</v>
      </c>
      <c r="F43" s="76"/>
      <c r="G43" s="85"/>
    </row>
    <row r="44" spans="1:7">
      <c r="A44" s="84"/>
      <c r="B44" s="58"/>
      <c r="C44" s="286" t="s">
        <v>479</v>
      </c>
      <c r="D44" s="287"/>
      <c r="E44" s="59">
        <v>21.487500000000001</v>
      </c>
      <c r="F44" s="76"/>
      <c r="G44" s="85"/>
    </row>
    <row r="45" spans="1:7">
      <c r="A45" s="82">
        <v>20</v>
      </c>
      <c r="B45" s="98" t="s">
        <v>355</v>
      </c>
      <c r="C45" s="99" t="s">
        <v>356</v>
      </c>
      <c r="D45" s="100" t="s">
        <v>22</v>
      </c>
      <c r="E45" s="101">
        <v>142.71</v>
      </c>
      <c r="F45" s="101"/>
      <c r="G45" s="103">
        <f>E45*F45</f>
        <v>0</v>
      </c>
    </row>
    <row r="46" spans="1:7">
      <c r="A46" s="84"/>
      <c r="B46" s="58"/>
      <c r="C46" s="286" t="s">
        <v>479</v>
      </c>
      <c r="D46" s="287"/>
      <c r="E46" s="59">
        <v>21.487500000000001</v>
      </c>
      <c r="F46" s="76"/>
      <c r="G46" s="85"/>
    </row>
    <row r="47" spans="1:7">
      <c r="A47" s="84"/>
      <c r="B47" s="58"/>
      <c r="C47" s="286" t="s">
        <v>478</v>
      </c>
      <c r="D47" s="287"/>
      <c r="E47" s="59">
        <v>121.2225</v>
      </c>
      <c r="F47" s="76"/>
      <c r="G47" s="85"/>
    </row>
    <row r="48" spans="1:7" ht="22.5">
      <c r="A48" s="82">
        <v>21</v>
      </c>
      <c r="B48" s="98" t="s">
        <v>357</v>
      </c>
      <c r="C48" s="99" t="s">
        <v>358</v>
      </c>
      <c r="D48" s="100" t="s">
        <v>22</v>
      </c>
      <c r="E48" s="101">
        <v>50.9572</v>
      </c>
      <c r="F48" s="101"/>
      <c r="G48" s="103">
        <f>E48*F48</f>
        <v>0</v>
      </c>
    </row>
    <row r="49" spans="1:7">
      <c r="A49" s="84"/>
      <c r="B49" s="58"/>
      <c r="C49" s="286" t="s">
        <v>480</v>
      </c>
      <c r="D49" s="287"/>
      <c r="E49" s="59">
        <v>50.9572</v>
      </c>
      <c r="F49" s="76"/>
      <c r="G49" s="85"/>
    </row>
    <row r="50" spans="1:7">
      <c r="A50" s="82">
        <v>22</v>
      </c>
      <c r="B50" s="98" t="s">
        <v>47</v>
      </c>
      <c r="C50" s="99" t="s">
        <v>360</v>
      </c>
      <c r="D50" s="100" t="s">
        <v>22</v>
      </c>
      <c r="E50" s="101">
        <v>50.9572</v>
      </c>
      <c r="F50" s="101"/>
      <c r="G50" s="103">
        <f>E50*F50</f>
        <v>0</v>
      </c>
    </row>
    <row r="51" spans="1:7">
      <c r="A51" s="84"/>
      <c r="B51" s="58"/>
      <c r="C51" s="286" t="s">
        <v>480</v>
      </c>
      <c r="D51" s="287"/>
      <c r="E51" s="59">
        <v>50.9572</v>
      </c>
      <c r="F51" s="76"/>
      <c r="G51" s="85"/>
    </row>
    <row r="52" spans="1:7">
      <c r="A52" s="82">
        <v>23</v>
      </c>
      <c r="B52" s="98" t="s">
        <v>361</v>
      </c>
      <c r="C52" s="99" t="s">
        <v>362</v>
      </c>
      <c r="D52" s="100" t="s">
        <v>22</v>
      </c>
      <c r="E52" s="101">
        <v>50.9572</v>
      </c>
      <c r="F52" s="101"/>
      <c r="G52" s="103">
        <f>E52*F52</f>
        <v>0</v>
      </c>
    </row>
    <row r="53" spans="1:7">
      <c r="A53" s="84"/>
      <c r="B53" s="58"/>
      <c r="C53" s="286" t="s">
        <v>480</v>
      </c>
      <c r="D53" s="287"/>
      <c r="E53" s="59">
        <v>50.9572</v>
      </c>
      <c r="F53" s="76"/>
      <c r="G53" s="85"/>
    </row>
    <row r="54" spans="1:7">
      <c r="A54" s="82">
        <v>24</v>
      </c>
      <c r="B54" s="98" t="s">
        <v>481</v>
      </c>
      <c r="C54" s="99" t="s">
        <v>482</v>
      </c>
      <c r="D54" s="100" t="s">
        <v>68</v>
      </c>
      <c r="E54" s="101">
        <v>260.3</v>
      </c>
      <c r="F54" s="101"/>
      <c r="G54" s="103">
        <f>E54*F54</f>
        <v>0</v>
      </c>
    </row>
    <row r="55" spans="1:7">
      <c r="A55" s="84"/>
      <c r="B55" s="58"/>
      <c r="C55" s="286" t="s">
        <v>483</v>
      </c>
      <c r="D55" s="287"/>
      <c r="E55" s="59">
        <v>218</v>
      </c>
      <c r="F55" s="76"/>
      <c r="G55" s="85"/>
    </row>
    <row r="56" spans="1:7">
      <c r="A56" s="84"/>
      <c r="B56" s="58"/>
      <c r="C56" s="286" t="s">
        <v>484</v>
      </c>
      <c r="D56" s="287"/>
      <c r="E56" s="59">
        <v>42.3</v>
      </c>
      <c r="F56" s="76"/>
      <c r="G56" s="85"/>
    </row>
    <row r="57" spans="1:7">
      <c r="A57" s="82">
        <v>25</v>
      </c>
      <c r="B57" s="98" t="s">
        <v>366</v>
      </c>
      <c r="C57" s="99" t="s">
        <v>485</v>
      </c>
      <c r="D57" s="100" t="s">
        <v>68</v>
      </c>
      <c r="E57" s="101">
        <v>260.3</v>
      </c>
      <c r="F57" s="101"/>
      <c r="G57" s="103">
        <f>E57*F57</f>
        <v>0</v>
      </c>
    </row>
    <row r="58" spans="1:7">
      <c r="A58" s="84"/>
      <c r="B58" s="58"/>
      <c r="C58" s="286" t="s">
        <v>483</v>
      </c>
      <c r="D58" s="287"/>
      <c r="E58" s="59">
        <v>218</v>
      </c>
      <c r="F58" s="76"/>
      <c r="G58" s="85"/>
    </row>
    <row r="59" spans="1:7">
      <c r="A59" s="84"/>
      <c r="B59" s="58"/>
      <c r="C59" s="286" t="s">
        <v>484</v>
      </c>
      <c r="D59" s="287"/>
      <c r="E59" s="59">
        <v>42.3</v>
      </c>
      <c r="F59" s="76"/>
      <c r="G59" s="85"/>
    </row>
    <row r="60" spans="1:7" ht="22.5">
      <c r="A60" s="82">
        <v>26</v>
      </c>
      <c r="B60" s="98" t="s">
        <v>368</v>
      </c>
      <c r="C60" s="99" t="s">
        <v>369</v>
      </c>
      <c r="D60" s="100" t="s">
        <v>22</v>
      </c>
      <c r="E60" s="101">
        <v>48.262500000000003</v>
      </c>
      <c r="F60" s="101"/>
      <c r="G60" s="103">
        <f>E60*F60</f>
        <v>0</v>
      </c>
    </row>
    <row r="61" spans="1:7">
      <c r="A61" s="84"/>
      <c r="B61" s="58"/>
      <c r="C61" s="286" t="s">
        <v>486</v>
      </c>
      <c r="D61" s="287"/>
      <c r="E61" s="59">
        <v>48.262500000000003</v>
      </c>
      <c r="F61" s="76"/>
      <c r="G61" s="85"/>
    </row>
    <row r="62" spans="1:7" ht="22.5">
      <c r="A62" s="82">
        <v>27</v>
      </c>
      <c r="B62" s="98" t="s">
        <v>371</v>
      </c>
      <c r="C62" s="99" t="s">
        <v>372</v>
      </c>
      <c r="D62" s="100" t="s">
        <v>22</v>
      </c>
      <c r="E62" s="101">
        <v>91.752799999999993</v>
      </c>
      <c r="F62" s="101"/>
      <c r="G62" s="103">
        <f>E62*F62</f>
        <v>0</v>
      </c>
    </row>
    <row r="63" spans="1:7">
      <c r="A63" s="84"/>
      <c r="B63" s="58"/>
      <c r="C63" s="286" t="s">
        <v>487</v>
      </c>
      <c r="D63" s="287"/>
      <c r="E63" s="59">
        <v>75.150000000000006</v>
      </c>
      <c r="F63" s="76"/>
      <c r="G63" s="85"/>
    </row>
    <row r="64" spans="1:7">
      <c r="A64" s="84"/>
      <c r="B64" s="58"/>
      <c r="C64" s="286" t="s">
        <v>488</v>
      </c>
      <c r="D64" s="287"/>
      <c r="E64" s="59">
        <v>16.602799999999998</v>
      </c>
      <c r="F64" s="76"/>
      <c r="G64" s="85"/>
    </row>
    <row r="65" spans="1:9">
      <c r="A65" s="82">
        <v>28</v>
      </c>
      <c r="B65" s="98" t="s">
        <v>489</v>
      </c>
      <c r="C65" s="99" t="s">
        <v>490</v>
      </c>
      <c r="D65" s="100" t="s">
        <v>88</v>
      </c>
      <c r="E65" s="101">
        <v>71.340100000000007</v>
      </c>
      <c r="F65" s="101"/>
      <c r="G65" s="103">
        <f>E65*F65</f>
        <v>0</v>
      </c>
    </row>
    <row r="66" spans="1:9">
      <c r="A66" s="84"/>
      <c r="B66" s="58"/>
      <c r="C66" s="286" t="s">
        <v>491</v>
      </c>
      <c r="D66" s="287"/>
      <c r="E66" s="59">
        <v>71.340100000000007</v>
      </c>
      <c r="F66" s="76"/>
      <c r="G66" s="85"/>
    </row>
    <row r="67" spans="1:9">
      <c r="A67" s="82">
        <v>29</v>
      </c>
      <c r="B67" s="98" t="s">
        <v>375</v>
      </c>
      <c r="C67" s="99" t="s">
        <v>376</v>
      </c>
      <c r="D67" s="100" t="s">
        <v>68</v>
      </c>
      <c r="E67" s="101">
        <v>60.75</v>
      </c>
      <c r="F67" s="101"/>
      <c r="G67" s="103">
        <f>E67*F67</f>
        <v>0</v>
      </c>
    </row>
    <row r="68" spans="1:9">
      <c r="A68" s="84"/>
      <c r="B68" s="58"/>
      <c r="C68" s="286" t="s">
        <v>492</v>
      </c>
      <c r="D68" s="287"/>
      <c r="E68" s="59">
        <v>60.75</v>
      </c>
      <c r="F68" s="76"/>
      <c r="G68" s="85"/>
    </row>
    <row r="69" spans="1:9">
      <c r="A69" s="52"/>
      <c r="B69" s="61" t="s">
        <v>18</v>
      </c>
      <c r="C69" s="62" t="s">
        <v>928</v>
      </c>
      <c r="D69" s="52"/>
      <c r="E69" s="63"/>
      <c r="F69" s="63"/>
      <c r="G69" s="86">
        <f>SUM(G7:G68)</f>
        <v>0</v>
      </c>
    </row>
    <row r="70" spans="1:9">
      <c r="A70" s="80" t="s">
        <v>15</v>
      </c>
      <c r="B70" s="50" t="s">
        <v>70</v>
      </c>
      <c r="C70" s="51" t="s">
        <v>71</v>
      </c>
      <c r="D70" s="52"/>
      <c r="E70" s="53"/>
      <c r="F70" s="53"/>
      <c r="G70" s="81"/>
      <c r="H70" s="97"/>
      <c r="I70" s="97"/>
    </row>
    <row r="71" spans="1:9" ht="22.5">
      <c r="A71" s="82">
        <v>30</v>
      </c>
      <c r="B71" s="98" t="s">
        <v>493</v>
      </c>
      <c r="C71" s="99" t="s">
        <v>494</v>
      </c>
      <c r="D71" s="100" t="s">
        <v>26</v>
      </c>
      <c r="E71" s="101">
        <v>23</v>
      </c>
      <c r="F71" s="101"/>
      <c r="G71" s="103">
        <f>E71*F71</f>
        <v>0</v>
      </c>
    </row>
    <row r="72" spans="1:9">
      <c r="A72" s="84"/>
      <c r="B72" s="58"/>
      <c r="C72" s="286">
        <v>23</v>
      </c>
      <c r="D72" s="287"/>
      <c r="E72" s="59">
        <v>23</v>
      </c>
      <c r="F72" s="76"/>
      <c r="G72" s="85"/>
    </row>
    <row r="73" spans="1:9" ht="22.5">
      <c r="A73" s="82">
        <v>31</v>
      </c>
      <c r="B73" s="98" t="s">
        <v>495</v>
      </c>
      <c r="C73" s="99" t="s">
        <v>496</v>
      </c>
      <c r="D73" s="100" t="s">
        <v>22</v>
      </c>
      <c r="E73" s="101">
        <v>0.432</v>
      </c>
      <c r="F73" s="101"/>
      <c r="G73" s="103">
        <f>E73*F73</f>
        <v>0</v>
      </c>
    </row>
    <row r="74" spans="1:9">
      <c r="A74" s="84"/>
      <c r="B74" s="58"/>
      <c r="C74" s="286" t="s">
        <v>497</v>
      </c>
      <c r="D74" s="287"/>
      <c r="E74" s="59">
        <v>0.432</v>
      </c>
      <c r="F74" s="76"/>
      <c r="G74" s="85"/>
    </row>
    <row r="75" spans="1:9">
      <c r="A75" s="52"/>
      <c r="B75" s="61" t="s">
        <v>18</v>
      </c>
      <c r="C75" s="62" t="s">
        <v>929</v>
      </c>
      <c r="D75" s="52"/>
      <c r="E75" s="63"/>
      <c r="F75" s="63"/>
      <c r="G75" s="86">
        <f>SUM(G70:G74)</f>
        <v>0</v>
      </c>
    </row>
    <row r="76" spans="1:9">
      <c r="A76" s="80" t="s">
        <v>15</v>
      </c>
      <c r="B76" s="50" t="s">
        <v>97</v>
      </c>
      <c r="C76" s="51" t="s">
        <v>98</v>
      </c>
      <c r="D76" s="52"/>
      <c r="E76" s="53"/>
      <c r="F76" s="53"/>
      <c r="G76" s="81"/>
      <c r="H76" s="97"/>
      <c r="I76" s="97"/>
    </row>
    <row r="77" spans="1:9" ht="22.5">
      <c r="A77" s="82">
        <v>32</v>
      </c>
      <c r="B77" s="98" t="s">
        <v>498</v>
      </c>
      <c r="C77" s="99" t="s">
        <v>499</v>
      </c>
      <c r="D77" s="100" t="s">
        <v>22</v>
      </c>
      <c r="E77" s="101">
        <v>1.296</v>
      </c>
      <c r="F77" s="101"/>
      <c r="G77" s="103">
        <f>E77*F77</f>
        <v>0</v>
      </c>
    </row>
    <row r="78" spans="1:9">
      <c r="A78" s="84"/>
      <c r="B78" s="58"/>
      <c r="C78" s="286" t="s">
        <v>500</v>
      </c>
      <c r="D78" s="287"/>
      <c r="E78" s="59">
        <v>1.296</v>
      </c>
      <c r="F78" s="76"/>
      <c r="G78" s="85"/>
    </row>
    <row r="79" spans="1:9">
      <c r="A79" s="52"/>
      <c r="B79" s="61" t="s">
        <v>18</v>
      </c>
      <c r="C79" s="62" t="s">
        <v>930</v>
      </c>
      <c r="D79" s="52"/>
      <c r="E79" s="63"/>
      <c r="F79" s="63"/>
      <c r="G79" s="86">
        <f>SUM(G76:G78)</f>
        <v>0</v>
      </c>
    </row>
    <row r="80" spans="1:9">
      <c r="A80" s="80" t="s">
        <v>15</v>
      </c>
      <c r="B80" s="50" t="s">
        <v>108</v>
      </c>
      <c r="C80" s="51" t="s">
        <v>109</v>
      </c>
      <c r="D80" s="52"/>
      <c r="E80" s="53"/>
      <c r="F80" s="53"/>
      <c r="G80" s="81"/>
      <c r="H80" s="97"/>
      <c r="I80" s="97"/>
    </row>
    <row r="81" spans="1:9" ht="22.5">
      <c r="A81" s="82">
        <v>33</v>
      </c>
      <c r="B81" s="98" t="s">
        <v>378</v>
      </c>
      <c r="C81" s="99" t="s">
        <v>379</v>
      </c>
      <c r="D81" s="100" t="s">
        <v>22</v>
      </c>
      <c r="E81" s="101">
        <v>6.3150000000000004</v>
      </c>
      <c r="F81" s="101"/>
      <c r="G81" s="103">
        <f>E81*F81</f>
        <v>0</v>
      </c>
    </row>
    <row r="82" spans="1:9">
      <c r="A82" s="84"/>
      <c r="B82" s="58"/>
      <c r="C82" s="286" t="s">
        <v>501</v>
      </c>
      <c r="D82" s="287"/>
      <c r="E82" s="59">
        <v>6.3150000000000004</v>
      </c>
      <c r="F82" s="76"/>
      <c r="G82" s="85"/>
    </row>
    <row r="83" spans="1:9">
      <c r="A83" s="82">
        <v>34</v>
      </c>
      <c r="B83" s="98" t="s">
        <v>381</v>
      </c>
      <c r="C83" s="99" t="s">
        <v>382</v>
      </c>
      <c r="D83" s="100" t="s">
        <v>22</v>
      </c>
      <c r="E83" s="101">
        <v>9.4725000000000001</v>
      </c>
      <c r="F83" s="101"/>
      <c r="G83" s="103">
        <f>E83*F83</f>
        <v>0</v>
      </c>
    </row>
    <row r="84" spans="1:9">
      <c r="A84" s="84"/>
      <c r="B84" s="58"/>
      <c r="C84" s="286" t="s">
        <v>502</v>
      </c>
      <c r="D84" s="287"/>
      <c r="E84" s="59">
        <v>9.4725000000000001</v>
      </c>
      <c r="F84" s="76"/>
      <c r="G84" s="85"/>
    </row>
    <row r="85" spans="1:9">
      <c r="A85" s="82">
        <v>35</v>
      </c>
      <c r="B85" s="98" t="s">
        <v>503</v>
      </c>
      <c r="C85" s="99" t="s">
        <v>504</v>
      </c>
      <c r="D85" s="100" t="s">
        <v>22</v>
      </c>
      <c r="E85" s="101">
        <v>5.1524999999999999</v>
      </c>
      <c r="F85" s="101"/>
      <c r="G85" s="103">
        <f>E85*F85</f>
        <v>0</v>
      </c>
    </row>
    <row r="86" spans="1:9">
      <c r="A86" s="84"/>
      <c r="B86" s="58"/>
      <c r="C86" s="286" t="s">
        <v>505</v>
      </c>
      <c r="D86" s="287"/>
      <c r="E86" s="59">
        <v>5.1524999999999999</v>
      </c>
      <c r="F86" s="76"/>
      <c r="G86" s="85"/>
    </row>
    <row r="87" spans="1:9">
      <c r="A87" s="82">
        <v>36</v>
      </c>
      <c r="B87" s="98" t="s">
        <v>506</v>
      </c>
      <c r="C87" s="99" t="s">
        <v>507</v>
      </c>
      <c r="D87" s="100" t="s">
        <v>22</v>
      </c>
      <c r="E87" s="101">
        <v>4.5999999999999996</v>
      </c>
      <c r="F87" s="101"/>
      <c r="G87" s="103">
        <f>E87*F87</f>
        <v>0</v>
      </c>
    </row>
    <row r="88" spans="1:9">
      <c r="A88" s="84"/>
      <c r="B88" s="58"/>
      <c r="C88" s="286" t="s">
        <v>508</v>
      </c>
      <c r="D88" s="287"/>
      <c r="E88" s="59">
        <v>4.5999999999999996</v>
      </c>
      <c r="F88" s="76"/>
      <c r="G88" s="85"/>
    </row>
    <row r="89" spans="1:9">
      <c r="A89" s="82">
        <v>37</v>
      </c>
      <c r="B89" s="98" t="s">
        <v>509</v>
      </c>
      <c r="C89" s="99" t="s">
        <v>510</v>
      </c>
      <c r="D89" s="100" t="s">
        <v>65</v>
      </c>
      <c r="E89" s="101">
        <v>11</v>
      </c>
      <c r="F89" s="101"/>
      <c r="G89" s="103">
        <f>E89*F89</f>
        <v>0</v>
      </c>
    </row>
    <row r="90" spans="1:9">
      <c r="A90" s="82">
        <v>38</v>
      </c>
      <c r="B90" s="98" t="s">
        <v>511</v>
      </c>
      <c r="C90" s="99" t="s">
        <v>512</v>
      </c>
      <c r="D90" s="100" t="s">
        <v>22</v>
      </c>
      <c r="E90" s="101">
        <v>0.3</v>
      </c>
      <c r="F90" s="101"/>
      <c r="G90" s="103">
        <f>E90*F90</f>
        <v>0</v>
      </c>
    </row>
    <row r="91" spans="1:9">
      <c r="A91" s="52"/>
      <c r="B91" s="61" t="s">
        <v>18</v>
      </c>
      <c r="C91" s="62" t="s">
        <v>931</v>
      </c>
      <c r="D91" s="52"/>
      <c r="E91" s="63"/>
      <c r="F91" s="63"/>
      <c r="G91" s="86">
        <f>SUM(G80:G90)</f>
        <v>0</v>
      </c>
    </row>
    <row r="92" spans="1:9">
      <c r="A92" s="80" t="s">
        <v>15</v>
      </c>
      <c r="B92" s="50" t="s">
        <v>383</v>
      </c>
      <c r="C92" s="51" t="s">
        <v>384</v>
      </c>
      <c r="D92" s="52"/>
      <c r="E92" s="53"/>
      <c r="F92" s="53"/>
      <c r="G92" s="81"/>
      <c r="H92" s="97"/>
      <c r="I92" s="97"/>
    </row>
    <row r="93" spans="1:9" ht="22.5">
      <c r="A93" s="82">
        <v>39</v>
      </c>
      <c r="B93" s="98" t="s">
        <v>385</v>
      </c>
      <c r="C93" s="99" t="s">
        <v>386</v>
      </c>
      <c r="D93" s="100" t="s">
        <v>68</v>
      </c>
      <c r="E93" s="101">
        <v>56.2</v>
      </c>
      <c r="F93" s="101"/>
      <c r="G93" s="103">
        <f>E93*F93</f>
        <v>0</v>
      </c>
    </row>
    <row r="94" spans="1:9">
      <c r="A94" s="84"/>
      <c r="B94" s="58"/>
      <c r="C94" s="286" t="s">
        <v>470</v>
      </c>
      <c r="D94" s="287"/>
      <c r="E94" s="59">
        <v>56.2</v>
      </c>
      <c r="F94" s="76"/>
      <c r="G94" s="85"/>
    </row>
    <row r="95" spans="1:9">
      <c r="A95" s="82">
        <v>40</v>
      </c>
      <c r="B95" s="98" t="s">
        <v>513</v>
      </c>
      <c r="C95" s="99" t="s">
        <v>514</v>
      </c>
      <c r="D95" s="100" t="s">
        <v>68</v>
      </c>
      <c r="E95" s="101">
        <v>56.2</v>
      </c>
      <c r="F95" s="101"/>
      <c r="G95" s="103">
        <f>E95*F95</f>
        <v>0</v>
      </c>
    </row>
    <row r="96" spans="1:9">
      <c r="A96" s="84"/>
      <c r="B96" s="58"/>
      <c r="C96" s="286" t="s">
        <v>470</v>
      </c>
      <c r="D96" s="287"/>
      <c r="E96" s="59">
        <v>56.2</v>
      </c>
      <c r="F96" s="76"/>
      <c r="G96" s="85"/>
    </row>
    <row r="97" spans="1:9" ht="22.5">
      <c r="A97" s="82">
        <v>41</v>
      </c>
      <c r="B97" s="98" t="s">
        <v>515</v>
      </c>
      <c r="C97" s="99" t="s">
        <v>516</v>
      </c>
      <c r="D97" s="100" t="s">
        <v>68</v>
      </c>
      <c r="E97" s="101">
        <v>56.2</v>
      </c>
      <c r="F97" s="101"/>
      <c r="G97" s="103">
        <f>E97*F97</f>
        <v>0</v>
      </c>
    </row>
    <row r="98" spans="1:9">
      <c r="A98" s="84"/>
      <c r="B98" s="58"/>
      <c r="C98" s="286" t="s">
        <v>470</v>
      </c>
      <c r="D98" s="287"/>
      <c r="E98" s="59">
        <v>56.2</v>
      </c>
      <c r="F98" s="76"/>
      <c r="G98" s="85"/>
    </row>
    <row r="99" spans="1:9" ht="22.5">
      <c r="A99" s="82">
        <v>42</v>
      </c>
      <c r="B99" s="98" t="s">
        <v>517</v>
      </c>
      <c r="C99" s="99" t="s">
        <v>518</v>
      </c>
      <c r="D99" s="100" t="s">
        <v>68</v>
      </c>
      <c r="E99" s="101">
        <v>56.2</v>
      </c>
      <c r="F99" s="101"/>
      <c r="G99" s="103">
        <f>E99*F99</f>
        <v>0</v>
      </c>
    </row>
    <row r="100" spans="1:9">
      <c r="A100" s="84"/>
      <c r="B100" s="58"/>
      <c r="C100" s="286" t="s">
        <v>470</v>
      </c>
      <c r="D100" s="287"/>
      <c r="E100" s="59">
        <v>56.2</v>
      </c>
      <c r="F100" s="76"/>
      <c r="G100" s="85"/>
    </row>
    <row r="101" spans="1:9">
      <c r="A101" s="82">
        <v>43</v>
      </c>
      <c r="B101" s="98" t="s">
        <v>519</v>
      </c>
      <c r="C101" s="99" t="s">
        <v>520</v>
      </c>
      <c r="D101" s="100" t="s">
        <v>68</v>
      </c>
      <c r="E101" s="101">
        <v>56.2</v>
      </c>
      <c r="F101" s="101"/>
      <c r="G101" s="103">
        <f>E101*F101</f>
        <v>0</v>
      </c>
    </row>
    <row r="102" spans="1:9">
      <c r="A102" s="84"/>
      <c r="B102" s="58"/>
      <c r="C102" s="286" t="s">
        <v>470</v>
      </c>
      <c r="D102" s="287"/>
      <c r="E102" s="59">
        <v>56.2</v>
      </c>
      <c r="F102" s="76"/>
      <c r="G102" s="85"/>
    </row>
    <row r="103" spans="1:9" ht="22.5">
      <c r="A103" s="82">
        <v>44</v>
      </c>
      <c r="B103" s="98" t="s">
        <v>521</v>
      </c>
      <c r="C103" s="99" t="s">
        <v>522</v>
      </c>
      <c r="D103" s="100" t="s">
        <v>26</v>
      </c>
      <c r="E103" s="101">
        <v>5</v>
      </c>
      <c r="F103" s="101"/>
      <c r="G103" s="103">
        <f>E103*F103</f>
        <v>0</v>
      </c>
    </row>
    <row r="104" spans="1:9" ht="22.5">
      <c r="A104" s="82">
        <v>45</v>
      </c>
      <c r="B104" s="98" t="s">
        <v>523</v>
      </c>
      <c r="C104" s="99" t="s">
        <v>524</v>
      </c>
      <c r="D104" s="100" t="s">
        <v>65</v>
      </c>
      <c r="E104" s="101">
        <v>1</v>
      </c>
      <c r="F104" s="101"/>
      <c r="G104" s="103">
        <f>E104*F104</f>
        <v>0</v>
      </c>
    </row>
    <row r="105" spans="1:9">
      <c r="A105" s="52"/>
      <c r="B105" s="61" t="s">
        <v>18</v>
      </c>
      <c r="C105" s="62" t="s">
        <v>945</v>
      </c>
      <c r="D105" s="52"/>
      <c r="E105" s="63"/>
      <c r="F105" s="63"/>
      <c r="G105" s="86">
        <f>SUM(G92:G104)</f>
        <v>0</v>
      </c>
    </row>
    <row r="106" spans="1:9">
      <c r="A106" s="80" t="s">
        <v>15</v>
      </c>
      <c r="B106" s="50" t="s">
        <v>387</v>
      </c>
      <c r="C106" s="51" t="s">
        <v>388</v>
      </c>
      <c r="D106" s="52"/>
      <c r="E106" s="53"/>
      <c r="F106" s="53"/>
      <c r="G106" s="81"/>
      <c r="H106" s="97"/>
      <c r="I106" s="97"/>
    </row>
    <row r="107" spans="1:9">
      <c r="A107" s="82">
        <v>46</v>
      </c>
      <c r="B107" s="98" t="s">
        <v>389</v>
      </c>
      <c r="C107" s="99" t="s">
        <v>390</v>
      </c>
      <c r="D107" s="100" t="s">
        <v>26</v>
      </c>
      <c r="E107" s="101">
        <v>2.35</v>
      </c>
      <c r="F107" s="101"/>
      <c r="G107" s="103">
        <f>E107*F107</f>
        <v>0</v>
      </c>
    </row>
    <row r="108" spans="1:9">
      <c r="A108" s="52"/>
      <c r="B108" s="61" t="s">
        <v>18</v>
      </c>
      <c r="C108" s="62" t="s">
        <v>949</v>
      </c>
      <c r="D108" s="52"/>
      <c r="E108" s="63"/>
      <c r="F108" s="63"/>
      <c r="G108" s="86">
        <f>SUM(G106:G107)</f>
        <v>0</v>
      </c>
    </row>
    <row r="109" spans="1:9">
      <c r="A109" s="80" t="s">
        <v>15</v>
      </c>
      <c r="B109" s="50" t="s">
        <v>127</v>
      </c>
      <c r="C109" s="51" t="s">
        <v>128</v>
      </c>
      <c r="D109" s="52"/>
      <c r="E109" s="53"/>
      <c r="F109" s="53"/>
      <c r="G109" s="81"/>
      <c r="H109" s="97"/>
      <c r="I109" s="97"/>
    </row>
    <row r="110" spans="1:9" ht="22.5">
      <c r="A110" s="82">
        <v>47</v>
      </c>
      <c r="B110" s="98" t="s">
        <v>525</v>
      </c>
      <c r="C110" s="99" t="s">
        <v>526</v>
      </c>
      <c r="D110" s="100" t="s">
        <v>68</v>
      </c>
      <c r="E110" s="101">
        <v>1.44</v>
      </c>
      <c r="F110" s="101"/>
      <c r="G110" s="103">
        <f>E110*F110</f>
        <v>0</v>
      </c>
    </row>
    <row r="111" spans="1:9">
      <c r="A111" s="84"/>
      <c r="B111" s="58"/>
      <c r="C111" s="286" t="s">
        <v>527</v>
      </c>
      <c r="D111" s="287"/>
      <c r="E111" s="59">
        <v>1.44</v>
      </c>
      <c r="F111" s="76"/>
      <c r="G111" s="85"/>
    </row>
    <row r="112" spans="1:9">
      <c r="A112" s="52"/>
      <c r="B112" s="61" t="s">
        <v>18</v>
      </c>
      <c r="C112" s="62" t="s">
        <v>932</v>
      </c>
      <c r="D112" s="52"/>
      <c r="E112" s="63"/>
      <c r="F112" s="63"/>
      <c r="G112" s="86">
        <f>SUM(G109:G111)</f>
        <v>0</v>
      </c>
    </row>
    <row r="113" spans="1:9">
      <c r="A113" s="80" t="s">
        <v>15</v>
      </c>
      <c r="B113" s="50" t="s">
        <v>131</v>
      </c>
      <c r="C113" s="51" t="s">
        <v>132</v>
      </c>
      <c r="D113" s="52"/>
      <c r="E113" s="53"/>
      <c r="F113" s="53"/>
      <c r="G113" s="81"/>
      <c r="H113" s="97"/>
      <c r="I113" s="97"/>
    </row>
    <row r="114" spans="1:9">
      <c r="A114" s="82">
        <v>48</v>
      </c>
      <c r="B114" s="98" t="s">
        <v>528</v>
      </c>
      <c r="C114" s="99" t="s">
        <v>529</v>
      </c>
      <c r="D114" s="100" t="s">
        <v>26</v>
      </c>
      <c r="E114" s="101">
        <v>36</v>
      </c>
      <c r="F114" s="101"/>
      <c r="G114" s="103">
        <f t="shared" ref="G114:G124" si="0">E114*F114</f>
        <v>0</v>
      </c>
    </row>
    <row r="115" spans="1:9">
      <c r="A115" s="82">
        <v>49</v>
      </c>
      <c r="B115" s="98" t="s">
        <v>530</v>
      </c>
      <c r="C115" s="99" t="s">
        <v>531</v>
      </c>
      <c r="D115" s="100" t="s">
        <v>65</v>
      </c>
      <c r="E115" s="101">
        <v>2</v>
      </c>
      <c r="F115" s="101"/>
      <c r="G115" s="103">
        <f t="shared" si="0"/>
        <v>0</v>
      </c>
    </row>
    <row r="116" spans="1:9">
      <c r="A116" s="82">
        <v>50</v>
      </c>
      <c r="B116" s="98" t="s">
        <v>532</v>
      </c>
      <c r="C116" s="99" t="s">
        <v>533</v>
      </c>
      <c r="D116" s="100" t="s">
        <v>65</v>
      </c>
      <c r="E116" s="101">
        <v>6</v>
      </c>
      <c r="F116" s="101"/>
      <c r="G116" s="103">
        <f t="shared" si="0"/>
        <v>0</v>
      </c>
    </row>
    <row r="117" spans="1:9">
      <c r="A117" s="82">
        <v>51</v>
      </c>
      <c r="B117" s="98" t="s">
        <v>534</v>
      </c>
      <c r="C117" s="99" t="s">
        <v>535</v>
      </c>
      <c r="D117" s="100" t="s">
        <v>65</v>
      </c>
      <c r="E117" s="101">
        <v>2</v>
      </c>
      <c r="F117" s="101"/>
      <c r="G117" s="103">
        <f t="shared" si="0"/>
        <v>0</v>
      </c>
    </row>
    <row r="118" spans="1:9">
      <c r="A118" s="82">
        <v>52</v>
      </c>
      <c r="B118" s="98" t="s">
        <v>536</v>
      </c>
      <c r="C118" s="99" t="s">
        <v>537</v>
      </c>
      <c r="D118" s="100" t="s">
        <v>65</v>
      </c>
      <c r="E118" s="101">
        <v>2</v>
      </c>
      <c r="F118" s="101"/>
      <c r="G118" s="103">
        <f t="shared" si="0"/>
        <v>0</v>
      </c>
    </row>
    <row r="119" spans="1:9">
      <c r="A119" s="82">
        <v>53</v>
      </c>
      <c r="B119" s="98" t="s">
        <v>538</v>
      </c>
      <c r="C119" s="99" t="s">
        <v>539</v>
      </c>
      <c r="D119" s="100" t="s">
        <v>65</v>
      </c>
      <c r="E119" s="101">
        <v>1</v>
      </c>
      <c r="F119" s="101"/>
      <c r="G119" s="103">
        <f t="shared" si="0"/>
        <v>0</v>
      </c>
    </row>
    <row r="120" spans="1:9">
      <c r="A120" s="82">
        <v>54</v>
      </c>
      <c r="B120" s="98" t="s">
        <v>540</v>
      </c>
      <c r="C120" s="99" t="s">
        <v>541</v>
      </c>
      <c r="D120" s="100" t="s">
        <v>65</v>
      </c>
      <c r="E120" s="101">
        <v>7</v>
      </c>
      <c r="F120" s="101"/>
      <c r="G120" s="103">
        <f t="shared" si="0"/>
        <v>0</v>
      </c>
    </row>
    <row r="121" spans="1:9">
      <c r="A121" s="82">
        <v>55</v>
      </c>
      <c r="B121" s="98" t="s">
        <v>542</v>
      </c>
      <c r="C121" s="99" t="s">
        <v>543</v>
      </c>
      <c r="D121" s="100" t="s">
        <v>65</v>
      </c>
      <c r="E121" s="101">
        <v>3</v>
      </c>
      <c r="F121" s="101"/>
      <c r="G121" s="103">
        <f t="shared" si="0"/>
        <v>0</v>
      </c>
    </row>
    <row r="122" spans="1:9">
      <c r="A122" s="82">
        <v>56</v>
      </c>
      <c r="B122" s="98" t="s">
        <v>544</v>
      </c>
      <c r="C122" s="99" t="s">
        <v>545</v>
      </c>
      <c r="D122" s="100" t="s">
        <v>26</v>
      </c>
      <c r="E122" s="101">
        <v>10.5</v>
      </c>
      <c r="F122" s="101"/>
      <c r="G122" s="103">
        <f t="shared" si="0"/>
        <v>0</v>
      </c>
    </row>
    <row r="123" spans="1:9">
      <c r="A123" s="82">
        <v>57</v>
      </c>
      <c r="B123" s="98" t="s">
        <v>546</v>
      </c>
      <c r="C123" s="99" t="s">
        <v>547</v>
      </c>
      <c r="D123" s="100" t="s">
        <v>26</v>
      </c>
      <c r="E123" s="101">
        <v>12.5</v>
      </c>
      <c r="F123" s="101"/>
      <c r="G123" s="103">
        <f t="shared" si="0"/>
        <v>0</v>
      </c>
    </row>
    <row r="124" spans="1:9">
      <c r="A124" s="82">
        <v>58</v>
      </c>
      <c r="B124" s="98" t="s">
        <v>548</v>
      </c>
      <c r="C124" s="99" t="s">
        <v>549</v>
      </c>
      <c r="D124" s="100" t="s">
        <v>22</v>
      </c>
      <c r="E124" s="101">
        <v>8.7134999999999998</v>
      </c>
      <c r="F124" s="101"/>
      <c r="G124" s="103">
        <f t="shared" si="0"/>
        <v>0</v>
      </c>
    </row>
    <row r="125" spans="1:9">
      <c r="A125" s="84"/>
      <c r="B125" s="58"/>
      <c r="C125" s="286" t="s">
        <v>550</v>
      </c>
      <c r="D125" s="287"/>
      <c r="E125" s="59">
        <v>13.521599999999999</v>
      </c>
      <c r="F125" s="76"/>
      <c r="G125" s="85"/>
    </row>
    <row r="126" spans="1:9">
      <c r="A126" s="84"/>
      <c r="B126" s="58"/>
      <c r="C126" s="286" t="s">
        <v>551</v>
      </c>
      <c r="D126" s="287"/>
      <c r="E126" s="59">
        <v>-4.8080999999999996</v>
      </c>
      <c r="F126" s="76"/>
      <c r="G126" s="85"/>
    </row>
    <row r="127" spans="1:9" ht="22.5">
      <c r="A127" s="82">
        <v>59</v>
      </c>
      <c r="B127" s="98" t="s">
        <v>552</v>
      </c>
      <c r="C127" s="99" t="s">
        <v>553</v>
      </c>
      <c r="D127" s="100" t="s">
        <v>65</v>
      </c>
      <c r="E127" s="101">
        <v>5</v>
      </c>
      <c r="F127" s="101"/>
      <c r="G127" s="103">
        <f>E127*F127</f>
        <v>0</v>
      </c>
    </row>
    <row r="128" spans="1:9" ht="22.5">
      <c r="A128" s="82">
        <v>60</v>
      </c>
      <c r="B128" s="98" t="s">
        <v>554</v>
      </c>
      <c r="C128" s="99" t="s">
        <v>555</v>
      </c>
      <c r="D128" s="100" t="s">
        <v>65</v>
      </c>
      <c r="E128" s="101">
        <v>5</v>
      </c>
      <c r="F128" s="101"/>
      <c r="G128" s="103">
        <f>E128*F128</f>
        <v>0</v>
      </c>
    </row>
    <row r="129" spans="1:9" ht="22.5">
      <c r="A129" s="82">
        <v>61</v>
      </c>
      <c r="B129" s="98" t="s">
        <v>556</v>
      </c>
      <c r="C129" s="99" t="s">
        <v>557</v>
      </c>
      <c r="D129" s="100" t="s">
        <v>65</v>
      </c>
      <c r="E129" s="101">
        <v>1</v>
      </c>
      <c r="F129" s="101"/>
      <c r="G129" s="103">
        <f>E129*F129</f>
        <v>0</v>
      </c>
    </row>
    <row r="130" spans="1:9">
      <c r="A130" s="82">
        <v>62</v>
      </c>
      <c r="B130" s="98" t="s">
        <v>558</v>
      </c>
      <c r="C130" s="99" t="s">
        <v>559</v>
      </c>
      <c r="D130" s="100" t="s">
        <v>65</v>
      </c>
      <c r="E130" s="101">
        <v>1</v>
      </c>
      <c r="F130" s="101"/>
      <c r="G130" s="103">
        <f>E130*F130</f>
        <v>0</v>
      </c>
    </row>
    <row r="131" spans="1:9" ht="22.5">
      <c r="A131" s="82">
        <v>63</v>
      </c>
      <c r="B131" s="98" t="s">
        <v>296</v>
      </c>
      <c r="C131" s="99" t="s">
        <v>560</v>
      </c>
      <c r="D131" s="100" t="s">
        <v>65</v>
      </c>
      <c r="E131" s="101">
        <v>1</v>
      </c>
      <c r="F131" s="101"/>
      <c r="G131" s="103">
        <f>E131*F131</f>
        <v>0</v>
      </c>
    </row>
    <row r="132" spans="1:9">
      <c r="A132" s="52"/>
      <c r="B132" s="61" t="s">
        <v>18</v>
      </c>
      <c r="C132" s="62" t="s">
        <v>933</v>
      </c>
      <c r="D132" s="52"/>
      <c r="E132" s="63"/>
      <c r="F132" s="63"/>
      <c r="G132" s="86">
        <f>SUM(G113:G131)</f>
        <v>0</v>
      </c>
    </row>
    <row r="133" spans="1:9">
      <c r="A133" s="80" t="s">
        <v>15</v>
      </c>
      <c r="B133" s="50" t="s">
        <v>561</v>
      </c>
      <c r="C133" s="51" t="s">
        <v>562</v>
      </c>
      <c r="D133" s="52"/>
      <c r="E133" s="53"/>
      <c r="F133" s="53"/>
      <c r="G133" s="81"/>
      <c r="H133" s="97"/>
      <c r="I133" s="97"/>
    </row>
    <row r="134" spans="1:9">
      <c r="A134" s="82">
        <v>64</v>
      </c>
      <c r="B134" s="98" t="s">
        <v>563</v>
      </c>
      <c r="C134" s="99" t="s">
        <v>564</v>
      </c>
      <c r="D134" s="100" t="s">
        <v>26</v>
      </c>
      <c r="E134" s="101">
        <v>36</v>
      </c>
      <c r="F134" s="101"/>
      <c r="G134" s="103">
        <f>E134*F134</f>
        <v>0</v>
      </c>
    </row>
    <row r="135" spans="1:9">
      <c r="A135" s="82">
        <v>65</v>
      </c>
      <c r="B135" s="98" t="s">
        <v>565</v>
      </c>
      <c r="C135" s="99" t="s">
        <v>566</v>
      </c>
      <c r="D135" s="100" t="s">
        <v>65</v>
      </c>
      <c r="E135" s="101">
        <v>36</v>
      </c>
      <c r="F135" s="101"/>
      <c r="G135" s="103">
        <f>E135*F135</f>
        <v>0</v>
      </c>
    </row>
    <row r="136" spans="1:9">
      <c r="A136" s="52"/>
      <c r="B136" s="61" t="s">
        <v>18</v>
      </c>
      <c r="C136" s="62" t="s">
        <v>946</v>
      </c>
      <c r="D136" s="52"/>
      <c r="E136" s="63"/>
      <c r="F136" s="63"/>
      <c r="G136" s="86">
        <f>SUM(G133:G135)</f>
        <v>0</v>
      </c>
    </row>
    <row r="137" spans="1:9">
      <c r="A137" s="80" t="s">
        <v>15</v>
      </c>
      <c r="B137" s="50" t="s">
        <v>165</v>
      </c>
      <c r="C137" s="51" t="s">
        <v>166</v>
      </c>
      <c r="D137" s="52"/>
      <c r="E137" s="53"/>
      <c r="F137" s="53"/>
      <c r="G137" s="81"/>
      <c r="H137" s="97"/>
      <c r="I137" s="97"/>
    </row>
    <row r="138" spans="1:9" ht="22.5">
      <c r="A138" s="82">
        <v>66</v>
      </c>
      <c r="B138" s="98" t="s">
        <v>567</v>
      </c>
      <c r="C138" s="99" t="s">
        <v>568</v>
      </c>
      <c r="D138" s="100" t="s">
        <v>22</v>
      </c>
      <c r="E138" s="101">
        <v>4.5</v>
      </c>
      <c r="F138" s="101"/>
      <c r="G138" s="103">
        <f>E138*F138</f>
        <v>0</v>
      </c>
    </row>
    <row r="139" spans="1:9">
      <c r="A139" s="84"/>
      <c r="B139" s="58"/>
      <c r="C139" s="286" t="s">
        <v>569</v>
      </c>
      <c r="D139" s="287"/>
      <c r="E139" s="59">
        <v>4.5</v>
      </c>
      <c r="F139" s="76"/>
      <c r="G139" s="85"/>
    </row>
    <row r="140" spans="1:9">
      <c r="A140" s="52"/>
      <c r="B140" s="61" t="s">
        <v>18</v>
      </c>
      <c r="C140" s="62" t="s">
        <v>936</v>
      </c>
      <c r="D140" s="52"/>
      <c r="E140" s="63"/>
      <c r="F140" s="63"/>
      <c r="G140" s="86">
        <f>SUM(G137:G139)</f>
        <v>0</v>
      </c>
    </row>
    <row r="141" spans="1:9">
      <c r="A141" s="80" t="s">
        <v>15</v>
      </c>
      <c r="B141" s="50" t="s">
        <v>194</v>
      </c>
      <c r="C141" s="51" t="s">
        <v>195</v>
      </c>
      <c r="D141" s="52"/>
      <c r="E141" s="53"/>
      <c r="F141" s="53"/>
      <c r="G141" s="81"/>
      <c r="H141" s="97"/>
      <c r="I141" s="97"/>
    </row>
    <row r="142" spans="1:9">
      <c r="A142" s="82">
        <v>67</v>
      </c>
      <c r="B142" s="98" t="s">
        <v>570</v>
      </c>
      <c r="C142" s="99" t="s">
        <v>571</v>
      </c>
      <c r="D142" s="100" t="s">
        <v>88</v>
      </c>
      <c r="E142" s="101">
        <v>102.5939</v>
      </c>
      <c r="F142" s="101"/>
      <c r="G142" s="103">
        <f>E142*F142</f>
        <v>0</v>
      </c>
    </row>
    <row r="143" spans="1:9">
      <c r="A143" s="84"/>
      <c r="B143" s="58"/>
      <c r="C143" s="286" t="s">
        <v>572</v>
      </c>
      <c r="D143" s="287"/>
      <c r="E143" s="59">
        <v>102.5939</v>
      </c>
      <c r="F143" s="76"/>
      <c r="G143" s="85"/>
    </row>
    <row r="144" spans="1:9">
      <c r="A144" s="82">
        <v>68</v>
      </c>
      <c r="B144" s="98" t="s">
        <v>450</v>
      </c>
      <c r="C144" s="99" t="s">
        <v>451</v>
      </c>
      <c r="D144" s="100" t="s">
        <v>88</v>
      </c>
      <c r="E144" s="101">
        <v>69.379499999999993</v>
      </c>
      <c r="F144" s="101"/>
      <c r="G144" s="103">
        <f>E144*F144</f>
        <v>0</v>
      </c>
    </row>
    <row r="145" spans="1:9">
      <c r="A145" s="84"/>
      <c r="B145" s="58"/>
      <c r="C145" s="286" t="s">
        <v>573</v>
      </c>
      <c r="D145" s="287"/>
      <c r="E145" s="59">
        <v>69.379499999999993</v>
      </c>
      <c r="F145" s="76"/>
      <c r="G145" s="85"/>
    </row>
    <row r="146" spans="1:9">
      <c r="A146" s="52"/>
      <c r="B146" s="61" t="s">
        <v>18</v>
      </c>
      <c r="C146" s="62" t="s">
        <v>938</v>
      </c>
      <c r="D146" s="52"/>
      <c r="E146" s="63"/>
      <c r="F146" s="63"/>
      <c r="G146" s="86">
        <f>SUM(G141:G145)</f>
        <v>0</v>
      </c>
    </row>
    <row r="147" spans="1:9">
      <c r="A147" s="80" t="s">
        <v>15</v>
      </c>
      <c r="B147" s="50" t="s">
        <v>410</v>
      </c>
      <c r="C147" s="51" t="s">
        <v>411</v>
      </c>
      <c r="D147" s="52"/>
      <c r="E147" s="53"/>
      <c r="F147" s="53"/>
      <c r="G147" s="81"/>
      <c r="H147" s="97"/>
      <c r="I147" s="97"/>
    </row>
    <row r="148" spans="1:9">
      <c r="A148" s="82">
        <v>69</v>
      </c>
      <c r="B148" s="98" t="s">
        <v>412</v>
      </c>
      <c r="C148" s="99" t="s">
        <v>574</v>
      </c>
      <c r="D148" s="100" t="s">
        <v>135</v>
      </c>
      <c r="E148" s="101">
        <v>23</v>
      </c>
      <c r="F148" s="101"/>
      <c r="G148" s="103">
        <f>E148*F148</f>
        <v>0</v>
      </c>
    </row>
    <row r="149" spans="1:9">
      <c r="A149" s="84"/>
      <c r="B149" s="58"/>
      <c r="C149" s="286">
        <v>23</v>
      </c>
      <c r="D149" s="287"/>
      <c r="E149" s="59">
        <v>23</v>
      </c>
      <c r="F149" s="76"/>
      <c r="G149" s="85"/>
    </row>
    <row r="150" spans="1:9">
      <c r="A150" s="82">
        <v>70</v>
      </c>
      <c r="B150" s="98" t="s">
        <v>414</v>
      </c>
      <c r="C150" s="99" t="s">
        <v>575</v>
      </c>
      <c r="D150" s="100" t="s">
        <v>26</v>
      </c>
      <c r="E150" s="101">
        <v>23</v>
      </c>
      <c r="F150" s="101"/>
      <c r="G150" s="103">
        <f>E150*F150</f>
        <v>0</v>
      </c>
    </row>
    <row r="151" spans="1:9">
      <c r="A151" s="84"/>
      <c r="B151" s="58"/>
      <c r="C151" s="286">
        <v>23</v>
      </c>
      <c r="D151" s="287"/>
      <c r="E151" s="59">
        <v>23</v>
      </c>
      <c r="F151" s="76"/>
      <c r="G151" s="85"/>
    </row>
    <row r="152" spans="1:9">
      <c r="A152" s="52"/>
      <c r="B152" s="61" t="s">
        <v>18</v>
      </c>
      <c r="C152" s="62" t="s">
        <v>947</v>
      </c>
      <c r="D152" s="52"/>
      <c r="E152" s="63"/>
      <c r="F152" s="63"/>
      <c r="G152" s="86">
        <f>SUM(G147:G151)</f>
        <v>0</v>
      </c>
    </row>
    <row r="153" spans="1:9">
      <c r="A153" s="80" t="s">
        <v>15</v>
      </c>
      <c r="B153" s="50" t="s">
        <v>225</v>
      </c>
      <c r="C153" s="51" t="s">
        <v>226</v>
      </c>
      <c r="D153" s="52"/>
      <c r="E153" s="53"/>
      <c r="F153" s="53"/>
      <c r="G153" s="81"/>
      <c r="H153" s="97"/>
      <c r="I153" s="97"/>
    </row>
    <row r="154" spans="1:9" ht="22.5">
      <c r="A154" s="82">
        <v>71</v>
      </c>
      <c r="B154" s="98" t="s">
        <v>453</v>
      </c>
      <c r="C154" s="99" t="s">
        <v>454</v>
      </c>
      <c r="D154" s="100" t="s">
        <v>26</v>
      </c>
      <c r="E154" s="101">
        <v>56</v>
      </c>
      <c r="F154" s="101"/>
      <c r="G154" s="103">
        <f>E154*F154</f>
        <v>0</v>
      </c>
    </row>
    <row r="155" spans="1:9">
      <c r="A155" s="84"/>
      <c r="B155" s="58"/>
      <c r="C155" s="286" t="s">
        <v>576</v>
      </c>
      <c r="D155" s="287"/>
      <c r="E155" s="59">
        <v>56</v>
      </c>
      <c r="F155" s="76"/>
      <c r="G155" s="85"/>
    </row>
    <row r="156" spans="1:9" ht="13.5" thickBot="1">
      <c r="A156" s="52"/>
      <c r="B156" s="61" t="s">
        <v>18</v>
      </c>
      <c r="C156" s="62" t="s">
        <v>942</v>
      </c>
      <c r="D156" s="52"/>
      <c r="E156" s="63"/>
      <c r="F156" s="63"/>
      <c r="G156" s="191">
        <f>SUM(G153:G155)</f>
        <v>0</v>
      </c>
    </row>
    <row r="157" spans="1:9" ht="13.5" thickBot="1">
      <c r="A157" s="177"/>
      <c r="B157" s="177"/>
      <c r="C157" s="177"/>
      <c r="D157" s="177"/>
      <c r="E157" s="202" t="s">
        <v>953</v>
      </c>
      <c r="F157" s="177"/>
      <c r="G157" s="201">
        <f>SUM(G156,G152,G146,G140,G136,G132,G112,G108,G105,G91,G79,G75,G69)</f>
        <v>0</v>
      </c>
    </row>
    <row r="158" spans="1:9" ht="78.75">
      <c r="A158" s="36"/>
      <c r="B158" s="36"/>
      <c r="C158" s="192" t="s">
        <v>418</v>
      </c>
      <c r="D158" s="36"/>
      <c r="E158" s="36"/>
      <c r="F158" s="36"/>
      <c r="G158" s="36"/>
    </row>
    <row r="159" spans="1:9" ht="135">
      <c r="A159" s="36"/>
      <c r="B159" s="36"/>
      <c r="C159" s="193" t="s">
        <v>419</v>
      </c>
      <c r="D159" s="36"/>
      <c r="E159" s="36"/>
      <c r="F159" s="36"/>
      <c r="G159" s="36"/>
    </row>
    <row r="160" spans="1:9" ht="78.75">
      <c r="A160" s="36"/>
      <c r="B160" s="36"/>
      <c r="C160" s="194" t="s">
        <v>420</v>
      </c>
      <c r="D160" s="36"/>
      <c r="E160" s="36"/>
      <c r="F160" s="36"/>
      <c r="G160" s="36"/>
    </row>
    <row r="161" spans="1:7" ht="33.75">
      <c r="A161" s="36"/>
      <c r="B161" s="36"/>
      <c r="C161" s="195" t="s">
        <v>421</v>
      </c>
      <c r="D161" s="36"/>
      <c r="E161" s="36"/>
      <c r="F161" s="36"/>
      <c r="G161" s="36"/>
    </row>
    <row r="162" spans="1:7" ht="33.75">
      <c r="A162" s="36"/>
      <c r="B162" s="36"/>
      <c r="C162" s="195" t="s">
        <v>422</v>
      </c>
      <c r="D162" s="36"/>
      <c r="E162" s="36"/>
      <c r="F162" s="36"/>
      <c r="G162" s="36"/>
    </row>
    <row r="163" spans="1:7">
      <c r="A163" s="36"/>
      <c r="B163" s="36"/>
      <c r="C163" s="36"/>
      <c r="D163" s="36"/>
      <c r="E163" s="36"/>
      <c r="F163" s="36"/>
      <c r="G163" s="36"/>
    </row>
    <row r="164" spans="1:7">
      <c r="A164" s="36"/>
      <c r="B164" s="36"/>
      <c r="C164" s="36"/>
      <c r="D164" s="36"/>
      <c r="E164" s="36"/>
      <c r="F164" s="36"/>
      <c r="G164" s="36"/>
    </row>
    <row r="165" spans="1:7">
      <c r="A165" s="36"/>
      <c r="B165" s="36"/>
      <c r="C165" s="36"/>
      <c r="D165" s="36"/>
      <c r="E165" s="36"/>
      <c r="F165" s="36"/>
      <c r="G165" s="36"/>
    </row>
    <row r="166" spans="1:7">
      <c r="A166" s="36"/>
      <c r="B166" s="36"/>
      <c r="C166" s="36"/>
      <c r="D166" s="36"/>
      <c r="E166" s="36"/>
      <c r="F166" s="36"/>
      <c r="G166" s="36"/>
    </row>
    <row r="167" spans="1:7">
      <c r="E167" s="18"/>
    </row>
    <row r="168" spans="1:7">
      <c r="E168" s="18"/>
    </row>
    <row r="169" spans="1:7">
      <c r="E169" s="18"/>
    </row>
    <row r="170" spans="1:7">
      <c r="E170" s="18"/>
    </row>
    <row r="171" spans="1:7">
      <c r="E171" s="18"/>
    </row>
    <row r="172" spans="1:7">
      <c r="E172" s="18"/>
    </row>
    <row r="173" spans="1:7">
      <c r="E173" s="18"/>
    </row>
    <row r="174" spans="1:7">
      <c r="E174" s="18"/>
    </row>
    <row r="175" spans="1:7">
      <c r="E175" s="18"/>
    </row>
    <row r="176" spans="1:7">
      <c r="E176" s="18"/>
    </row>
    <row r="177" spans="1:7">
      <c r="E177" s="18"/>
    </row>
    <row r="178" spans="1:7">
      <c r="E178" s="18"/>
    </row>
    <row r="179" spans="1:7">
      <c r="E179" s="18"/>
    </row>
    <row r="180" spans="1:7">
      <c r="A180" s="36"/>
      <c r="B180" s="36"/>
      <c r="C180" s="36"/>
      <c r="D180" s="36"/>
      <c r="E180" s="36"/>
      <c r="F180" s="36"/>
      <c r="G180" s="36"/>
    </row>
    <row r="181" spans="1:7">
      <c r="A181" s="36"/>
      <c r="B181" s="36"/>
      <c r="C181" s="36"/>
      <c r="D181" s="36"/>
      <c r="E181" s="36"/>
      <c r="F181" s="36"/>
      <c r="G181" s="36"/>
    </row>
    <row r="182" spans="1:7">
      <c r="A182" s="36"/>
      <c r="B182" s="36"/>
      <c r="C182" s="36"/>
      <c r="D182" s="36"/>
      <c r="E182" s="36"/>
      <c r="F182" s="36"/>
      <c r="G182" s="36"/>
    </row>
    <row r="183" spans="1:7">
      <c r="A183" s="36"/>
      <c r="B183" s="36"/>
      <c r="C183" s="36"/>
      <c r="D183" s="36"/>
      <c r="E183" s="36"/>
      <c r="F183" s="36"/>
      <c r="G183" s="36"/>
    </row>
    <row r="184" spans="1:7">
      <c r="E184" s="18"/>
    </row>
    <row r="185" spans="1:7">
      <c r="E185" s="18"/>
    </row>
    <row r="186" spans="1:7">
      <c r="E186" s="18"/>
    </row>
    <row r="187" spans="1:7">
      <c r="E187" s="18"/>
    </row>
    <row r="188" spans="1:7">
      <c r="E188" s="18"/>
    </row>
    <row r="189" spans="1:7">
      <c r="E189" s="18"/>
    </row>
    <row r="190" spans="1:7">
      <c r="E190" s="18"/>
    </row>
    <row r="191" spans="1:7">
      <c r="E191" s="18"/>
    </row>
    <row r="192" spans="1:7">
      <c r="E192" s="18"/>
    </row>
    <row r="193" spans="5:5">
      <c r="E193" s="18"/>
    </row>
    <row r="194" spans="5:5">
      <c r="E194" s="18"/>
    </row>
    <row r="195" spans="5:5">
      <c r="E195" s="18"/>
    </row>
    <row r="196" spans="5:5">
      <c r="E196" s="18"/>
    </row>
    <row r="197" spans="5:5">
      <c r="E197" s="18"/>
    </row>
    <row r="198" spans="5:5">
      <c r="E198" s="18"/>
    </row>
    <row r="199" spans="5:5">
      <c r="E199" s="18"/>
    </row>
    <row r="200" spans="5:5">
      <c r="E200" s="18"/>
    </row>
    <row r="201" spans="5:5">
      <c r="E201" s="18"/>
    </row>
    <row r="202" spans="5:5">
      <c r="E202" s="18"/>
    </row>
    <row r="203" spans="5:5">
      <c r="E203" s="18"/>
    </row>
    <row r="204" spans="5:5">
      <c r="E204" s="18"/>
    </row>
    <row r="205" spans="5:5">
      <c r="E205" s="18"/>
    </row>
    <row r="206" spans="5:5">
      <c r="E206" s="18"/>
    </row>
    <row r="207" spans="5:5">
      <c r="E207" s="18"/>
    </row>
    <row r="208" spans="5:5">
      <c r="E208" s="18"/>
    </row>
    <row r="209" spans="1:7">
      <c r="E209" s="18"/>
    </row>
    <row r="210" spans="1:7">
      <c r="E210" s="18"/>
    </row>
    <row r="211" spans="1:7">
      <c r="E211" s="18"/>
    </row>
    <row r="212" spans="1:7">
      <c r="E212" s="18"/>
    </row>
    <row r="213" spans="1:7">
      <c r="E213" s="18"/>
    </row>
    <row r="214" spans="1:7">
      <c r="E214" s="18"/>
    </row>
    <row r="215" spans="1:7">
      <c r="A215" s="37"/>
      <c r="B215" s="37"/>
    </row>
    <row r="216" spans="1:7">
      <c r="A216" s="36"/>
      <c r="B216" s="36"/>
      <c r="C216" s="39"/>
      <c r="D216" s="39"/>
      <c r="E216" s="40"/>
      <c r="F216" s="39"/>
      <c r="G216" s="41"/>
    </row>
    <row r="217" spans="1:7">
      <c r="A217" s="42"/>
      <c r="B217" s="42"/>
      <c r="C217" s="36"/>
      <c r="D217" s="36"/>
      <c r="E217" s="43"/>
      <c r="F217" s="36"/>
      <c r="G217" s="36"/>
    </row>
    <row r="218" spans="1:7">
      <c r="A218" s="36"/>
      <c r="B218" s="36"/>
      <c r="C218" s="36"/>
      <c r="D218" s="36"/>
      <c r="E218" s="43"/>
      <c r="F218" s="36"/>
      <c r="G218" s="36"/>
    </row>
    <row r="219" spans="1:7">
      <c r="A219" s="36"/>
      <c r="B219" s="36"/>
      <c r="C219" s="36"/>
      <c r="D219" s="36"/>
      <c r="E219" s="43"/>
      <c r="F219" s="36"/>
      <c r="G219" s="36"/>
    </row>
    <row r="220" spans="1:7">
      <c r="A220" s="36"/>
      <c r="B220" s="36"/>
      <c r="C220" s="36"/>
      <c r="D220" s="36"/>
      <c r="E220" s="43"/>
      <c r="F220" s="36"/>
      <c r="G220" s="36"/>
    </row>
    <row r="221" spans="1:7">
      <c r="A221" s="36"/>
      <c r="B221" s="36"/>
      <c r="C221" s="36"/>
      <c r="D221" s="36"/>
      <c r="E221" s="43"/>
      <c r="F221" s="36"/>
      <c r="G221" s="36"/>
    </row>
    <row r="222" spans="1:7">
      <c r="A222" s="36"/>
      <c r="B222" s="36"/>
      <c r="C222" s="36"/>
      <c r="D222" s="36"/>
      <c r="E222" s="43"/>
      <c r="F222" s="36"/>
      <c r="G222" s="36"/>
    </row>
    <row r="223" spans="1:7">
      <c r="A223" s="36"/>
      <c r="B223" s="36"/>
      <c r="C223" s="36"/>
      <c r="D223" s="36"/>
      <c r="E223" s="43"/>
      <c r="F223" s="36"/>
      <c r="G223" s="36"/>
    </row>
    <row r="224" spans="1:7">
      <c r="A224" s="36"/>
      <c r="B224" s="36"/>
      <c r="C224" s="36"/>
      <c r="D224" s="36"/>
      <c r="E224" s="43"/>
      <c r="F224" s="36"/>
      <c r="G224" s="36"/>
    </row>
    <row r="225" spans="1:7">
      <c r="A225" s="36"/>
      <c r="B225" s="36"/>
      <c r="C225" s="36"/>
      <c r="D225" s="36"/>
      <c r="E225" s="43"/>
      <c r="F225" s="36"/>
      <c r="G225" s="36"/>
    </row>
    <row r="226" spans="1:7">
      <c r="A226" s="36"/>
      <c r="B226" s="36"/>
      <c r="C226" s="36"/>
      <c r="D226" s="36"/>
      <c r="E226" s="43"/>
      <c r="F226" s="36"/>
      <c r="G226" s="36"/>
    </row>
    <row r="227" spans="1:7">
      <c r="A227" s="36"/>
      <c r="B227" s="36"/>
      <c r="C227" s="36"/>
      <c r="D227" s="36"/>
      <c r="E227" s="43"/>
      <c r="F227" s="36"/>
      <c r="G227" s="36"/>
    </row>
    <row r="228" spans="1:7">
      <c r="A228" s="36"/>
      <c r="B228" s="36"/>
      <c r="C228" s="36"/>
      <c r="D228" s="36"/>
      <c r="E228" s="43"/>
      <c r="F228" s="36"/>
      <c r="G228" s="36"/>
    </row>
    <row r="229" spans="1:7">
      <c r="A229" s="36"/>
      <c r="B229" s="36"/>
      <c r="C229" s="36"/>
      <c r="D229" s="36"/>
      <c r="E229" s="43"/>
      <c r="F229" s="36"/>
      <c r="G229" s="36"/>
    </row>
  </sheetData>
  <mergeCells count="57">
    <mergeCell ref="A3:B3"/>
    <mergeCell ref="A4:B4"/>
    <mergeCell ref="E4:G4"/>
    <mergeCell ref="C9:D9"/>
    <mergeCell ref="C13:D13"/>
    <mergeCell ref="C37:D37"/>
    <mergeCell ref="C16:D16"/>
    <mergeCell ref="C18:D18"/>
    <mergeCell ref="C20:D20"/>
    <mergeCell ref="C22:D22"/>
    <mergeCell ref="C24:D24"/>
    <mergeCell ref="C26:D26"/>
    <mergeCell ref="C28:D28"/>
    <mergeCell ref="C30:D30"/>
    <mergeCell ref="C32:D32"/>
    <mergeCell ref="C34:D34"/>
    <mergeCell ref="C35:D35"/>
    <mergeCell ref="C58:D58"/>
    <mergeCell ref="C39:D39"/>
    <mergeCell ref="C41:D41"/>
    <mergeCell ref="C43:D43"/>
    <mergeCell ref="C44:D44"/>
    <mergeCell ref="C46:D46"/>
    <mergeCell ref="C47:D47"/>
    <mergeCell ref="C49:D49"/>
    <mergeCell ref="C51:D51"/>
    <mergeCell ref="C53:D53"/>
    <mergeCell ref="C55:D55"/>
    <mergeCell ref="C56:D56"/>
    <mergeCell ref="C86:D86"/>
    <mergeCell ref="C59:D59"/>
    <mergeCell ref="C61:D61"/>
    <mergeCell ref="C63:D63"/>
    <mergeCell ref="C64:D64"/>
    <mergeCell ref="C66:D66"/>
    <mergeCell ref="C68:D68"/>
    <mergeCell ref="C72:D72"/>
    <mergeCell ref="C74:D74"/>
    <mergeCell ref="C78:D78"/>
    <mergeCell ref="C82:D82"/>
    <mergeCell ref="C84:D84"/>
    <mergeCell ref="C149:D149"/>
    <mergeCell ref="C151:D151"/>
    <mergeCell ref="C155:D155"/>
    <mergeCell ref="A1:E1"/>
    <mergeCell ref="C111:D111"/>
    <mergeCell ref="C125:D125"/>
    <mergeCell ref="C126:D126"/>
    <mergeCell ref="C139:D139"/>
    <mergeCell ref="C143:D143"/>
    <mergeCell ref="C145:D145"/>
    <mergeCell ref="C88:D88"/>
    <mergeCell ref="C94:D94"/>
    <mergeCell ref="C96:D96"/>
    <mergeCell ref="C98:D98"/>
    <mergeCell ref="C100:D100"/>
    <mergeCell ref="C102:D102"/>
  </mergeCells>
  <printOptions gridLinesSet="0"/>
  <pageMargins left="0.59055118110236227" right="0.39370078740157483" top="0.19685039370078741" bottom="0.19685039370078741" header="0" footer="0.19685039370078741"/>
  <pageSetup paperSize="9" scale="98" orientation="portrait" horizontalDpi="300" r:id="rId1"/>
  <headerFooter alignWithMargins="0">
    <oddFooter>Stránka &amp;P z &amp;N</oddFooter>
  </headerFooter>
</worksheet>
</file>

<file path=xl/worksheets/sheet7.xml><?xml version="1.0" encoding="utf-8"?>
<worksheet xmlns="http://schemas.openxmlformats.org/spreadsheetml/2006/main" xmlns:r="http://schemas.openxmlformats.org/officeDocument/2006/relationships">
  <dimension ref="A1:I241"/>
  <sheetViews>
    <sheetView showGridLines="0" showZeros="0" tabSelected="1" zoomScaleNormal="100" workbookViewId="0">
      <selection activeCell="C103" sqref="C103"/>
    </sheetView>
  </sheetViews>
  <sheetFormatPr defaultRowHeight="12.75"/>
  <cols>
    <col min="1" max="1" width="3.85546875" style="18" customWidth="1"/>
    <col min="2" max="2" width="12" style="18" customWidth="1"/>
    <col min="3" max="3" width="40.42578125" style="18" customWidth="1"/>
    <col min="4" max="4" width="5.5703125" style="18" customWidth="1"/>
    <col min="5" max="5" width="8.5703125" style="38" customWidth="1"/>
    <col min="6" max="6" width="9.85546875" style="18" customWidth="1"/>
    <col min="7" max="7" width="13.85546875" style="18" customWidth="1"/>
    <col min="8" max="16384" width="9.140625" style="18"/>
  </cols>
  <sheetData>
    <row r="1" spans="1:9" ht="15.75">
      <c r="A1" s="299" t="s">
        <v>3</v>
      </c>
      <c r="B1" s="299"/>
      <c r="C1" s="299"/>
      <c r="D1" s="299"/>
      <c r="E1" s="299"/>
      <c r="F1" s="176"/>
      <c r="G1" s="176"/>
    </row>
    <row r="2" spans="1:9" ht="13.5" thickBot="1">
      <c r="A2" s="177"/>
      <c r="B2" s="178"/>
      <c r="C2" s="179"/>
      <c r="D2" s="176"/>
      <c r="E2" s="176"/>
      <c r="F2" s="176"/>
      <c r="G2" s="176"/>
    </row>
    <row r="3" spans="1:9" ht="13.5" thickTop="1">
      <c r="A3" s="292" t="s">
        <v>1</v>
      </c>
      <c r="B3" s="293"/>
      <c r="C3" s="90" t="s">
        <v>943</v>
      </c>
      <c r="D3" s="91"/>
      <c r="E3" s="92"/>
      <c r="F3" s="93">
        <v>0</v>
      </c>
      <c r="G3" s="94"/>
    </row>
    <row r="4" spans="1:9" ht="13.5" thickBot="1">
      <c r="A4" s="294" t="s">
        <v>0</v>
      </c>
      <c r="B4" s="295"/>
      <c r="C4" s="95" t="s">
        <v>944</v>
      </c>
      <c r="D4" s="96"/>
      <c r="E4" s="296"/>
      <c r="F4" s="296"/>
      <c r="G4" s="297"/>
    </row>
    <row r="5" spans="1:9" ht="14.25" thickTop="1" thickBot="1">
      <c r="A5" s="180"/>
      <c r="B5" s="181"/>
      <c r="C5" s="181"/>
      <c r="D5" s="176"/>
      <c r="E5" s="176"/>
      <c r="F5" s="176"/>
      <c r="G5" s="176"/>
    </row>
    <row r="6" spans="1:9" ht="13.5" thickBot="1">
      <c r="A6" s="187" t="s">
        <v>4</v>
      </c>
      <c r="B6" s="188" t="s">
        <v>5</v>
      </c>
      <c r="C6" s="188" t="s">
        <v>6</v>
      </c>
      <c r="D6" s="188" t="s">
        <v>7</v>
      </c>
      <c r="E6" s="189" t="s">
        <v>8</v>
      </c>
      <c r="F6" s="188" t="s">
        <v>9</v>
      </c>
      <c r="G6" s="190" t="s">
        <v>10</v>
      </c>
    </row>
    <row r="7" spans="1:9">
      <c r="A7" s="80" t="s">
        <v>15</v>
      </c>
      <c r="B7" s="50" t="s">
        <v>16</v>
      </c>
      <c r="C7" s="51" t="s">
        <v>17</v>
      </c>
      <c r="D7" s="52"/>
      <c r="E7" s="53"/>
      <c r="F7" s="53"/>
      <c r="G7" s="81"/>
      <c r="H7" s="97"/>
      <c r="I7" s="97"/>
    </row>
    <row r="8" spans="1:9">
      <c r="A8" s="266">
        <v>1</v>
      </c>
      <c r="B8" s="267" t="s">
        <v>456</v>
      </c>
      <c r="C8" s="268" t="s">
        <v>457</v>
      </c>
      <c r="D8" s="269" t="s">
        <v>26</v>
      </c>
      <c r="E8" s="270">
        <v>2</v>
      </c>
      <c r="F8" s="101"/>
      <c r="G8" s="103">
        <f>E8*F8</f>
        <v>0</v>
      </c>
    </row>
    <row r="9" spans="1:9">
      <c r="A9" s="271"/>
      <c r="B9" s="272"/>
      <c r="C9" s="302" t="s">
        <v>957</v>
      </c>
      <c r="D9" s="303"/>
      <c r="E9" s="273">
        <v>2</v>
      </c>
      <c r="F9" s="76"/>
      <c r="G9" s="85"/>
    </row>
    <row r="10" spans="1:9" ht="22.5">
      <c r="A10" s="266">
        <v>2</v>
      </c>
      <c r="B10" s="267" t="s">
        <v>24</v>
      </c>
      <c r="C10" s="268" t="s">
        <v>577</v>
      </c>
      <c r="D10" s="269" t="s">
        <v>26</v>
      </c>
      <c r="E10" s="270">
        <v>1</v>
      </c>
      <c r="F10" s="101"/>
      <c r="G10" s="103">
        <f>E10*F10</f>
        <v>0</v>
      </c>
    </row>
    <row r="11" spans="1:9">
      <c r="A11" s="266">
        <v>3</v>
      </c>
      <c r="B11" s="267" t="s">
        <v>460</v>
      </c>
      <c r="C11" s="268" t="s">
        <v>578</v>
      </c>
      <c r="D11" s="269" t="s">
        <v>26</v>
      </c>
      <c r="E11" s="270">
        <v>1</v>
      </c>
      <c r="F11" s="101"/>
      <c r="G11" s="103">
        <f>E11*F11</f>
        <v>0</v>
      </c>
    </row>
    <row r="12" spans="1:9" ht="22.5">
      <c r="A12" s="266">
        <v>4</v>
      </c>
      <c r="B12" s="267" t="s">
        <v>325</v>
      </c>
      <c r="C12" s="268" t="s">
        <v>326</v>
      </c>
      <c r="D12" s="269" t="s">
        <v>22</v>
      </c>
      <c r="E12" s="270">
        <v>5.6</v>
      </c>
      <c r="F12" s="101"/>
      <c r="G12" s="103">
        <f>E12*F12</f>
        <v>0</v>
      </c>
    </row>
    <row r="13" spans="1:9">
      <c r="A13" s="271"/>
      <c r="B13" s="272"/>
      <c r="C13" s="302" t="s">
        <v>958</v>
      </c>
      <c r="D13" s="303"/>
      <c r="E13" s="273">
        <v>5.6</v>
      </c>
      <c r="F13" s="76"/>
      <c r="G13" s="85"/>
    </row>
    <row r="14" spans="1:9" ht="22.5">
      <c r="A14" s="266">
        <v>5</v>
      </c>
      <c r="B14" s="267" t="s">
        <v>328</v>
      </c>
      <c r="C14" s="268" t="s">
        <v>329</v>
      </c>
      <c r="D14" s="269" t="s">
        <v>58</v>
      </c>
      <c r="E14" s="270">
        <v>5</v>
      </c>
      <c r="F14" s="101"/>
      <c r="G14" s="103">
        <f>E14*F14</f>
        <v>0</v>
      </c>
    </row>
    <row r="15" spans="1:9">
      <c r="A15" s="266">
        <v>6</v>
      </c>
      <c r="B15" s="267" t="s">
        <v>330</v>
      </c>
      <c r="C15" s="268" t="s">
        <v>331</v>
      </c>
      <c r="D15" s="269" t="s">
        <v>22</v>
      </c>
      <c r="E15" s="270">
        <v>4.5</v>
      </c>
      <c r="F15" s="101"/>
      <c r="G15" s="103">
        <f>E15*F15</f>
        <v>0</v>
      </c>
    </row>
    <row r="16" spans="1:9">
      <c r="A16" s="271"/>
      <c r="B16" s="272"/>
      <c r="C16" s="300" t="s">
        <v>463</v>
      </c>
      <c r="D16" s="301"/>
      <c r="E16" s="274">
        <v>4.5</v>
      </c>
      <c r="F16" s="76"/>
      <c r="G16" s="85"/>
    </row>
    <row r="17" spans="1:7">
      <c r="A17" s="266"/>
      <c r="B17" s="267"/>
      <c r="C17" s="268"/>
      <c r="D17" s="269"/>
      <c r="E17" s="270"/>
      <c r="F17" s="101"/>
      <c r="G17" s="103">
        <f>E17*F17</f>
        <v>0</v>
      </c>
    </row>
    <row r="18" spans="1:7">
      <c r="A18" s="271"/>
      <c r="B18" s="272"/>
      <c r="C18" s="302"/>
      <c r="D18" s="303"/>
      <c r="E18" s="273"/>
      <c r="F18" s="76"/>
      <c r="G18" s="85"/>
    </row>
    <row r="19" spans="1:7">
      <c r="A19" s="266"/>
      <c r="B19" s="267"/>
      <c r="C19" s="268"/>
      <c r="D19" s="269"/>
      <c r="E19" s="270"/>
      <c r="F19" s="101"/>
      <c r="G19" s="103">
        <f>E19*F19</f>
        <v>0</v>
      </c>
    </row>
    <row r="20" spans="1:7">
      <c r="A20" s="271"/>
      <c r="B20" s="272"/>
      <c r="C20" s="302"/>
      <c r="D20" s="303"/>
      <c r="E20" s="273"/>
      <c r="F20" s="76"/>
      <c r="G20" s="85"/>
    </row>
    <row r="21" spans="1:7">
      <c r="A21" s="266"/>
      <c r="B21" s="267"/>
      <c r="C21" s="268"/>
      <c r="D21" s="269"/>
      <c r="E21" s="270"/>
      <c r="F21" s="101"/>
      <c r="G21" s="103">
        <f>E21*F21</f>
        <v>0</v>
      </c>
    </row>
    <row r="22" spans="1:7">
      <c r="A22" s="271"/>
      <c r="B22" s="272"/>
      <c r="C22" s="302"/>
      <c r="D22" s="303"/>
      <c r="E22" s="273"/>
      <c r="F22" s="76"/>
      <c r="G22" s="85"/>
    </row>
    <row r="23" spans="1:7">
      <c r="A23" s="266"/>
      <c r="B23" s="267"/>
      <c r="C23" s="268"/>
      <c r="D23" s="269"/>
      <c r="E23" s="270"/>
      <c r="F23" s="101"/>
      <c r="G23" s="103">
        <f>E23*F23</f>
        <v>0</v>
      </c>
    </row>
    <row r="24" spans="1:7">
      <c r="A24" s="266"/>
      <c r="B24" s="267"/>
      <c r="C24" s="268"/>
      <c r="D24" s="269"/>
      <c r="E24" s="270"/>
      <c r="F24" s="101"/>
      <c r="G24" s="103">
        <f>E24*F24</f>
        <v>0</v>
      </c>
    </row>
    <row r="25" spans="1:7">
      <c r="A25" s="271"/>
      <c r="B25" s="272"/>
      <c r="C25" s="302"/>
      <c r="D25" s="303"/>
      <c r="E25" s="273"/>
      <c r="F25" s="76"/>
      <c r="G25" s="85"/>
    </row>
    <row r="26" spans="1:7">
      <c r="A26" s="266"/>
      <c r="B26" s="267"/>
      <c r="C26" s="268"/>
      <c r="D26" s="269"/>
      <c r="E26" s="270"/>
      <c r="F26" s="101"/>
      <c r="G26" s="103">
        <f>E26*F26</f>
        <v>0</v>
      </c>
    </row>
    <row r="27" spans="1:7">
      <c r="A27" s="271"/>
      <c r="B27" s="272"/>
      <c r="C27" s="302"/>
      <c r="D27" s="303"/>
      <c r="E27" s="273"/>
      <c r="F27" s="76"/>
      <c r="G27" s="85"/>
    </row>
    <row r="28" spans="1:7">
      <c r="A28" s="266"/>
      <c r="B28" s="267"/>
      <c r="C28" s="268"/>
      <c r="D28" s="269"/>
      <c r="E28" s="270"/>
      <c r="F28" s="101"/>
      <c r="G28" s="103">
        <f>E28*F28</f>
        <v>0</v>
      </c>
    </row>
    <row r="29" spans="1:7">
      <c r="A29" s="271"/>
      <c r="B29" s="272"/>
      <c r="C29" s="302"/>
      <c r="D29" s="303"/>
      <c r="E29" s="273"/>
      <c r="F29" s="76"/>
      <c r="G29" s="85"/>
    </row>
    <row r="30" spans="1:7">
      <c r="A30" s="266"/>
      <c r="B30" s="267"/>
      <c r="C30" s="268"/>
      <c r="D30" s="269"/>
      <c r="E30" s="270"/>
      <c r="F30" s="101"/>
      <c r="G30" s="103">
        <f>E30*F30</f>
        <v>0</v>
      </c>
    </row>
    <row r="31" spans="1:7">
      <c r="A31" s="271"/>
      <c r="B31" s="272"/>
      <c r="C31" s="302"/>
      <c r="D31" s="303"/>
      <c r="E31" s="273"/>
      <c r="F31" s="76"/>
      <c r="G31" s="85"/>
    </row>
    <row r="32" spans="1:7">
      <c r="A32" s="266"/>
      <c r="B32" s="267"/>
      <c r="C32" s="268"/>
      <c r="D32" s="269"/>
      <c r="E32" s="270"/>
      <c r="F32" s="101"/>
      <c r="G32" s="103">
        <f>E32*F32</f>
        <v>0</v>
      </c>
    </row>
    <row r="33" spans="1:7">
      <c r="A33" s="271"/>
      <c r="B33" s="272"/>
      <c r="C33" s="302"/>
      <c r="D33" s="303"/>
      <c r="E33" s="273"/>
      <c r="F33" s="76"/>
      <c r="G33" s="85"/>
    </row>
    <row r="34" spans="1:7">
      <c r="A34" s="266">
        <v>16</v>
      </c>
      <c r="B34" s="267" t="s">
        <v>346</v>
      </c>
      <c r="C34" s="268" t="s">
        <v>579</v>
      </c>
      <c r="D34" s="269" t="s">
        <v>22</v>
      </c>
      <c r="E34" s="270">
        <v>4.62</v>
      </c>
      <c r="F34" s="101"/>
      <c r="G34" s="103">
        <f>E34*F34</f>
        <v>0</v>
      </c>
    </row>
    <row r="35" spans="1:7">
      <c r="A35" s="271"/>
      <c r="B35" s="272"/>
      <c r="C35" s="300" t="s">
        <v>959</v>
      </c>
      <c r="D35" s="301"/>
      <c r="E35" s="274">
        <v>4.62</v>
      </c>
      <c r="F35" s="76"/>
      <c r="G35" s="85"/>
    </row>
    <row r="36" spans="1:7">
      <c r="A36" s="266">
        <v>17</v>
      </c>
      <c r="B36" s="267" t="s">
        <v>349</v>
      </c>
      <c r="C36" s="268" t="s">
        <v>350</v>
      </c>
      <c r="D36" s="269" t="s">
        <v>22</v>
      </c>
      <c r="E36" s="270">
        <v>15.15</v>
      </c>
      <c r="F36" s="101"/>
      <c r="G36" s="103">
        <f>E36*F36</f>
        <v>0</v>
      </c>
    </row>
    <row r="37" spans="1:7">
      <c r="A37" s="271"/>
      <c r="B37" s="272"/>
      <c r="C37" s="300" t="s">
        <v>960</v>
      </c>
      <c r="D37" s="301"/>
      <c r="E37" s="274">
        <v>15.15</v>
      </c>
      <c r="F37" s="76"/>
      <c r="G37" s="85"/>
    </row>
    <row r="38" spans="1:7">
      <c r="A38" s="266">
        <v>18</v>
      </c>
      <c r="B38" s="267" t="s">
        <v>352</v>
      </c>
      <c r="C38" s="268" t="s">
        <v>353</v>
      </c>
      <c r="D38" s="269" t="s">
        <v>22</v>
      </c>
      <c r="E38" s="270">
        <v>19.77</v>
      </c>
      <c r="F38" s="101"/>
      <c r="G38" s="103">
        <f>E38*F38</f>
        <v>0</v>
      </c>
    </row>
    <row r="39" spans="1:7">
      <c r="A39" s="271"/>
      <c r="B39" s="272"/>
      <c r="C39" s="300" t="s">
        <v>961</v>
      </c>
      <c r="D39" s="301"/>
      <c r="E39" s="274">
        <v>19.77</v>
      </c>
      <c r="F39" s="76"/>
      <c r="G39" s="85"/>
    </row>
    <row r="40" spans="1:7">
      <c r="A40" s="266">
        <v>19</v>
      </c>
      <c r="B40" s="267" t="s">
        <v>355</v>
      </c>
      <c r="C40" s="268" t="s">
        <v>356</v>
      </c>
      <c r="D40" s="269" t="s">
        <v>22</v>
      </c>
      <c r="E40" s="270">
        <v>19.77</v>
      </c>
      <c r="F40" s="101"/>
      <c r="G40" s="103">
        <f>E40*F40</f>
        <v>0</v>
      </c>
    </row>
    <row r="41" spans="1:7">
      <c r="A41" s="271"/>
      <c r="B41" s="272"/>
      <c r="C41" s="300" t="s">
        <v>961</v>
      </c>
      <c r="D41" s="301"/>
      <c r="E41" s="274">
        <v>19.77</v>
      </c>
      <c r="F41" s="76"/>
      <c r="G41" s="85"/>
    </row>
    <row r="42" spans="1:7" ht="22.5">
      <c r="A42" s="266">
        <v>20</v>
      </c>
      <c r="B42" s="267" t="s">
        <v>357</v>
      </c>
      <c r="C42" s="268" t="s">
        <v>358</v>
      </c>
      <c r="D42" s="269" t="s">
        <v>22</v>
      </c>
      <c r="E42" s="270">
        <v>6.03</v>
      </c>
      <c r="F42" s="101"/>
      <c r="G42" s="103">
        <f>E42*F42</f>
        <v>0</v>
      </c>
    </row>
    <row r="43" spans="1:7">
      <c r="A43" s="271"/>
      <c r="B43" s="272"/>
      <c r="C43" s="300" t="s">
        <v>964</v>
      </c>
      <c r="D43" s="301"/>
      <c r="E43" s="274">
        <v>6.03</v>
      </c>
      <c r="F43" s="76"/>
      <c r="G43" s="85"/>
    </row>
    <row r="44" spans="1:7">
      <c r="A44" s="266">
        <v>21</v>
      </c>
      <c r="B44" s="267" t="s">
        <v>47</v>
      </c>
      <c r="C44" s="268" t="s">
        <v>580</v>
      </c>
      <c r="D44" s="269" t="s">
        <v>22</v>
      </c>
      <c r="E44" s="273">
        <v>6.03</v>
      </c>
      <c r="F44" s="101"/>
      <c r="G44" s="103">
        <f>E44*F44</f>
        <v>0</v>
      </c>
    </row>
    <row r="45" spans="1:7">
      <c r="A45" s="271"/>
      <c r="B45" s="272"/>
      <c r="C45" s="300" t="s">
        <v>964</v>
      </c>
      <c r="D45" s="301"/>
      <c r="E45" s="274">
        <v>6.03</v>
      </c>
      <c r="F45" s="76"/>
      <c r="G45" s="85"/>
    </row>
    <row r="46" spans="1:7">
      <c r="A46" s="266">
        <v>22</v>
      </c>
      <c r="B46" s="267" t="s">
        <v>361</v>
      </c>
      <c r="C46" s="268" t="s">
        <v>362</v>
      </c>
      <c r="D46" s="269" t="s">
        <v>22</v>
      </c>
      <c r="E46" s="273">
        <v>6.03</v>
      </c>
      <c r="F46" s="101"/>
      <c r="G46" s="103">
        <f>E46*F46</f>
        <v>0</v>
      </c>
    </row>
    <row r="47" spans="1:7">
      <c r="A47" s="271"/>
      <c r="B47" s="272"/>
      <c r="C47" s="300" t="s">
        <v>964</v>
      </c>
      <c r="D47" s="301"/>
      <c r="E47" s="274">
        <v>6.03</v>
      </c>
      <c r="F47" s="76"/>
      <c r="G47" s="85"/>
    </row>
    <row r="48" spans="1:7">
      <c r="A48" s="266">
        <v>23</v>
      </c>
      <c r="B48" s="267" t="s">
        <v>481</v>
      </c>
      <c r="C48" s="268" t="s">
        <v>482</v>
      </c>
      <c r="D48" s="269" t="s">
        <v>68</v>
      </c>
      <c r="E48" s="270">
        <v>32.200000000000003</v>
      </c>
      <c r="F48" s="101"/>
      <c r="G48" s="103">
        <f>E48*F48</f>
        <v>0</v>
      </c>
    </row>
    <row r="49" spans="1:9">
      <c r="A49" s="271"/>
      <c r="B49" s="272"/>
      <c r="C49" s="300" t="s">
        <v>965</v>
      </c>
      <c r="D49" s="301"/>
      <c r="E49" s="274">
        <v>32.200000000000003</v>
      </c>
      <c r="F49" s="76"/>
      <c r="G49" s="85"/>
    </row>
    <row r="50" spans="1:9">
      <c r="A50" s="266">
        <v>24</v>
      </c>
      <c r="B50" s="267" t="s">
        <v>366</v>
      </c>
      <c r="C50" s="268" t="s">
        <v>485</v>
      </c>
      <c r="D50" s="269" t="s">
        <v>68</v>
      </c>
      <c r="E50" s="270">
        <v>32.200000000000003</v>
      </c>
      <c r="F50" s="101"/>
      <c r="G50" s="103">
        <f>E50*F50</f>
        <v>0</v>
      </c>
    </row>
    <row r="51" spans="1:9">
      <c r="A51" s="271"/>
      <c r="B51" s="272"/>
      <c r="C51" s="300" t="s">
        <v>965</v>
      </c>
      <c r="D51" s="301"/>
      <c r="E51" s="274">
        <v>32.200000000000003</v>
      </c>
      <c r="F51" s="76"/>
      <c r="G51" s="85"/>
    </row>
    <row r="52" spans="1:9" ht="22.5">
      <c r="A52" s="266">
        <v>25</v>
      </c>
      <c r="B52" s="267" t="s">
        <v>368</v>
      </c>
      <c r="C52" s="268" t="s">
        <v>581</v>
      </c>
      <c r="D52" s="269" t="s">
        <v>22</v>
      </c>
      <c r="E52" s="270">
        <v>1.32</v>
      </c>
      <c r="F52" s="101"/>
      <c r="G52" s="103">
        <f>E52*F52</f>
        <v>0</v>
      </c>
    </row>
    <row r="53" spans="1:9">
      <c r="A53" s="271"/>
      <c r="B53" s="272"/>
      <c r="C53" s="300" t="s">
        <v>962</v>
      </c>
      <c r="D53" s="301"/>
      <c r="E53" s="274">
        <v>1.32</v>
      </c>
      <c r="F53" s="76"/>
      <c r="G53" s="85"/>
    </row>
    <row r="54" spans="1:9" ht="22.5">
      <c r="A54" s="266">
        <v>26</v>
      </c>
      <c r="B54" s="267" t="s">
        <v>371</v>
      </c>
      <c r="C54" s="268" t="s">
        <v>372</v>
      </c>
      <c r="D54" s="269" t="s">
        <v>22</v>
      </c>
      <c r="E54" s="270">
        <v>13.74</v>
      </c>
      <c r="F54" s="101"/>
      <c r="G54" s="103">
        <f>E54*F54</f>
        <v>0</v>
      </c>
    </row>
    <row r="55" spans="1:9">
      <c r="A55" s="271"/>
      <c r="B55" s="272"/>
      <c r="C55" s="300" t="s">
        <v>963</v>
      </c>
      <c r="D55" s="301"/>
      <c r="E55" s="274">
        <v>9.1199999999999992</v>
      </c>
      <c r="F55" s="76"/>
      <c r="G55" s="85"/>
    </row>
    <row r="56" spans="1:9">
      <c r="A56" s="271"/>
      <c r="B56" s="272"/>
      <c r="C56" s="300" t="s">
        <v>582</v>
      </c>
      <c r="D56" s="301"/>
      <c r="E56" s="274">
        <v>4.62</v>
      </c>
      <c r="F56" s="76"/>
      <c r="G56" s="85"/>
    </row>
    <row r="57" spans="1:9">
      <c r="A57" s="266">
        <v>27</v>
      </c>
      <c r="B57" s="267" t="s">
        <v>52</v>
      </c>
      <c r="C57" s="268" t="s">
        <v>374</v>
      </c>
      <c r="D57" s="269" t="s">
        <v>22</v>
      </c>
      <c r="E57" s="273">
        <v>6.03</v>
      </c>
      <c r="F57" s="101"/>
      <c r="G57" s="103">
        <f>E57*F57</f>
        <v>0</v>
      </c>
    </row>
    <row r="58" spans="1:9">
      <c r="A58" s="271"/>
      <c r="B58" s="272"/>
      <c r="C58" s="300" t="s">
        <v>964</v>
      </c>
      <c r="D58" s="301"/>
      <c r="E58" s="274">
        <v>6.03</v>
      </c>
      <c r="F58" s="76"/>
      <c r="G58" s="85"/>
    </row>
    <row r="59" spans="1:9">
      <c r="A59" s="266">
        <v>28</v>
      </c>
      <c r="B59" s="267" t="s">
        <v>375</v>
      </c>
      <c r="C59" s="268" t="s">
        <v>376</v>
      </c>
      <c r="D59" s="269" t="s">
        <v>68</v>
      </c>
      <c r="E59" s="270">
        <v>28</v>
      </c>
      <c r="F59" s="101"/>
      <c r="G59" s="103">
        <f>E59*F59</f>
        <v>0</v>
      </c>
    </row>
    <row r="60" spans="1:9">
      <c r="A60" s="271"/>
      <c r="B60" s="272"/>
      <c r="C60" s="300" t="s">
        <v>966</v>
      </c>
      <c r="D60" s="301"/>
      <c r="E60" s="274">
        <v>28</v>
      </c>
      <c r="F60" s="76"/>
      <c r="G60" s="85"/>
    </row>
    <row r="61" spans="1:9">
      <c r="A61" s="52"/>
      <c r="B61" s="61" t="s">
        <v>18</v>
      </c>
      <c r="C61" s="62" t="s">
        <v>928</v>
      </c>
      <c r="D61" s="52"/>
      <c r="E61" s="63"/>
      <c r="F61" s="63"/>
      <c r="G61" s="86">
        <f>SUM(G7:G60)</f>
        <v>0</v>
      </c>
    </row>
    <row r="62" spans="1:9">
      <c r="A62" s="80" t="s">
        <v>15</v>
      </c>
      <c r="B62" s="50" t="s">
        <v>70</v>
      </c>
      <c r="C62" s="51" t="s">
        <v>71</v>
      </c>
      <c r="D62" s="52"/>
      <c r="E62" s="53"/>
      <c r="F62" s="53"/>
      <c r="G62" s="81"/>
      <c r="H62" s="97"/>
      <c r="I62" s="97"/>
    </row>
    <row r="63" spans="1:9">
      <c r="A63" s="82">
        <v>29</v>
      </c>
      <c r="B63" s="98" t="s">
        <v>583</v>
      </c>
      <c r="C63" s="99" t="s">
        <v>584</v>
      </c>
      <c r="D63" s="100" t="s">
        <v>22</v>
      </c>
      <c r="E63" s="101">
        <v>2</v>
      </c>
      <c r="F63" s="101"/>
      <c r="G63" s="103">
        <f>E63*F63</f>
        <v>0</v>
      </c>
    </row>
    <row r="64" spans="1:9">
      <c r="A64" s="84"/>
      <c r="B64" s="58"/>
      <c r="C64" s="286" t="s">
        <v>585</v>
      </c>
      <c r="D64" s="287"/>
      <c r="E64" s="59">
        <v>2</v>
      </c>
      <c r="F64" s="76"/>
      <c r="G64" s="85"/>
    </row>
    <row r="65" spans="1:9">
      <c r="A65" s="52"/>
      <c r="B65" s="61" t="s">
        <v>18</v>
      </c>
      <c r="C65" s="62" t="s">
        <v>929</v>
      </c>
      <c r="D65" s="52"/>
      <c r="E65" s="63"/>
      <c r="F65" s="63"/>
      <c r="G65" s="86">
        <f>SUM(G62:G64)</f>
        <v>0</v>
      </c>
    </row>
    <row r="66" spans="1:9">
      <c r="A66" s="80" t="s">
        <v>15</v>
      </c>
      <c r="B66" s="50" t="s">
        <v>108</v>
      </c>
      <c r="C66" s="51" t="s">
        <v>109</v>
      </c>
      <c r="D66" s="52"/>
      <c r="E66" s="53"/>
      <c r="F66" s="53"/>
      <c r="G66" s="81"/>
      <c r="H66" s="97"/>
      <c r="I66" s="97"/>
    </row>
    <row r="67" spans="1:9" ht="22.5">
      <c r="A67" s="266">
        <v>30</v>
      </c>
      <c r="B67" s="267" t="s">
        <v>378</v>
      </c>
      <c r="C67" s="268" t="s">
        <v>379</v>
      </c>
      <c r="D67" s="269" t="s">
        <v>22</v>
      </c>
      <c r="E67" s="270">
        <v>0.33</v>
      </c>
      <c r="F67" s="101"/>
      <c r="G67" s="103">
        <f>E67*F67</f>
        <v>0</v>
      </c>
    </row>
    <row r="68" spans="1:9">
      <c r="A68" s="84"/>
      <c r="B68" s="58"/>
      <c r="C68" s="286" t="s">
        <v>967</v>
      </c>
      <c r="D68" s="287"/>
      <c r="E68" s="59">
        <v>0.33</v>
      </c>
      <c r="F68" s="76"/>
      <c r="G68" s="85"/>
    </row>
    <row r="69" spans="1:9">
      <c r="A69" s="82">
        <v>31</v>
      </c>
      <c r="B69" s="98" t="s">
        <v>503</v>
      </c>
      <c r="C69" s="99" t="s">
        <v>586</v>
      </c>
      <c r="D69" s="100" t="s">
        <v>22</v>
      </c>
      <c r="E69" s="101">
        <v>0.45</v>
      </c>
      <c r="F69" s="101"/>
      <c r="G69" s="103">
        <f>E69*F69</f>
        <v>0</v>
      </c>
    </row>
    <row r="70" spans="1:9">
      <c r="A70" s="84"/>
      <c r="B70" s="58"/>
      <c r="C70" s="286" t="s">
        <v>587</v>
      </c>
      <c r="D70" s="287"/>
      <c r="E70" s="59">
        <v>0.45</v>
      </c>
      <c r="F70" s="76"/>
      <c r="G70" s="85"/>
    </row>
    <row r="71" spans="1:9">
      <c r="A71" s="52"/>
      <c r="B71" s="61" t="s">
        <v>18</v>
      </c>
      <c r="C71" s="62" t="s">
        <v>931</v>
      </c>
      <c r="D71" s="52"/>
      <c r="E71" s="63"/>
      <c r="F71" s="63"/>
      <c r="G71" s="86">
        <f>SUM(G66:G70)</f>
        <v>0</v>
      </c>
    </row>
    <row r="72" spans="1:9">
      <c r="A72" s="80" t="s">
        <v>15</v>
      </c>
      <c r="B72" s="50" t="s">
        <v>383</v>
      </c>
      <c r="C72" s="51" t="s">
        <v>384</v>
      </c>
      <c r="D72" s="52"/>
      <c r="E72" s="53"/>
      <c r="F72" s="53"/>
      <c r="G72" s="81"/>
      <c r="H72" s="97"/>
      <c r="I72" s="97"/>
    </row>
    <row r="73" spans="1:9">
      <c r="A73" s="82"/>
      <c r="B73" s="98"/>
      <c r="C73" s="99"/>
      <c r="D73" s="100"/>
      <c r="E73" s="101"/>
      <c r="F73" s="101"/>
      <c r="G73" s="103">
        <f>E73*F73</f>
        <v>0</v>
      </c>
    </row>
    <row r="74" spans="1:9">
      <c r="A74" s="84"/>
      <c r="B74" s="58"/>
      <c r="C74" s="286"/>
      <c r="D74" s="287"/>
      <c r="E74" s="59"/>
      <c r="F74" s="76"/>
      <c r="G74" s="85"/>
    </row>
    <row r="75" spans="1:9">
      <c r="A75" s="82"/>
      <c r="B75" s="98"/>
      <c r="C75" s="99"/>
      <c r="D75" s="100"/>
      <c r="E75" s="101"/>
      <c r="F75" s="101"/>
      <c r="G75" s="103">
        <f>E75*F75</f>
        <v>0</v>
      </c>
    </row>
    <row r="76" spans="1:9">
      <c r="A76" s="84"/>
      <c r="B76" s="58"/>
      <c r="C76" s="286"/>
      <c r="D76" s="287"/>
      <c r="E76" s="59"/>
      <c r="F76" s="76"/>
      <c r="G76" s="85"/>
    </row>
    <row r="77" spans="1:9">
      <c r="A77" s="82"/>
      <c r="B77" s="98"/>
      <c r="C77" s="99"/>
      <c r="D77" s="100"/>
      <c r="E77" s="101"/>
      <c r="F77" s="101"/>
      <c r="G77" s="103">
        <f>E77*F77</f>
        <v>0</v>
      </c>
    </row>
    <row r="78" spans="1:9">
      <c r="A78" s="84"/>
      <c r="B78" s="58"/>
      <c r="C78" s="286"/>
      <c r="D78" s="287"/>
      <c r="E78" s="59"/>
      <c r="F78" s="76"/>
      <c r="G78" s="85"/>
    </row>
    <row r="79" spans="1:9">
      <c r="A79" s="82"/>
      <c r="B79" s="98"/>
      <c r="C79" s="99"/>
      <c r="D79" s="100"/>
      <c r="E79" s="101"/>
      <c r="F79" s="101"/>
      <c r="G79" s="103">
        <f>E79*F79</f>
        <v>0</v>
      </c>
    </row>
    <row r="80" spans="1:9">
      <c r="A80" s="84"/>
      <c r="B80" s="58"/>
      <c r="C80" s="286"/>
      <c r="D80" s="287"/>
      <c r="E80" s="59"/>
      <c r="F80" s="76"/>
      <c r="G80" s="85"/>
    </row>
    <row r="81" spans="1:9">
      <c r="A81" s="52"/>
      <c r="B81" s="61" t="s">
        <v>18</v>
      </c>
      <c r="C81" s="62" t="s">
        <v>945</v>
      </c>
      <c r="D81" s="52"/>
      <c r="E81" s="63"/>
      <c r="F81" s="63"/>
      <c r="G81" s="86">
        <f>SUM(G72:G80)</f>
        <v>0</v>
      </c>
    </row>
    <row r="82" spans="1:9">
      <c r="A82" s="80" t="s">
        <v>15</v>
      </c>
      <c r="B82" s="50" t="s">
        <v>131</v>
      </c>
      <c r="C82" s="51" t="s">
        <v>132</v>
      </c>
      <c r="D82" s="52"/>
      <c r="E82" s="53"/>
      <c r="F82" s="53"/>
      <c r="G82" s="81"/>
      <c r="H82" s="97"/>
      <c r="I82" s="97"/>
    </row>
    <row r="83" spans="1:9">
      <c r="A83" s="82"/>
      <c r="B83" s="98"/>
      <c r="C83" s="99"/>
      <c r="D83" s="100"/>
      <c r="E83" s="101"/>
      <c r="F83" s="101"/>
      <c r="G83" s="103">
        <f>E83*F83</f>
        <v>0</v>
      </c>
    </row>
    <row r="84" spans="1:9">
      <c r="A84" s="84"/>
      <c r="B84" s="58"/>
      <c r="C84" s="286"/>
      <c r="D84" s="287"/>
      <c r="E84" s="59"/>
      <c r="F84" s="76"/>
      <c r="G84" s="85"/>
    </row>
    <row r="85" spans="1:9">
      <c r="A85" s="82"/>
      <c r="B85" s="98"/>
      <c r="C85" s="99"/>
      <c r="D85" s="100"/>
      <c r="E85" s="101"/>
      <c r="F85" s="101"/>
      <c r="G85" s="103">
        <f t="shared" ref="G85:G132" si="0">E85*F85</f>
        <v>0</v>
      </c>
    </row>
    <row r="86" spans="1:9">
      <c r="A86" s="82"/>
      <c r="B86" s="98"/>
      <c r="C86" s="99"/>
      <c r="D86" s="100"/>
      <c r="E86" s="101"/>
      <c r="F86" s="101"/>
      <c r="G86" s="103">
        <f t="shared" si="0"/>
        <v>0</v>
      </c>
    </row>
    <row r="87" spans="1:9">
      <c r="A87" s="82"/>
      <c r="B87" s="98"/>
      <c r="C87" s="99"/>
      <c r="D87" s="100"/>
      <c r="E87" s="101"/>
      <c r="F87" s="101"/>
      <c r="G87" s="103">
        <f t="shared" si="0"/>
        <v>0</v>
      </c>
    </row>
    <row r="88" spans="1:9">
      <c r="A88" s="82"/>
      <c r="B88" s="98"/>
      <c r="C88" s="99"/>
      <c r="D88" s="100"/>
      <c r="E88" s="101"/>
      <c r="F88" s="101"/>
      <c r="G88" s="103">
        <f t="shared" si="0"/>
        <v>0</v>
      </c>
    </row>
    <row r="89" spans="1:9">
      <c r="A89" s="82"/>
      <c r="B89" s="98"/>
      <c r="C89" s="99"/>
      <c r="D89" s="100"/>
      <c r="E89" s="101"/>
      <c r="F89" s="101"/>
      <c r="G89" s="103">
        <f t="shared" si="0"/>
        <v>0</v>
      </c>
    </row>
    <row r="90" spans="1:9">
      <c r="A90" s="82"/>
      <c r="B90" s="98"/>
      <c r="C90" s="99"/>
      <c r="D90" s="100"/>
      <c r="E90" s="101"/>
      <c r="F90" s="101"/>
      <c r="G90" s="103">
        <f t="shared" si="0"/>
        <v>0</v>
      </c>
    </row>
    <row r="91" spans="1:9">
      <c r="A91" s="82"/>
      <c r="B91" s="98"/>
      <c r="C91" s="99"/>
      <c r="D91" s="100"/>
      <c r="E91" s="101"/>
      <c r="F91" s="101"/>
      <c r="G91" s="103">
        <f t="shared" si="0"/>
        <v>0</v>
      </c>
    </row>
    <row r="92" spans="1:9">
      <c r="A92" s="82"/>
      <c r="B92" s="98"/>
      <c r="C92" s="99"/>
      <c r="D92" s="100"/>
      <c r="E92" s="101"/>
      <c r="F92" s="101"/>
      <c r="G92" s="103">
        <f t="shared" si="0"/>
        <v>0</v>
      </c>
    </row>
    <row r="93" spans="1:9">
      <c r="A93" s="82"/>
      <c r="B93" s="98"/>
      <c r="C93" s="99"/>
      <c r="D93" s="100"/>
      <c r="E93" s="101"/>
      <c r="F93" s="101"/>
      <c r="G93" s="103">
        <f t="shared" si="0"/>
        <v>0</v>
      </c>
    </row>
    <row r="94" spans="1:9">
      <c r="A94" s="82"/>
      <c r="B94" s="98"/>
      <c r="C94" s="99"/>
      <c r="D94" s="100"/>
      <c r="E94" s="101"/>
      <c r="F94" s="101"/>
      <c r="G94" s="103">
        <f t="shared" si="0"/>
        <v>0</v>
      </c>
    </row>
    <row r="95" spans="1:9">
      <c r="A95" s="82"/>
      <c r="B95" s="98"/>
      <c r="C95" s="99"/>
      <c r="D95" s="100"/>
      <c r="E95" s="101"/>
      <c r="F95" s="101"/>
      <c r="G95" s="103">
        <f t="shared" si="0"/>
        <v>0</v>
      </c>
    </row>
    <row r="96" spans="1:9">
      <c r="A96" s="82"/>
      <c r="B96" s="98"/>
      <c r="C96" s="99"/>
      <c r="D96" s="100"/>
      <c r="E96" s="101"/>
      <c r="F96" s="101"/>
      <c r="G96" s="103">
        <f t="shared" si="0"/>
        <v>0</v>
      </c>
    </row>
    <row r="97" spans="1:7">
      <c r="A97" s="82"/>
      <c r="B97" s="98"/>
      <c r="C97" s="99"/>
      <c r="D97" s="100"/>
      <c r="E97" s="101"/>
      <c r="F97" s="101"/>
      <c r="G97" s="103">
        <f t="shared" si="0"/>
        <v>0</v>
      </c>
    </row>
    <row r="98" spans="1:7">
      <c r="A98" s="82"/>
      <c r="B98" s="98"/>
      <c r="C98" s="99"/>
      <c r="D98" s="100"/>
      <c r="E98" s="101"/>
      <c r="F98" s="101"/>
      <c r="G98" s="103">
        <f t="shared" si="0"/>
        <v>0</v>
      </c>
    </row>
    <row r="99" spans="1:7">
      <c r="A99" s="82"/>
      <c r="B99" s="98"/>
      <c r="C99" s="99"/>
      <c r="D99" s="100"/>
      <c r="E99" s="101"/>
      <c r="F99" s="101"/>
      <c r="G99" s="103">
        <f t="shared" si="0"/>
        <v>0</v>
      </c>
    </row>
    <row r="100" spans="1:7">
      <c r="A100" s="82"/>
      <c r="B100" s="98"/>
      <c r="C100" s="99"/>
      <c r="D100" s="100"/>
      <c r="E100" s="101"/>
      <c r="F100" s="101"/>
      <c r="G100" s="103">
        <f t="shared" si="0"/>
        <v>0</v>
      </c>
    </row>
    <row r="101" spans="1:7">
      <c r="A101" s="82"/>
      <c r="B101" s="98"/>
      <c r="C101" s="99"/>
      <c r="D101" s="100"/>
      <c r="E101" s="101"/>
      <c r="F101" s="101"/>
      <c r="G101" s="103">
        <f t="shared" si="0"/>
        <v>0</v>
      </c>
    </row>
    <row r="102" spans="1:7">
      <c r="A102" s="82"/>
      <c r="B102" s="98"/>
      <c r="C102" s="99"/>
      <c r="D102" s="100"/>
      <c r="E102" s="101"/>
      <c r="F102" s="101"/>
      <c r="G102" s="103">
        <f t="shared" si="0"/>
        <v>0</v>
      </c>
    </row>
    <row r="103" spans="1:7">
      <c r="A103" s="82"/>
      <c r="B103" s="98"/>
      <c r="C103" s="99"/>
      <c r="D103" s="100"/>
      <c r="E103" s="101"/>
      <c r="F103" s="101"/>
      <c r="G103" s="103">
        <f t="shared" si="0"/>
        <v>0</v>
      </c>
    </row>
    <row r="104" spans="1:7">
      <c r="A104" s="82"/>
      <c r="B104" s="98"/>
      <c r="C104" s="99"/>
      <c r="D104" s="100"/>
      <c r="E104" s="101"/>
      <c r="F104" s="101"/>
      <c r="G104" s="103">
        <f t="shared" si="0"/>
        <v>0</v>
      </c>
    </row>
    <row r="105" spans="1:7">
      <c r="A105" s="335">
        <v>58</v>
      </c>
      <c r="B105" s="336" t="s">
        <v>971</v>
      </c>
      <c r="C105" s="337" t="s">
        <v>972</v>
      </c>
      <c r="D105" s="338" t="s">
        <v>26</v>
      </c>
      <c r="E105" s="339">
        <v>6</v>
      </c>
      <c r="F105" s="339"/>
      <c r="G105" s="103">
        <f t="shared" si="0"/>
        <v>0</v>
      </c>
    </row>
    <row r="106" spans="1:7">
      <c r="A106" s="84"/>
      <c r="B106" s="58"/>
      <c r="C106" s="286">
        <v>6</v>
      </c>
      <c r="D106" s="287"/>
      <c r="E106" s="59">
        <v>6</v>
      </c>
      <c r="F106" s="101"/>
      <c r="G106" s="103">
        <f t="shared" si="0"/>
        <v>0</v>
      </c>
    </row>
    <row r="107" spans="1:7" ht="22.5">
      <c r="A107" s="82">
        <v>59</v>
      </c>
      <c r="B107" s="98" t="s">
        <v>588</v>
      </c>
      <c r="C107" s="99" t="s">
        <v>589</v>
      </c>
      <c r="D107" s="100" t="s">
        <v>26</v>
      </c>
      <c r="E107" s="101">
        <v>7</v>
      </c>
      <c r="F107" s="101"/>
      <c r="G107" s="103">
        <f t="shared" si="0"/>
        <v>0</v>
      </c>
    </row>
    <row r="108" spans="1:7">
      <c r="A108" s="82">
        <v>60</v>
      </c>
      <c r="B108" s="98" t="s">
        <v>590</v>
      </c>
      <c r="C108" s="99" t="s">
        <v>591</v>
      </c>
      <c r="D108" s="100" t="s">
        <v>65</v>
      </c>
      <c r="E108" s="101">
        <v>1</v>
      </c>
      <c r="F108" s="101"/>
      <c r="G108" s="103">
        <f t="shared" si="0"/>
        <v>0</v>
      </c>
    </row>
    <row r="109" spans="1:7">
      <c r="A109" s="82">
        <v>61</v>
      </c>
      <c r="B109" s="98" t="s">
        <v>592</v>
      </c>
      <c r="C109" s="99" t="s">
        <v>593</v>
      </c>
      <c r="D109" s="100" t="s">
        <v>65</v>
      </c>
      <c r="E109" s="101">
        <v>1</v>
      </c>
      <c r="F109" s="101"/>
      <c r="G109" s="103">
        <f t="shared" si="0"/>
        <v>0</v>
      </c>
    </row>
    <row r="110" spans="1:7">
      <c r="A110" s="82">
        <v>62</v>
      </c>
      <c r="B110" s="98" t="s">
        <v>594</v>
      </c>
      <c r="C110" s="99" t="s">
        <v>595</v>
      </c>
      <c r="D110" s="100" t="s">
        <v>65</v>
      </c>
      <c r="E110" s="101">
        <v>1</v>
      </c>
      <c r="F110" s="101"/>
      <c r="G110" s="103">
        <f t="shared" si="0"/>
        <v>0</v>
      </c>
    </row>
    <row r="111" spans="1:7">
      <c r="A111" s="82"/>
      <c r="B111" s="98"/>
      <c r="C111" s="99"/>
      <c r="D111" s="100"/>
      <c r="E111" s="101"/>
      <c r="F111" s="101"/>
      <c r="G111" s="103">
        <f t="shared" si="0"/>
        <v>0</v>
      </c>
    </row>
    <row r="112" spans="1:7">
      <c r="A112" s="82"/>
      <c r="B112" s="98"/>
      <c r="C112" s="99"/>
      <c r="D112" s="100"/>
      <c r="E112" s="101"/>
      <c r="F112" s="101"/>
      <c r="G112" s="103">
        <f t="shared" si="0"/>
        <v>0</v>
      </c>
    </row>
    <row r="113" spans="1:7">
      <c r="A113" s="82">
        <v>65</v>
      </c>
      <c r="B113" s="98" t="s">
        <v>596</v>
      </c>
      <c r="C113" s="99" t="s">
        <v>597</v>
      </c>
      <c r="D113" s="100" t="s">
        <v>65</v>
      </c>
      <c r="E113" s="101">
        <v>2</v>
      </c>
      <c r="F113" s="101"/>
      <c r="G113" s="103">
        <f t="shared" si="0"/>
        <v>0</v>
      </c>
    </row>
    <row r="114" spans="1:7" ht="22.5">
      <c r="A114" s="82">
        <v>66</v>
      </c>
      <c r="B114" s="98" t="s">
        <v>598</v>
      </c>
      <c r="C114" s="99" t="s">
        <v>599</v>
      </c>
      <c r="D114" s="100" t="s">
        <v>65</v>
      </c>
      <c r="E114" s="101">
        <v>1</v>
      </c>
      <c r="F114" s="101"/>
      <c r="G114" s="103">
        <f t="shared" si="0"/>
        <v>0</v>
      </c>
    </row>
    <row r="115" spans="1:7">
      <c r="A115" s="82">
        <v>67</v>
      </c>
      <c r="B115" s="98" t="s">
        <v>600</v>
      </c>
      <c r="C115" s="99" t="s">
        <v>601</v>
      </c>
      <c r="D115" s="100" t="s">
        <v>65</v>
      </c>
      <c r="E115" s="101">
        <v>1</v>
      </c>
      <c r="F115" s="101"/>
      <c r="G115" s="103">
        <f t="shared" si="0"/>
        <v>0</v>
      </c>
    </row>
    <row r="116" spans="1:7" ht="22.5">
      <c r="A116" s="82">
        <v>68</v>
      </c>
      <c r="B116" s="98" t="s">
        <v>602</v>
      </c>
      <c r="C116" s="99" t="s">
        <v>603</v>
      </c>
      <c r="D116" s="100" t="s">
        <v>65</v>
      </c>
      <c r="E116" s="101">
        <v>1</v>
      </c>
      <c r="F116" s="101"/>
      <c r="G116" s="103">
        <f t="shared" si="0"/>
        <v>0</v>
      </c>
    </row>
    <row r="117" spans="1:7">
      <c r="A117" s="82">
        <v>69</v>
      </c>
      <c r="B117" s="98" t="s">
        <v>604</v>
      </c>
      <c r="C117" s="99" t="s">
        <v>605</v>
      </c>
      <c r="D117" s="100" t="s">
        <v>65</v>
      </c>
      <c r="E117" s="101">
        <v>6</v>
      </c>
      <c r="F117" s="101"/>
      <c r="G117" s="103">
        <f t="shared" si="0"/>
        <v>0</v>
      </c>
    </row>
    <row r="118" spans="1:7">
      <c r="A118" s="82">
        <v>70</v>
      </c>
      <c r="B118" s="98" t="s">
        <v>606</v>
      </c>
      <c r="C118" s="99" t="s">
        <v>607</v>
      </c>
      <c r="D118" s="100" t="s">
        <v>65</v>
      </c>
      <c r="E118" s="101">
        <v>6</v>
      </c>
      <c r="F118" s="101"/>
      <c r="G118" s="103">
        <f t="shared" si="0"/>
        <v>0</v>
      </c>
    </row>
    <row r="119" spans="1:7" ht="22.5">
      <c r="A119" s="82">
        <v>71</v>
      </c>
      <c r="B119" s="98" t="s">
        <v>292</v>
      </c>
      <c r="C119" s="99" t="s">
        <v>608</v>
      </c>
      <c r="D119" s="100" t="s">
        <v>137</v>
      </c>
      <c r="E119" s="101">
        <v>1</v>
      </c>
      <c r="F119" s="101"/>
      <c r="G119" s="103">
        <f t="shared" si="0"/>
        <v>0</v>
      </c>
    </row>
    <row r="120" spans="1:7">
      <c r="A120" s="82">
        <v>72</v>
      </c>
      <c r="B120" s="98" t="s">
        <v>609</v>
      </c>
      <c r="C120" s="99" t="s">
        <v>610</v>
      </c>
      <c r="D120" s="100" t="s">
        <v>65</v>
      </c>
      <c r="E120" s="101">
        <v>1</v>
      </c>
      <c r="F120" s="101"/>
      <c r="G120" s="103">
        <f t="shared" si="0"/>
        <v>0</v>
      </c>
    </row>
    <row r="121" spans="1:7">
      <c r="A121" s="82">
        <v>73</v>
      </c>
      <c r="B121" s="98" t="s">
        <v>611</v>
      </c>
      <c r="C121" s="99" t="s">
        <v>612</v>
      </c>
      <c r="D121" s="100" t="s">
        <v>65</v>
      </c>
      <c r="E121" s="101">
        <v>1</v>
      </c>
      <c r="F121" s="101"/>
      <c r="G121" s="103">
        <f t="shared" si="0"/>
        <v>0</v>
      </c>
    </row>
    <row r="122" spans="1:7">
      <c r="A122" s="82">
        <v>74</v>
      </c>
      <c r="B122" s="98" t="s">
        <v>613</v>
      </c>
      <c r="C122" s="99" t="s">
        <v>614</v>
      </c>
      <c r="D122" s="100" t="s">
        <v>65</v>
      </c>
      <c r="E122" s="101">
        <v>1</v>
      </c>
      <c r="F122" s="101"/>
      <c r="G122" s="103">
        <f t="shared" si="0"/>
        <v>0</v>
      </c>
    </row>
    <row r="123" spans="1:7">
      <c r="A123" s="82">
        <v>75</v>
      </c>
      <c r="B123" s="98" t="s">
        <v>615</v>
      </c>
      <c r="C123" s="99" t="s">
        <v>616</v>
      </c>
      <c r="D123" s="100" t="s">
        <v>26</v>
      </c>
      <c r="E123" s="101">
        <v>6</v>
      </c>
      <c r="F123" s="101"/>
      <c r="G123" s="103">
        <f t="shared" si="0"/>
        <v>0</v>
      </c>
    </row>
    <row r="124" spans="1:7" ht="22.5">
      <c r="A124" s="82">
        <v>76</v>
      </c>
      <c r="B124" s="98" t="s">
        <v>617</v>
      </c>
      <c r="C124" s="99" t="s">
        <v>618</v>
      </c>
      <c r="D124" s="100" t="s">
        <v>65</v>
      </c>
      <c r="E124" s="101">
        <v>1</v>
      </c>
      <c r="F124" s="101"/>
      <c r="G124" s="103">
        <f t="shared" si="0"/>
        <v>0</v>
      </c>
    </row>
    <row r="125" spans="1:7" ht="22.5">
      <c r="A125" s="82">
        <v>77</v>
      </c>
      <c r="B125" s="98" t="s">
        <v>619</v>
      </c>
      <c r="C125" s="99" t="s">
        <v>620</v>
      </c>
      <c r="D125" s="100" t="s">
        <v>65</v>
      </c>
      <c r="E125" s="101">
        <v>1</v>
      </c>
      <c r="F125" s="101"/>
      <c r="G125" s="103">
        <f t="shared" si="0"/>
        <v>0</v>
      </c>
    </row>
    <row r="126" spans="1:7">
      <c r="A126" s="82">
        <v>78</v>
      </c>
      <c r="B126" s="98" t="s">
        <v>621</v>
      </c>
      <c r="C126" s="99" t="s">
        <v>622</v>
      </c>
      <c r="D126" s="100" t="s">
        <v>65</v>
      </c>
      <c r="E126" s="101">
        <v>1</v>
      </c>
      <c r="F126" s="101"/>
      <c r="G126" s="103">
        <f t="shared" si="0"/>
        <v>0</v>
      </c>
    </row>
    <row r="127" spans="1:7">
      <c r="A127" s="82">
        <v>79</v>
      </c>
      <c r="B127" s="98" t="s">
        <v>623</v>
      </c>
      <c r="C127" s="99" t="s">
        <v>624</v>
      </c>
      <c r="D127" s="100" t="s">
        <v>65</v>
      </c>
      <c r="E127" s="101">
        <v>1</v>
      </c>
      <c r="F127" s="101"/>
      <c r="G127" s="103">
        <f t="shared" si="0"/>
        <v>0</v>
      </c>
    </row>
    <row r="128" spans="1:7">
      <c r="A128" s="82">
        <v>80</v>
      </c>
      <c r="B128" s="98" t="s">
        <v>625</v>
      </c>
      <c r="C128" s="99" t="s">
        <v>626</v>
      </c>
      <c r="D128" s="100" t="s">
        <v>65</v>
      </c>
      <c r="E128" s="101">
        <v>1</v>
      </c>
      <c r="F128" s="101"/>
      <c r="G128" s="103">
        <f t="shared" si="0"/>
        <v>0</v>
      </c>
    </row>
    <row r="129" spans="1:9">
      <c r="A129" s="82">
        <v>81</v>
      </c>
      <c r="B129" s="98" t="s">
        <v>627</v>
      </c>
      <c r="C129" s="99" t="s">
        <v>628</v>
      </c>
      <c r="D129" s="100" t="s">
        <v>65</v>
      </c>
      <c r="E129" s="101">
        <v>1</v>
      </c>
      <c r="F129" s="101"/>
      <c r="G129" s="103">
        <f t="shared" si="0"/>
        <v>0</v>
      </c>
    </row>
    <row r="130" spans="1:9">
      <c r="A130" s="82">
        <v>82</v>
      </c>
      <c r="B130" s="98" t="s">
        <v>629</v>
      </c>
      <c r="C130" s="99" t="s">
        <v>630</v>
      </c>
      <c r="D130" s="100" t="s">
        <v>65</v>
      </c>
      <c r="E130" s="101">
        <v>1</v>
      </c>
      <c r="F130" s="101"/>
      <c r="G130" s="103">
        <f t="shared" si="0"/>
        <v>0</v>
      </c>
    </row>
    <row r="131" spans="1:9">
      <c r="A131" s="82">
        <v>83</v>
      </c>
      <c r="B131" s="98" t="s">
        <v>631</v>
      </c>
      <c r="C131" s="99" t="s">
        <v>632</v>
      </c>
      <c r="D131" s="100" t="s">
        <v>65</v>
      </c>
      <c r="E131" s="101">
        <v>5</v>
      </c>
      <c r="F131" s="101"/>
      <c r="G131" s="103">
        <f t="shared" si="0"/>
        <v>0</v>
      </c>
    </row>
    <row r="132" spans="1:9">
      <c r="A132" s="82">
        <v>84</v>
      </c>
      <c r="B132" s="98" t="s">
        <v>633</v>
      </c>
      <c r="C132" s="99" t="s">
        <v>634</v>
      </c>
      <c r="D132" s="100" t="s">
        <v>65</v>
      </c>
      <c r="E132" s="101">
        <v>1</v>
      </c>
      <c r="F132" s="101"/>
      <c r="G132" s="103">
        <f t="shared" si="0"/>
        <v>0</v>
      </c>
    </row>
    <row r="133" spans="1:9">
      <c r="A133" s="52"/>
      <c r="B133" s="61" t="s">
        <v>18</v>
      </c>
      <c r="C133" s="62" t="s">
        <v>933</v>
      </c>
      <c r="D133" s="52"/>
      <c r="E133" s="63"/>
      <c r="F133" s="63"/>
      <c r="G133" s="86">
        <f>SUM(G82:G132)</f>
        <v>0</v>
      </c>
    </row>
    <row r="134" spans="1:9">
      <c r="A134" s="80" t="s">
        <v>15</v>
      </c>
      <c r="B134" s="50" t="s">
        <v>561</v>
      </c>
      <c r="C134" s="51" t="s">
        <v>562</v>
      </c>
      <c r="D134" s="52"/>
      <c r="E134" s="53"/>
      <c r="F134" s="53"/>
      <c r="G134" s="81"/>
      <c r="H134" s="97"/>
      <c r="I134" s="97"/>
    </row>
    <row r="135" spans="1:9">
      <c r="A135" s="82"/>
      <c r="B135" s="98"/>
      <c r="C135" s="99"/>
      <c r="D135" s="100"/>
      <c r="E135" s="101"/>
      <c r="F135" s="101"/>
      <c r="G135" s="103">
        <f>E135*F135</f>
        <v>0</v>
      </c>
    </row>
    <row r="136" spans="1:9">
      <c r="A136" s="82"/>
      <c r="B136" s="98"/>
      <c r="C136" s="99"/>
      <c r="D136" s="100"/>
      <c r="E136" s="101"/>
      <c r="F136" s="101"/>
      <c r="G136" s="103">
        <f>E136*F136</f>
        <v>0</v>
      </c>
    </row>
    <row r="137" spans="1:9">
      <c r="A137" s="52"/>
      <c r="B137" s="61" t="s">
        <v>18</v>
      </c>
      <c r="C137" s="62" t="s">
        <v>946</v>
      </c>
      <c r="D137" s="52"/>
      <c r="E137" s="63"/>
      <c r="F137" s="63"/>
      <c r="G137" s="86">
        <f>SUM(G134:G136)</f>
        <v>0</v>
      </c>
    </row>
    <row r="138" spans="1:9">
      <c r="A138" s="80" t="s">
        <v>15</v>
      </c>
      <c r="B138" s="50" t="s">
        <v>194</v>
      </c>
      <c r="C138" s="51" t="s">
        <v>195</v>
      </c>
      <c r="D138" s="52"/>
      <c r="E138" s="53"/>
      <c r="F138" s="53"/>
      <c r="G138" s="81"/>
      <c r="H138" s="97"/>
      <c r="I138" s="97"/>
    </row>
    <row r="139" spans="1:9">
      <c r="A139" s="82"/>
      <c r="B139" s="98"/>
      <c r="C139" s="99"/>
      <c r="D139" s="100"/>
      <c r="E139" s="101"/>
      <c r="F139" s="101"/>
      <c r="G139" s="103">
        <f>E139*F139</f>
        <v>0</v>
      </c>
    </row>
    <row r="140" spans="1:9">
      <c r="A140" s="84"/>
      <c r="B140" s="58"/>
      <c r="C140" s="286"/>
      <c r="D140" s="287"/>
      <c r="E140" s="59"/>
      <c r="F140" s="76"/>
      <c r="G140" s="85"/>
    </row>
    <row r="141" spans="1:9">
      <c r="A141" s="266">
        <v>88</v>
      </c>
      <c r="B141" s="267" t="s">
        <v>407</v>
      </c>
      <c r="C141" s="268" t="s">
        <v>408</v>
      </c>
      <c r="D141" s="269" t="s">
        <v>88</v>
      </c>
      <c r="E141" s="270">
        <v>4.3410000000000002</v>
      </c>
      <c r="F141" s="101"/>
      <c r="G141" s="103">
        <f>E141*F141</f>
        <v>0</v>
      </c>
    </row>
    <row r="142" spans="1:9">
      <c r="A142" s="84"/>
      <c r="B142" s="58"/>
      <c r="C142" s="286">
        <v>4.34117</v>
      </c>
      <c r="D142" s="287"/>
      <c r="E142" s="59">
        <v>4.34</v>
      </c>
      <c r="F142" s="76"/>
      <c r="G142" s="85"/>
    </row>
    <row r="143" spans="1:9">
      <c r="A143" s="52"/>
      <c r="B143" s="61" t="s">
        <v>18</v>
      </c>
      <c r="C143" s="62" t="s">
        <v>938</v>
      </c>
      <c r="D143" s="52"/>
      <c r="E143" s="63"/>
      <c r="F143" s="63"/>
      <c r="G143" s="86">
        <f>SUM(G138:G142)</f>
        <v>0</v>
      </c>
    </row>
    <row r="144" spans="1:9">
      <c r="A144" s="80" t="s">
        <v>15</v>
      </c>
      <c r="B144" s="50" t="s">
        <v>410</v>
      </c>
      <c r="C144" s="51" t="s">
        <v>411</v>
      </c>
      <c r="D144" s="52"/>
      <c r="E144" s="53"/>
      <c r="F144" s="53"/>
      <c r="G144" s="81"/>
      <c r="H144" s="97"/>
      <c r="I144" s="97"/>
    </row>
    <row r="145" spans="1:9">
      <c r="A145" s="266">
        <v>89</v>
      </c>
      <c r="B145" s="267" t="s">
        <v>635</v>
      </c>
      <c r="C145" s="268" t="s">
        <v>968</v>
      </c>
      <c r="D145" s="269" t="s">
        <v>26</v>
      </c>
      <c r="E145" s="270">
        <v>6</v>
      </c>
      <c r="F145" s="101"/>
      <c r="G145" s="103">
        <f>E145*F145</f>
        <v>0</v>
      </c>
    </row>
    <row r="146" spans="1:9">
      <c r="A146" s="266">
        <v>90</v>
      </c>
      <c r="B146" s="267" t="s">
        <v>414</v>
      </c>
      <c r="C146" s="268" t="s">
        <v>969</v>
      </c>
      <c r="D146" s="269" t="s">
        <v>26</v>
      </c>
      <c r="E146" s="270">
        <v>6</v>
      </c>
      <c r="F146" s="101"/>
      <c r="G146" s="103">
        <f>E146*F146</f>
        <v>0</v>
      </c>
    </row>
    <row r="147" spans="1:9">
      <c r="A147" s="84"/>
      <c r="B147" s="58"/>
      <c r="C147" s="286">
        <v>6</v>
      </c>
      <c r="D147" s="287"/>
      <c r="E147" s="59">
        <v>6</v>
      </c>
      <c r="F147" s="76"/>
      <c r="G147" s="85"/>
    </row>
    <row r="148" spans="1:9">
      <c r="A148" s="82"/>
      <c r="B148" s="98"/>
      <c r="C148" s="99"/>
      <c r="D148" s="100"/>
      <c r="E148" s="101"/>
      <c r="F148" s="101"/>
      <c r="G148" s="103">
        <f>E148*F148</f>
        <v>0</v>
      </c>
    </row>
    <row r="149" spans="1:9">
      <c r="A149" s="266">
        <v>92</v>
      </c>
      <c r="B149" s="267" t="s">
        <v>412</v>
      </c>
      <c r="C149" s="268" t="s">
        <v>970</v>
      </c>
      <c r="D149" s="269" t="s">
        <v>135</v>
      </c>
      <c r="E149" s="270">
        <v>1</v>
      </c>
      <c r="F149" s="101"/>
      <c r="G149" s="103">
        <f>E149*F149</f>
        <v>0</v>
      </c>
    </row>
    <row r="150" spans="1:9">
      <c r="A150" s="52"/>
      <c r="B150" s="61" t="s">
        <v>18</v>
      </c>
      <c r="C150" s="62" t="s">
        <v>947</v>
      </c>
      <c r="D150" s="52"/>
      <c r="E150" s="63"/>
      <c r="F150" s="63"/>
      <c r="G150" s="86">
        <f>SUM(G144:G149)</f>
        <v>0</v>
      </c>
    </row>
    <row r="151" spans="1:9">
      <c r="A151" s="80" t="s">
        <v>15</v>
      </c>
      <c r="B151" s="50" t="s">
        <v>225</v>
      </c>
      <c r="C151" s="51" t="s">
        <v>226</v>
      </c>
      <c r="D151" s="52"/>
      <c r="E151" s="53"/>
      <c r="F151" s="53"/>
      <c r="G151" s="81"/>
      <c r="H151" s="97"/>
      <c r="I151" s="97"/>
    </row>
    <row r="152" spans="1:9" ht="22.5">
      <c r="A152" s="266">
        <v>93</v>
      </c>
      <c r="B152" s="267" t="s">
        <v>637</v>
      </c>
      <c r="C152" s="268" t="s">
        <v>638</v>
      </c>
      <c r="D152" s="269" t="s">
        <v>639</v>
      </c>
      <c r="E152" s="270">
        <v>6.0000000000000001E-3</v>
      </c>
      <c r="F152" s="101"/>
      <c r="G152" s="103">
        <f>E152*F152</f>
        <v>0</v>
      </c>
    </row>
    <row r="153" spans="1:9">
      <c r="A153" s="266">
        <v>94</v>
      </c>
      <c r="B153" s="267" t="s">
        <v>242</v>
      </c>
      <c r="C153" s="268" t="s">
        <v>640</v>
      </c>
      <c r="D153" s="269" t="s">
        <v>65</v>
      </c>
      <c r="E153" s="270">
        <v>5</v>
      </c>
      <c r="F153" s="101"/>
      <c r="G153" s="103">
        <f>E153*F153</f>
        <v>0</v>
      </c>
    </row>
    <row r="154" spans="1:9">
      <c r="A154" s="82">
        <v>95</v>
      </c>
      <c r="B154" s="98" t="s">
        <v>641</v>
      </c>
      <c r="C154" s="99" t="s">
        <v>642</v>
      </c>
      <c r="D154" s="100" t="s">
        <v>26</v>
      </c>
      <c r="E154" s="101">
        <v>6</v>
      </c>
      <c r="F154" s="101"/>
      <c r="G154" s="103">
        <f>E154*F154</f>
        <v>0</v>
      </c>
    </row>
    <row r="155" spans="1:9">
      <c r="A155" s="82">
        <v>96</v>
      </c>
      <c r="B155" s="98" t="s">
        <v>643</v>
      </c>
      <c r="C155" s="99" t="s">
        <v>644</v>
      </c>
      <c r="D155" s="100" t="s">
        <v>26</v>
      </c>
      <c r="E155" s="101">
        <v>6</v>
      </c>
      <c r="F155" s="101"/>
      <c r="G155" s="103">
        <f>E155*F155</f>
        <v>0</v>
      </c>
    </row>
    <row r="156" spans="1:9">
      <c r="A156" s="84"/>
      <c r="B156" s="58"/>
      <c r="C156" s="286">
        <v>6</v>
      </c>
      <c r="D156" s="287"/>
      <c r="E156" s="59">
        <v>6</v>
      </c>
      <c r="F156" s="76"/>
      <c r="G156" s="85"/>
    </row>
    <row r="157" spans="1:9" ht="22.5">
      <c r="A157" s="82">
        <v>97</v>
      </c>
      <c r="B157" s="98" t="s">
        <v>645</v>
      </c>
      <c r="C157" s="99" t="s">
        <v>646</v>
      </c>
      <c r="D157" s="100" t="s">
        <v>26</v>
      </c>
      <c r="E157" s="101">
        <v>6</v>
      </c>
      <c r="F157" s="101"/>
      <c r="G157" s="103">
        <f>E157*F157</f>
        <v>0</v>
      </c>
    </row>
    <row r="158" spans="1:9">
      <c r="A158" s="84"/>
      <c r="B158" s="58"/>
      <c r="C158" s="286">
        <v>6</v>
      </c>
      <c r="D158" s="287"/>
      <c r="E158" s="59">
        <v>6</v>
      </c>
      <c r="F158" s="76"/>
      <c r="G158" s="85"/>
    </row>
    <row r="159" spans="1:9">
      <c r="A159" s="82">
        <v>98</v>
      </c>
      <c r="B159" s="98" t="s">
        <v>647</v>
      </c>
      <c r="C159" s="99" t="s">
        <v>648</v>
      </c>
      <c r="D159" s="100" t="s">
        <v>26</v>
      </c>
      <c r="E159" s="101">
        <v>6</v>
      </c>
      <c r="F159" s="101"/>
      <c r="G159" s="103">
        <f>E159*F159</f>
        <v>0</v>
      </c>
    </row>
    <row r="160" spans="1:9">
      <c r="A160" s="84"/>
      <c r="B160" s="58"/>
      <c r="C160" s="286">
        <v>6</v>
      </c>
      <c r="D160" s="287"/>
      <c r="E160" s="59">
        <v>6</v>
      </c>
      <c r="F160" s="76"/>
      <c r="G160" s="85"/>
    </row>
    <row r="161" spans="1:7">
      <c r="A161" s="82">
        <v>99</v>
      </c>
      <c r="B161" s="98" t="s">
        <v>649</v>
      </c>
      <c r="C161" s="99" t="s">
        <v>650</v>
      </c>
      <c r="D161" s="100" t="s">
        <v>26</v>
      </c>
      <c r="E161" s="101">
        <v>6</v>
      </c>
      <c r="F161" s="101"/>
      <c r="G161" s="103">
        <f>E161*F161</f>
        <v>0</v>
      </c>
    </row>
    <row r="162" spans="1:7">
      <c r="A162" s="84"/>
      <c r="B162" s="58"/>
      <c r="C162" s="286">
        <v>6</v>
      </c>
      <c r="D162" s="287"/>
      <c r="E162" s="59">
        <v>6</v>
      </c>
      <c r="F162" s="76"/>
      <c r="G162" s="85"/>
    </row>
    <row r="163" spans="1:7">
      <c r="A163" s="82">
        <v>100</v>
      </c>
      <c r="B163" s="98" t="s">
        <v>651</v>
      </c>
      <c r="C163" s="99" t="s">
        <v>652</v>
      </c>
      <c r="D163" s="100" t="s">
        <v>65</v>
      </c>
      <c r="E163" s="101">
        <v>12</v>
      </c>
      <c r="F163" s="101"/>
      <c r="G163" s="103">
        <f>E163*F163</f>
        <v>0</v>
      </c>
    </row>
    <row r="164" spans="1:7">
      <c r="A164" s="84"/>
      <c r="B164" s="58"/>
      <c r="C164" s="286">
        <v>12</v>
      </c>
      <c r="D164" s="287"/>
      <c r="E164" s="59">
        <v>12</v>
      </c>
      <c r="F164" s="76"/>
      <c r="G164" s="85"/>
    </row>
    <row r="165" spans="1:7">
      <c r="A165" s="82">
        <v>101</v>
      </c>
      <c r="B165" s="98" t="s">
        <v>236</v>
      </c>
      <c r="C165" s="99" t="s">
        <v>653</v>
      </c>
      <c r="D165" s="100" t="s">
        <v>26</v>
      </c>
      <c r="E165" s="101">
        <v>6</v>
      </c>
      <c r="F165" s="101"/>
      <c r="G165" s="103">
        <f>E165*F165</f>
        <v>0</v>
      </c>
    </row>
    <row r="166" spans="1:7">
      <c r="A166" s="82">
        <v>102</v>
      </c>
      <c r="B166" s="98" t="s">
        <v>654</v>
      </c>
      <c r="C166" s="99" t="s">
        <v>655</v>
      </c>
      <c r="D166" s="100" t="s">
        <v>65</v>
      </c>
      <c r="E166" s="101">
        <v>6</v>
      </c>
      <c r="F166" s="101"/>
      <c r="G166" s="103">
        <f>E166*F166</f>
        <v>0</v>
      </c>
    </row>
    <row r="167" spans="1:7">
      <c r="A167" s="84"/>
      <c r="B167" s="58"/>
      <c r="C167" s="286">
        <v>6</v>
      </c>
      <c r="D167" s="287"/>
      <c r="E167" s="59">
        <v>6</v>
      </c>
      <c r="F167" s="76"/>
      <c r="G167" s="85"/>
    </row>
    <row r="168" spans="1:7" ht="13.5" thickBot="1">
      <c r="A168" s="52"/>
      <c r="B168" s="61" t="s">
        <v>18</v>
      </c>
      <c r="C168" s="62" t="s">
        <v>942</v>
      </c>
      <c r="D168" s="52"/>
      <c r="E168" s="63"/>
      <c r="F168" s="63"/>
      <c r="G168" s="191">
        <f>SUM(G151:G167)</f>
        <v>0</v>
      </c>
    </row>
    <row r="169" spans="1:7" ht="13.5" thickBot="1">
      <c r="A169" s="177"/>
      <c r="B169" s="177"/>
      <c r="C169" s="177"/>
      <c r="D169" s="177"/>
      <c r="E169" s="202" t="s">
        <v>953</v>
      </c>
      <c r="F169" s="177"/>
      <c r="G169" s="201">
        <f>SUM(G168,G150,G143,G137,G133,G81,G71,G65,G61)</f>
        <v>0</v>
      </c>
    </row>
    <row r="170" spans="1:7" ht="78.75">
      <c r="A170" s="36"/>
      <c r="B170" s="36"/>
      <c r="C170" s="192" t="s">
        <v>418</v>
      </c>
      <c r="D170" s="36"/>
      <c r="E170" s="36"/>
      <c r="F170" s="36"/>
      <c r="G170" s="36"/>
    </row>
    <row r="171" spans="1:7" ht="135">
      <c r="A171" s="36"/>
      <c r="B171" s="36"/>
      <c r="C171" s="193" t="s">
        <v>419</v>
      </c>
      <c r="D171" s="36"/>
      <c r="E171" s="36"/>
      <c r="F171" s="36"/>
      <c r="G171" s="36"/>
    </row>
    <row r="172" spans="1:7" ht="78.75">
      <c r="A172" s="36"/>
      <c r="B172" s="36"/>
      <c r="C172" s="194" t="s">
        <v>420</v>
      </c>
      <c r="D172" s="36"/>
      <c r="E172" s="36"/>
      <c r="F172" s="36"/>
      <c r="G172" s="36"/>
    </row>
    <row r="173" spans="1:7" ht="33.75">
      <c r="A173" s="36"/>
      <c r="B173" s="36"/>
      <c r="C173" s="195" t="s">
        <v>421</v>
      </c>
      <c r="D173" s="36"/>
      <c r="E173" s="36"/>
      <c r="F173" s="36"/>
      <c r="G173" s="36"/>
    </row>
    <row r="174" spans="1:7" ht="33.75">
      <c r="A174" s="36"/>
      <c r="B174" s="36"/>
      <c r="C174" s="195" t="s">
        <v>422</v>
      </c>
      <c r="D174" s="36"/>
      <c r="E174" s="36"/>
      <c r="F174" s="36"/>
      <c r="G174" s="36"/>
    </row>
    <row r="175" spans="1:7">
      <c r="E175" s="18"/>
    </row>
    <row r="176" spans="1:7">
      <c r="E176" s="18"/>
    </row>
    <row r="177" spans="1:7">
      <c r="E177" s="18"/>
    </row>
    <row r="178" spans="1:7">
      <c r="E178" s="18"/>
    </row>
    <row r="179" spans="1:7">
      <c r="E179" s="18"/>
    </row>
    <row r="180" spans="1:7">
      <c r="E180" s="18"/>
    </row>
    <row r="181" spans="1:7">
      <c r="E181" s="18"/>
    </row>
    <row r="182" spans="1:7">
      <c r="E182" s="18"/>
    </row>
    <row r="183" spans="1:7">
      <c r="E183" s="18"/>
    </row>
    <row r="184" spans="1:7">
      <c r="E184" s="18"/>
    </row>
    <row r="185" spans="1:7">
      <c r="E185" s="18"/>
    </row>
    <row r="186" spans="1:7">
      <c r="E186" s="18"/>
    </row>
    <row r="187" spans="1:7">
      <c r="E187" s="18"/>
    </row>
    <row r="188" spans="1:7">
      <c r="E188" s="18"/>
    </row>
    <row r="189" spans="1:7">
      <c r="E189" s="18"/>
    </row>
    <row r="190" spans="1:7">
      <c r="E190" s="18"/>
    </row>
    <row r="191" spans="1:7">
      <c r="E191" s="18"/>
    </row>
    <row r="192" spans="1:7">
      <c r="A192" s="36"/>
      <c r="B192" s="36"/>
      <c r="C192" s="36"/>
      <c r="D192" s="36"/>
      <c r="E192" s="36"/>
      <c r="F192" s="36"/>
      <c r="G192" s="36"/>
    </row>
    <row r="193" spans="1:7">
      <c r="A193" s="36"/>
      <c r="B193" s="36"/>
      <c r="C193" s="36"/>
      <c r="D193" s="36"/>
      <c r="E193" s="36"/>
      <c r="F193" s="36"/>
      <c r="G193" s="36"/>
    </row>
    <row r="194" spans="1:7">
      <c r="A194" s="36"/>
      <c r="B194" s="36"/>
      <c r="C194" s="36"/>
      <c r="D194" s="36"/>
      <c r="E194" s="36"/>
      <c r="F194" s="36"/>
      <c r="G194" s="36"/>
    </row>
    <row r="195" spans="1:7">
      <c r="A195" s="36"/>
      <c r="B195" s="36"/>
      <c r="C195" s="36"/>
      <c r="D195" s="36"/>
      <c r="E195" s="36"/>
      <c r="F195" s="36"/>
      <c r="G195" s="36"/>
    </row>
    <row r="196" spans="1:7">
      <c r="E196" s="18"/>
    </row>
    <row r="197" spans="1:7">
      <c r="E197" s="18"/>
    </row>
    <row r="198" spans="1:7">
      <c r="E198" s="18"/>
    </row>
    <row r="199" spans="1:7">
      <c r="E199" s="18"/>
    </row>
    <row r="200" spans="1:7">
      <c r="E200" s="18"/>
    </row>
    <row r="201" spans="1:7">
      <c r="E201" s="18"/>
    </row>
    <row r="202" spans="1:7">
      <c r="E202" s="18"/>
    </row>
    <row r="203" spans="1:7">
      <c r="E203" s="18"/>
    </row>
    <row r="204" spans="1:7">
      <c r="E204" s="18"/>
    </row>
    <row r="205" spans="1:7">
      <c r="E205" s="18"/>
    </row>
    <row r="206" spans="1:7">
      <c r="E206" s="18"/>
    </row>
    <row r="207" spans="1:7">
      <c r="E207" s="18"/>
    </row>
    <row r="208" spans="1:7">
      <c r="E208" s="18"/>
    </row>
    <row r="209" spans="5:5">
      <c r="E209" s="18"/>
    </row>
    <row r="210" spans="5:5">
      <c r="E210" s="18"/>
    </row>
    <row r="211" spans="5:5">
      <c r="E211" s="18"/>
    </row>
    <row r="212" spans="5:5">
      <c r="E212" s="18"/>
    </row>
    <row r="213" spans="5:5">
      <c r="E213" s="18"/>
    </row>
    <row r="214" spans="5:5">
      <c r="E214" s="18"/>
    </row>
    <row r="215" spans="5:5">
      <c r="E215" s="18"/>
    </row>
    <row r="216" spans="5:5">
      <c r="E216" s="18"/>
    </row>
    <row r="217" spans="5:5">
      <c r="E217" s="18"/>
    </row>
    <row r="218" spans="5:5">
      <c r="E218" s="18"/>
    </row>
    <row r="219" spans="5:5">
      <c r="E219" s="18"/>
    </row>
    <row r="220" spans="5:5">
      <c r="E220" s="18"/>
    </row>
    <row r="221" spans="5:5">
      <c r="E221" s="18"/>
    </row>
    <row r="222" spans="5:5">
      <c r="E222" s="18"/>
    </row>
    <row r="223" spans="5:5">
      <c r="E223" s="18"/>
    </row>
    <row r="224" spans="5:5">
      <c r="E224" s="18"/>
    </row>
    <row r="225" spans="1:7">
      <c r="E225" s="18"/>
    </row>
    <row r="226" spans="1:7">
      <c r="E226" s="18"/>
    </row>
    <row r="227" spans="1:7">
      <c r="A227" s="37"/>
      <c r="B227" s="37"/>
    </row>
    <row r="228" spans="1:7">
      <c r="A228" s="36"/>
      <c r="B228" s="36"/>
      <c r="C228" s="39"/>
      <c r="D228" s="39"/>
      <c r="E228" s="40"/>
      <c r="F228" s="39"/>
      <c r="G228" s="41"/>
    </row>
    <row r="229" spans="1:7">
      <c r="A229" s="42"/>
      <c r="B229" s="42"/>
      <c r="C229" s="36"/>
      <c r="D229" s="36"/>
      <c r="E229" s="43"/>
      <c r="F229" s="36"/>
      <c r="G229" s="36"/>
    </row>
    <row r="230" spans="1:7">
      <c r="A230" s="36"/>
      <c r="B230" s="36"/>
      <c r="C230" s="36"/>
      <c r="D230" s="36"/>
      <c r="E230" s="43"/>
      <c r="F230" s="36"/>
      <c r="G230" s="36"/>
    </row>
    <row r="231" spans="1:7">
      <c r="A231" s="36"/>
      <c r="B231" s="36"/>
      <c r="C231" s="36"/>
      <c r="D231" s="36"/>
      <c r="E231" s="43"/>
      <c r="F231" s="36"/>
      <c r="G231" s="36"/>
    </row>
    <row r="232" spans="1:7">
      <c r="A232" s="36"/>
      <c r="B232" s="36"/>
      <c r="C232" s="36"/>
      <c r="D232" s="36"/>
      <c r="E232" s="43"/>
      <c r="F232" s="36"/>
      <c r="G232" s="36"/>
    </row>
    <row r="233" spans="1:7">
      <c r="A233" s="36"/>
      <c r="B233" s="36"/>
      <c r="C233" s="36"/>
      <c r="D233" s="36"/>
      <c r="E233" s="43"/>
      <c r="F233" s="36"/>
      <c r="G233" s="36"/>
    </row>
    <row r="234" spans="1:7">
      <c r="A234" s="36"/>
      <c r="B234" s="36"/>
      <c r="C234" s="36"/>
      <c r="D234" s="36"/>
      <c r="E234" s="43"/>
      <c r="F234" s="36"/>
      <c r="G234" s="36"/>
    </row>
    <row r="235" spans="1:7">
      <c r="A235" s="36"/>
      <c r="B235" s="36"/>
      <c r="C235" s="36"/>
      <c r="D235" s="36"/>
      <c r="E235" s="43"/>
      <c r="F235" s="36"/>
      <c r="G235" s="36"/>
    </row>
    <row r="236" spans="1:7">
      <c r="A236" s="36"/>
      <c r="B236" s="36"/>
      <c r="C236" s="36"/>
      <c r="D236" s="36"/>
      <c r="E236" s="43"/>
      <c r="F236" s="36"/>
      <c r="G236" s="36"/>
    </row>
    <row r="237" spans="1:7">
      <c r="A237" s="36"/>
      <c r="B237" s="36"/>
      <c r="C237" s="36"/>
      <c r="D237" s="36"/>
      <c r="E237" s="43"/>
      <c r="F237" s="36"/>
      <c r="G237" s="36"/>
    </row>
    <row r="238" spans="1:7">
      <c r="A238" s="36"/>
      <c r="B238" s="36"/>
      <c r="C238" s="36"/>
      <c r="D238" s="36"/>
      <c r="E238" s="43"/>
      <c r="F238" s="36"/>
      <c r="G238" s="36"/>
    </row>
    <row r="239" spans="1:7">
      <c r="A239" s="36"/>
      <c r="B239" s="36"/>
      <c r="C239" s="36"/>
      <c r="D239" s="36"/>
      <c r="E239" s="43"/>
      <c r="F239" s="36"/>
      <c r="G239" s="36"/>
    </row>
    <row r="240" spans="1:7">
      <c r="A240" s="36"/>
      <c r="B240" s="36"/>
      <c r="C240" s="36"/>
      <c r="D240" s="36"/>
      <c r="E240" s="43"/>
      <c r="F240" s="36"/>
      <c r="G240" s="36"/>
    </row>
    <row r="241" spans="1:7">
      <c r="A241" s="36"/>
      <c r="B241" s="36"/>
      <c r="C241" s="36"/>
      <c r="D241" s="36"/>
      <c r="E241" s="43"/>
      <c r="F241" s="36"/>
      <c r="G241" s="36"/>
    </row>
  </sheetData>
  <mergeCells count="47">
    <mergeCell ref="C106:D106"/>
    <mergeCell ref="C27:D27"/>
    <mergeCell ref="A3:B3"/>
    <mergeCell ref="A4:B4"/>
    <mergeCell ref="E4:G4"/>
    <mergeCell ref="C9:D9"/>
    <mergeCell ref="C13:D13"/>
    <mergeCell ref="C16:D16"/>
    <mergeCell ref="C18:D18"/>
    <mergeCell ref="C20:D20"/>
    <mergeCell ref="C22:D22"/>
    <mergeCell ref="C25:D25"/>
    <mergeCell ref="C51:D51"/>
    <mergeCell ref="C29:D29"/>
    <mergeCell ref="C31:D31"/>
    <mergeCell ref="C33:D33"/>
    <mergeCell ref="C35:D35"/>
    <mergeCell ref="C37:D37"/>
    <mergeCell ref="C39:D39"/>
    <mergeCell ref="C41:D41"/>
    <mergeCell ref="C43:D43"/>
    <mergeCell ref="C45:D45"/>
    <mergeCell ref="C47:D47"/>
    <mergeCell ref="C49:D49"/>
    <mergeCell ref="C80:D80"/>
    <mergeCell ref="C53:D53"/>
    <mergeCell ref="C55:D55"/>
    <mergeCell ref="C56:D56"/>
    <mergeCell ref="C58:D58"/>
    <mergeCell ref="C60:D60"/>
    <mergeCell ref="C64:D64"/>
    <mergeCell ref="C160:D160"/>
    <mergeCell ref="C162:D162"/>
    <mergeCell ref="C164:D164"/>
    <mergeCell ref="C167:D167"/>
    <mergeCell ref="A1:E1"/>
    <mergeCell ref="C84:D84"/>
    <mergeCell ref="C140:D140"/>
    <mergeCell ref="C142:D142"/>
    <mergeCell ref="C147:D147"/>
    <mergeCell ref="C156:D156"/>
    <mergeCell ref="C158:D158"/>
    <mergeCell ref="C68:D68"/>
    <mergeCell ref="C70:D70"/>
    <mergeCell ref="C74:D74"/>
    <mergeCell ref="C76:D76"/>
    <mergeCell ref="C78:D78"/>
  </mergeCells>
  <printOptions gridLinesSet="0"/>
  <pageMargins left="0.59055118110236227" right="0.39370078740157483" top="0.19685039370078741" bottom="0.19685039370078741" header="0" footer="0.19685039370078741"/>
  <pageSetup paperSize="9" scale="98" orientation="portrait" horizontalDpi="300" r:id="rId1"/>
  <headerFooter alignWithMargins="0">
    <oddFooter>Stránka &amp;P z &amp;N</oddFooter>
  </headerFooter>
</worksheet>
</file>

<file path=xl/worksheets/sheet8.xml><?xml version="1.0" encoding="utf-8"?>
<worksheet xmlns="http://schemas.openxmlformats.org/spreadsheetml/2006/main" xmlns:r="http://schemas.openxmlformats.org/officeDocument/2006/relationships">
  <sheetPr>
    <outlinePr summaryBelow="0"/>
  </sheetPr>
  <dimension ref="A1:BH45"/>
  <sheetViews>
    <sheetView showGridLines="0" workbookViewId="0">
      <selection activeCell="A8" sqref="A8:G35"/>
    </sheetView>
  </sheetViews>
  <sheetFormatPr defaultRowHeight="12.75" outlineLevelRow="1"/>
  <cols>
    <col min="1" max="1" width="4.28515625" customWidth="1"/>
    <col min="2" max="2" width="14.42578125" style="104" customWidth="1"/>
    <col min="3" max="3" width="38.28515625" style="104" customWidth="1"/>
    <col min="4" max="4" width="4.5703125" customWidth="1"/>
    <col min="5" max="5" width="10.5703125" customWidth="1"/>
    <col min="6" max="6" width="9.85546875" customWidth="1"/>
    <col min="7" max="7" width="12.7109375" customWidth="1"/>
    <col min="8" max="14" width="9.140625" customWidth="1"/>
    <col min="29" max="41" width="0" hidden="1" customWidth="1"/>
  </cols>
  <sheetData>
    <row r="1" spans="1:60" ht="16.5" thickBot="1">
      <c r="A1" s="307" t="s">
        <v>3</v>
      </c>
      <c r="B1" s="307"/>
      <c r="C1" s="308"/>
      <c r="D1" s="307"/>
      <c r="E1" s="307"/>
      <c r="F1" s="307"/>
      <c r="G1" s="307"/>
      <c r="H1" s="105"/>
      <c r="I1" s="105"/>
      <c r="J1" s="105"/>
    </row>
    <row r="2" spans="1:60" ht="13.5" thickTop="1">
      <c r="A2" s="128" t="s">
        <v>721</v>
      </c>
      <c r="B2" s="127" t="s">
        <v>720</v>
      </c>
      <c r="C2" s="309" t="s">
        <v>719</v>
      </c>
      <c r="D2" s="310"/>
      <c r="E2" s="310"/>
      <c r="F2" s="310"/>
      <c r="G2" s="311"/>
      <c r="H2" s="105"/>
      <c r="I2" s="105"/>
      <c r="J2" s="105"/>
    </row>
    <row r="3" spans="1:60">
      <c r="A3" s="126" t="s">
        <v>718</v>
      </c>
      <c r="B3" s="125" t="s">
        <v>717</v>
      </c>
      <c r="C3" s="312" t="s">
        <v>716</v>
      </c>
      <c r="D3" s="313"/>
      <c r="E3" s="313"/>
      <c r="F3" s="313"/>
      <c r="G3" s="314"/>
      <c r="H3" s="105"/>
      <c r="I3" s="105"/>
      <c r="J3" s="105"/>
    </row>
    <row r="4" spans="1:60" ht="13.5" thickBot="1">
      <c r="A4" s="124" t="s">
        <v>715</v>
      </c>
      <c r="B4" s="123" t="s">
        <v>714</v>
      </c>
      <c r="C4" s="315" t="s">
        <v>713</v>
      </c>
      <c r="D4" s="316"/>
      <c r="E4" s="316"/>
      <c r="F4" s="316"/>
      <c r="G4" s="317"/>
      <c r="H4" s="105"/>
      <c r="I4" s="105"/>
      <c r="J4" s="105"/>
    </row>
    <row r="5" spans="1:60" ht="14.25" thickTop="1" thickBot="1">
      <c r="A5" s="105"/>
      <c r="B5" s="107"/>
      <c r="C5" s="106"/>
      <c r="D5" s="122"/>
      <c r="E5" s="105"/>
      <c r="F5" s="105"/>
      <c r="G5" s="105"/>
      <c r="H5" s="105"/>
      <c r="I5" s="105"/>
      <c r="J5" s="105"/>
    </row>
    <row r="6" spans="1:60" ht="14.25" thickTop="1" thickBot="1">
      <c r="A6" s="121" t="s">
        <v>4</v>
      </c>
      <c r="B6" s="120" t="s">
        <v>5</v>
      </c>
      <c r="C6" s="119" t="s">
        <v>6</v>
      </c>
      <c r="D6" s="118" t="s">
        <v>7</v>
      </c>
      <c r="E6" s="117" t="s">
        <v>8</v>
      </c>
      <c r="F6" s="116" t="s">
        <v>9</v>
      </c>
      <c r="G6" s="115" t="s">
        <v>712</v>
      </c>
      <c r="H6" s="105"/>
      <c r="I6" s="105"/>
      <c r="J6" s="105"/>
    </row>
    <row r="7" spans="1:60">
      <c r="A7" s="114" t="s">
        <v>15</v>
      </c>
      <c r="B7" s="113" t="s">
        <v>225</v>
      </c>
      <c r="C7" s="112" t="s">
        <v>17</v>
      </c>
      <c r="D7" s="111"/>
      <c r="E7" s="203"/>
      <c r="F7" s="318">
        <f>SUM(G8:G15)</f>
        <v>0</v>
      </c>
      <c r="G7" s="319"/>
      <c r="H7" s="105"/>
      <c r="I7" s="105"/>
      <c r="J7" s="105"/>
    </row>
    <row r="8" spans="1:60" outlineLevel="1">
      <c r="A8" s="232">
        <v>1</v>
      </c>
      <c r="B8" s="233" t="s">
        <v>711</v>
      </c>
      <c r="C8" s="234" t="s">
        <v>710</v>
      </c>
      <c r="D8" s="235" t="s">
        <v>65</v>
      </c>
      <c r="E8" s="236">
        <v>1</v>
      </c>
      <c r="F8" s="237"/>
      <c r="G8" s="237">
        <f t="shared" ref="G8:G15" si="0">E8*F8</f>
        <v>0</v>
      </c>
      <c r="H8" s="109"/>
      <c r="I8" s="109"/>
      <c r="J8" s="109"/>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row>
    <row r="9" spans="1:60" outlineLevel="1">
      <c r="A9" s="232">
        <v>2</v>
      </c>
      <c r="B9" s="233" t="s">
        <v>709</v>
      </c>
      <c r="C9" s="234" t="s">
        <v>708</v>
      </c>
      <c r="D9" s="235" t="s">
        <v>65</v>
      </c>
      <c r="E9" s="236">
        <v>1</v>
      </c>
      <c r="F9" s="237"/>
      <c r="G9" s="237">
        <f t="shared" si="0"/>
        <v>0</v>
      </c>
      <c r="H9" s="109"/>
      <c r="I9" s="109"/>
      <c r="J9" s="109"/>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row>
    <row r="10" spans="1:60" outlineLevel="1">
      <c r="A10" s="232">
        <v>3</v>
      </c>
      <c r="B10" s="233" t="s">
        <v>707</v>
      </c>
      <c r="C10" s="234" t="s">
        <v>706</v>
      </c>
      <c r="D10" s="235" t="s">
        <v>26</v>
      </c>
      <c r="E10" s="236">
        <v>12</v>
      </c>
      <c r="F10" s="237"/>
      <c r="G10" s="237">
        <f t="shared" si="0"/>
        <v>0</v>
      </c>
      <c r="H10" s="109"/>
      <c r="I10" s="109"/>
      <c r="J10" s="109"/>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row>
    <row r="11" spans="1:60" ht="22.5" outlineLevel="1">
      <c r="A11" s="232">
        <v>4</v>
      </c>
      <c r="B11" s="233" t="s">
        <v>705</v>
      </c>
      <c r="C11" s="234" t="s">
        <v>704</v>
      </c>
      <c r="D11" s="235" t="s">
        <v>26</v>
      </c>
      <c r="E11" s="236">
        <v>24</v>
      </c>
      <c r="F11" s="237"/>
      <c r="G11" s="237">
        <f t="shared" si="0"/>
        <v>0</v>
      </c>
      <c r="H11" s="109"/>
      <c r="I11" s="109"/>
      <c r="J11" s="109"/>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row>
    <row r="12" spans="1:60" outlineLevel="1">
      <c r="A12" s="232">
        <v>5</v>
      </c>
      <c r="B12" s="233" t="s">
        <v>703</v>
      </c>
      <c r="C12" s="234" t="s">
        <v>702</v>
      </c>
      <c r="D12" s="235" t="s">
        <v>26</v>
      </c>
      <c r="E12" s="236">
        <v>20</v>
      </c>
      <c r="F12" s="237"/>
      <c r="G12" s="237">
        <f t="shared" si="0"/>
        <v>0</v>
      </c>
      <c r="H12" s="109"/>
      <c r="I12" s="109"/>
      <c r="J12" s="109"/>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row>
    <row r="13" spans="1:60" outlineLevel="1">
      <c r="A13" s="232">
        <v>6</v>
      </c>
      <c r="B13" s="233" t="s">
        <v>701</v>
      </c>
      <c r="C13" s="234" t="s">
        <v>700</v>
      </c>
      <c r="D13" s="235" t="s">
        <v>26</v>
      </c>
      <c r="E13" s="236">
        <v>12</v>
      </c>
      <c r="F13" s="237"/>
      <c r="G13" s="237">
        <f t="shared" si="0"/>
        <v>0</v>
      </c>
      <c r="H13" s="109"/>
      <c r="I13" s="109"/>
      <c r="J13" s="109"/>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row>
    <row r="14" spans="1:60" outlineLevel="1">
      <c r="A14" s="232">
        <v>7</v>
      </c>
      <c r="B14" s="233" t="s">
        <v>699</v>
      </c>
      <c r="C14" s="234" t="s">
        <v>698</v>
      </c>
      <c r="D14" s="235" t="s">
        <v>26</v>
      </c>
      <c r="E14" s="236">
        <v>36</v>
      </c>
      <c r="F14" s="237"/>
      <c r="G14" s="237">
        <f t="shared" si="0"/>
        <v>0</v>
      </c>
      <c r="H14" s="109"/>
      <c r="I14" s="109"/>
      <c r="J14" s="109"/>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row>
    <row r="15" spans="1:60" outlineLevel="1">
      <c r="A15" s="232">
        <v>8</v>
      </c>
      <c r="B15" s="233" t="s">
        <v>697</v>
      </c>
      <c r="C15" s="234" t="s">
        <v>696</v>
      </c>
      <c r="D15" s="235" t="s">
        <v>65</v>
      </c>
      <c r="E15" s="236">
        <v>1</v>
      </c>
      <c r="F15" s="237"/>
      <c r="G15" s="237">
        <f t="shared" si="0"/>
        <v>0</v>
      </c>
      <c r="H15" s="109"/>
      <c r="I15" s="109"/>
      <c r="J15" s="109"/>
      <c r="K15" s="108"/>
      <c r="L15" s="108"/>
      <c r="M15" s="108"/>
      <c r="N15" s="108"/>
      <c r="O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row>
    <row r="16" spans="1:60">
      <c r="A16" s="238" t="s">
        <v>15</v>
      </c>
      <c r="B16" s="239" t="s">
        <v>695</v>
      </c>
      <c r="C16" s="240" t="s">
        <v>694</v>
      </c>
      <c r="D16" s="241"/>
      <c r="E16" s="242"/>
      <c r="F16" s="306">
        <f>SUM(G17:G18)</f>
        <v>0</v>
      </c>
      <c r="G16" s="306"/>
      <c r="H16" s="105"/>
      <c r="I16" s="105"/>
      <c r="J16" s="105"/>
    </row>
    <row r="17" spans="1:60" outlineLevel="1">
      <c r="A17" s="232">
        <v>9</v>
      </c>
      <c r="B17" s="233" t="s">
        <v>693</v>
      </c>
      <c r="C17" s="256" t="s">
        <v>692</v>
      </c>
      <c r="D17" s="257" t="s">
        <v>65</v>
      </c>
      <c r="E17" s="258">
        <v>1</v>
      </c>
      <c r="F17" s="237"/>
      <c r="G17" s="237">
        <f>E17*F17</f>
        <v>0</v>
      </c>
      <c r="H17" s="109"/>
      <c r="I17" s="109"/>
      <c r="J17" s="109"/>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row>
    <row r="18" spans="1:60" outlineLevel="1">
      <c r="A18" s="232">
        <v>10</v>
      </c>
      <c r="B18" s="259" t="s">
        <v>691</v>
      </c>
      <c r="C18" s="260" t="s">
        <v>690</v>
      </c>
      <c r="D18" s="261" t="s">
        <v>65</v>
      </c>
      <c r="E18" s="262">
        <v>1</v>
      </c>
      <c r="F18" s="237"/>
      <c r="G18" s="237">
        <f>E18*F18</f>
        <v>0</v>
      </c>
      <c r="H18" s="109"/>
      <c r="I18" s="109"/>
      <c r="J18" s="109"/>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row>
    <row r="19" spans="1:60">
      <c r="A19" s="238" t="s">
        <v>15</v>
      </c>
      <c r="B19" s="239" t="s">
        <v>689</v>
      </c>
      <c r="C19" s="240" t="s">
        <v>688</v>
      </c>
      <c r="D19" s="241"/>
      <c r="E19" s="242"/>
      <c r="F19" s="306">
        <f>SUM(G20:G22)</f>
        <v>0</v>
      </c>
      <c r="G19" s="306"/>
      <c r="H19" s="105"/>
      <c r="I19" s="105"/>
      <c r="J19" s="105"/>
    </row>
    <row r="20" spans="1:60" outlineLevel="1">
      <c r="A20" s="232">
        <v>11</v>
      </c>
      <c r="B20" s="233" t="s">
        <v>687</v>
      </c>
      <c r="C20" s="263" t="s">
        <v>686</v>
      </c>
      <c r="D20" s="264" t="s">
        <v>26</v>
      </c>
      <c r="E20" s="265">
        <v>20</v>
      </c>
      <c r="F20" s="237"/>
      <c r="G20" s="237">
        <f>E20*F20</f>
        <v>0</v>
      </c>
      <c r="H20" s="109"/>
      <c r="I20" s="109"/>
      <c r="J20" s="109"/>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row>
    <row r="21" spans="1:60" outlineLevel="1">
      <c r="A21" s="232">
        <v>12</v>
      </c>
      <c r="B21" s="233" t="s">
        <v>685</v>
      </c>
      <c r="C21" s="263" t="s">
        <v>684</v>
      </c>
      <c r="D21" s="264" t="s">
        <v>26</v>
      </c>
      <c r="E21" s="265">
        <v>12</v>
      </c>
      <c r="F21" s="237"/>
      <c r="G21" s="237">
        <f>E21*F21</f>
        <v>0</v>
      </c>
      <c r="H21" s="109"/>
      <c r="I21" s="109"/>
      <c r="J21" s="109"/>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row>
    <row r="22" spans="1:60" outlineLevel="1">
      <c r="A22" s="232">
        <v>13</v>
      </c>
      <c r="B22" s="233" t="s">
        <v>683</v>
      </c>
      <c r="C22" s="234" t="s">
        <v>682</v>
      </c>
      <c r="D22" s="235" t="s">
        <v>26</v>
      </c>
      <c r="E22" s="236">
        <v>20</v>
      </c>
      <c r="F22" s="237"/>
      <c r="G22" s="237">
        <f>E22*F22</f>
        <v>0</v>
      </c>
      <c r="H22" s="109"/>
      <c r="I22" s="109"/>
      <c r="J22" s="109"/>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row>
    <row r="23" spans="1:60">
      <c r="A23" s="238" t="s">
        <v>15</v>
      </c>
      <c r="B23" s="239" t="s">
        <v>681</v>
      </c>
      <c r="C23" s="240" t="s">
        <v>680</v>
      </c>
      <c r="D23" s="241"/>
      <c r="E23" s="242"/>
      <c r="F23" s="306">
        <f>SUM(G24:G29)</f>
        <v>0</v>
      </c>
      <c r="G23" s="306"/>
      <c r="H23" s="105"/>
      <c r="I23" s="105"/>
      <c r="J23" s="105"/>
    </row>
    <row r="24" spans="1:60" outlineLevel="1">
      <c r="A24" s="232">
        <v>14</v>
      </c>
      <c r="B24" s="233" t="s">
        <v>679</v>
      </c>
      <c r="C24" s="234" t="s">
        <v>678</v>
      </c>
      <c r="D24" s="235" t="s">
        <v>636</v>
      </c>
      <c r="E24" s="236">
        <v>1</v>
      </c>
      <c r="F24" s="237"/>
      <c r="G24" s="237">
        <f t="shared" ref="G24:G29" si="1">E24*F24</f>
        <v>0</v>
      </c>
      <c r="H24" s="109"/>
      <c r="I24" s="109"/>
      <c r="J24" s="109"/>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row>
    <row r="25" spans="1:60" outlineLevel="1">
      <c r="A25" s="232">
        <v>15</v>
      </c>
      <c r="B25" s="233" t="s">
        <v>677</v>
      </c>
      <c r="C25" s="234" t="s">
        <v>676</v>
      </c>
      <c r="D25" s="235" t="s">
        <v>26</v>
      </c>
      <c r="E25" s="236">
        <v>20</v>
      </c>
      <c r="F25" s="237"/>
      <c r="G25" s="237">
        <f t="shared" si="1"/>
        <v>0</v>
      </c>
      <c r="H25" s="109"/>
      <c r="I25" s="109"/>
      <c r="J25" s="109"/>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row>
    <row r="26" spans="1:60" outlineLevel="1">
      <c r="A26" s="232">
        <v>16</v>
      </c>
      <c r="B26" s="233" t="s">
        <v>675</v>
      </c>
      <c r="C26" s="234" t="s">
        <v>674</v>
      </c>
      <c r="D26" s="235" t="s">
        <v>65</v>
      </c>
      <c r="E26" s="236">
        <v>4</v>
      </c>
      <c r="F26" s="237"/>
      <c r="G26" s="237">
        <f t="shared" si="1"/>
        <v>0</v>
      </c>
      <c r="H26" s="109"/>
      <c r="I26" s="109"/>
      <c r="J26" s="109"/>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row>
    <row r="27" spans="1:60" outlineLevel="1">
      <c r="A27" s="232">
        <v>17</v>
      </c>
      <c r="B27" s="233" t="s">
        <v>673</v>
      </c>
      <c r="C27" s="234" t="s">
        <v>672</v>
      </c>
      <c r="D27" s="235" t="s">
        <v>65</v>
      </c>
      <c r="E27" s="236">
        <v>16</v>
      </c>
      <c r="F27" s="237"/>
      <c r="G27" s="237">
        <f t="shared" si="1"/>
        <v>0</v>
      </c>
      <c r="H27" s="109"/>
      <c r="I27" s="109"/>
      <c r="J27" s="109"/>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row>
    <row r="28" spans="1:60" outlineLevel="1">
      <c r="A28" s="232">
        <v>18</v>
      </c>
      <c r="B28" s="233" t="s">
        <v>671</v>
      </c>
      <c r="C28" s="234" t="s">
        <v>670</v>
      </c>
      <c r="D28" s="235" t="s">
        <v>26</v>
      </c>
      <c r="E28" s="236">
        <v>12</v>
      </c>
      <c r="F28" s="237"/>
      <c r="G28" s="237">
        <f t="shared" si="1"/>
        <v>0</v>
      </c>
      <c r="H28" s="109"/>
      <c r="I28" s="109"/>
      <c r="J28" s="109"/>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row>
    <row r="29" spans="1:60" outlineLevel="1">
      <c r="A29" s="232">
        <v>19</v>
      </c>
      <c r="B29" s="233" t="s">
        <v>669</v>
      </c>
      <c r="C29" s="234" t="s">
        <v>668</v>
      </c>
      <c r="D29" s="235" t="s">
        <v>65</v>
      </c>
      <c r="E29" s="236">
        <v>1</v>
      </c>
      <c r="F29" s="237"/>
      <c r="G29" s="237">
        <f t="shared" si="1"/>
        <v>0</v>
      </c>
      <c r="H29" s="109"/>
      <c r="I29" s="109"/>
      <c r="J29" s="109"/>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row>
    <row r="30" spans="1:60">
      <c r="A30" s="238" t="s">
        <v>15</v>
      </c>
      <c r="B30" s="239" t="s">
        <v>667</v>
      </c>
      <c r="C30" s="240" t="s">
        <v>666</v>
      </c>
      <c r="D30" s="241"/>
      <c r="E30" s="242"/>
      <c r="F30" s="306">
        <f>SUM(G31:G35)</f>
        <v>0</v>
      </c>
      <c r="G30" s="306"/>
      <c r="H30" s="105"/>
      <c r="I30" s="105"/>
      <c r="J30" s="105"/>
    </row>
    <row r="31" spans="1:60" outlineLevel="1">
      <c r="A31" s="232">
        <v>21</v>
      </c>
      <c r="B31" s="233" t="s">
        <v>665</v>
      </c>
      <c r="C31" s="234" t="s">
        <v>664</v>
      </c>
      <c r="D31" s="235" t="s">
        <v>636</v>
      </c>
      <c r="E31" s="236">
        <v>1</v>
      </c>
      <c r="F31" s="237"/>
      <c r="G31" s="237">
        <f>E31*F31</f>
        <v>0</v>
      </c>
      <c r="H31" s="109"/>
      <c r="I31" s="109"/>
      <c r="J31" s="109"/>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row>
    <row r="32" spans="1:60" outlineLevel="1">
      <c r="A32" s="232">
        <v>22</v>
      </c>
      <c r="B32" s="233" t="s">
        <v>663</v>
      </c>
      <c r="C32" s="234" t="s">
        <v>662</v>
      </c>
      <c r="D32" s="235" t="s">
        <v>636</v>
      </c>
      <c r="E32" s="236">
        <v>1</v>
      </c>
      <c r="F32" s="237"/>
      <c r="G32" s="237">
        <f>E32*F32</f>
        <v>0</v>
      </c>
      <c r="H32" s="109"/>
      <c r="I32" s="109"/>
      <c r="J32" s="109"/>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row>
    <row r="33" spans="1:60" outlineLevel="1">
      <c r="A33" s="232">
        <v>23</v>
      </c>
      <c r="B33" s="233" t="s">
        <v>661</v>
      </c>
      <c r="C33" s="234" t="s">
        <v>660</v>
      </c>
      <c r="D33" s="235" t="s">
        <v>636</v>
      </c>
      <c r="E33" s="236">
        <v>1</v>
      </c>
      <c r="F33" s="237"/>
      <c r="G33" s="237">
        <f>E33*F33</f>
        <v>0</v>
      </c>
      <c r="H33" s="109"/>
      <c r="I33" s="109"/>
      <c r="J33" s="109"/>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row>
    <row r="34" spans="1:60" outlineLevel="1">
      <c r="A34" s="232">
        <v>24</v>
      </c>
      <c r="B34" s="233" t="s">
        <v>659</v>
      </c>
      <c r="C34" s="234" t="s">
        <v>658</v>
      </c>
      <c r="D34" s="235" t="s">
        <v>58</v>
      </c>
      <c r="E34" s="236">
        <v>2</v>
      </c>
      <c r="F34" s="237"/>
      <c r="G34" s="237">
        <f>E34*F34</f>
        <v>0</v>
      </c>
      <c r="H34" s="109"/>
      <c r="I34" s="109"/>
      <c r="J34" s="109"/>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row>
    <row r="35" spans="1:60" outlineLevel="1">
      <c r="A35" s="232">
        <v>25</v>
      </c>
      <c r="B35" s="233" t="s">
        <v>657</v>
      </c>
      <c r="C35" s="234" t="s">
        <v>656</v>
      </c>
      <c r="D35" s="235" t="s">
        <v>636</v>
      </c>
      <c r="E35" s="236">
        <v>1</v>
      </c>
      <c r="F35" s="237"/>
      <c r="G35" s="237">
        <f>E35*F35</f>
        <v>0</v>
      </c>
      <c r="H35" s="109"/>
      <c r="I35" s="109"/>
      <c r="J35" s="109"/>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row>
    <row r="36" spans="1:60" ht="12.75" customHeight="1" thickBot="1">
      <c r="A36" s="105"/>
      <c r="B36" s="107"/>
      <c r="C36" s="106"/>
      <c r="D36" s="105"/>
      <c r="H36" s="105"/>
      <c r="I36" s="105"/>
      <c r="J36" s="105"/>
      <c r="AK36">
        <f>SUM(AK1:AK35)</f>
        <v>0</v>
      </c>
      <c r="AL36">
        <f>SUM(AL1:AL35)</f>
        <v>0</v>
      </c>
      <c r="AN36">
        <v>15</v>
      </c>
      <c r="AO36">
        <v>21</v>
      </c>
    </row>
    <row r="37" spans="1:60" ht="12.75" customHeight="1" thickBot="1">
      <c r="A37" s="105"/>
      <c r="B37" s="107"/>
      <c r="C37" s="106"/>
      <c r="D37" s="105"/>
      <c r="E37" s="204" t="s">
        <v>926</v>
      </c>
      <c r="F37" s="304">
        <f>SUM(F30,F23,F19,F16,F7)</f>
        <v>0</v>
      </c>
      <c r="G37" s="305"/>
      <c r="H37" s="105"/>
      <c r="I37" s="105"/>
      <c r="J37" s="105"/>
      <c r="AN37">
        <f>SUMIF(AM8:AM36,AN36,G8:G37)</f>
        <v>0</v>
      </c>
      <c r="AO37">
        <f>SUMIF(AM8:AM36,AO36,G8:G37)</f>
        <v>0</v>
      </c>
    </row>
    <row r="38" spans="1:60" ht="12.75" customHeight="1">
      <c r="A38" s="105"/>
      <c r="B38" s="107"/>
      <c r="C38" s="106"/>
      <c r="D38" s="105"/>
      <c r="E38" s="105"/>
      <c r="F38" s="105"/>
      <c r="G38" s="105"/>
      <c r="H38" s="105"/>
      <c r="I38" s="105"/>
      <c r="J38" s="105"/>
    </row>
    <row r="39" spans="1:60" ht="12.75" customHeight="1">
      <c r="A39" s="105"/>
      <c r="B39" s="107"/>
      <c r="C39" s="106"/>
      <c r="D39" s="105"/>
      <c r="E39" s="105"/>
      <c r="F39" s="105"/>
      <c r="G39" s="105"/>
      <c r="H39" s="105"/>
      <c r="I39" s="105"/>
      <c r="J39" s="105"/>
    </row>
    <row r="40" spans="1:60" ht="12.75" customHeight="1">
      <c r="A40" s="105"/>
      <c r="B40" s="107"/>
      <c r="C40" s="106"/>
      <c r="D40" s="105"/>
      <c r="E40" s="105"/>
      <c r="F40" s="105"/>
      <c r="G40" s="105"/>
      <c r="H40" s="105"/>
      <c r="I40" s="105"/>
      <c r="J40" s="105"/>
    </row>
    <row r="41" spans="1:60" ht="12.75" customHeight="1">
      <c r="A41" s="105"/>
      <c r="B41" s="107"/>
      <c r="C41" s="106"/>
      <c r="D41" s="105"/>
      <c r="E41" s="105"/>
      <c r="F41" s="105"/>
      <c r="G41" s="105"/>
      <c r="H41" s="105"/>
      <c r="I41" s="105"/>
      <c r="J41" s="105"/>
    </row>
    <row r="42" spans="1:60" ht="12.75" customHeight="1">
      <c r="A42" s="105"/>
      <c r="B42" s="107"/>
      <c r="C42" s="106"/>
      <c r="D42" s="105"/>
      <c r="E42" s="105"/>
      <c r="F42" s="105"/>
      <c r="G42" s="105"/>
      <c r="H42" s="105"/>
      <c r="I42" s="105"/>
      <c r="J42" s="105"/>
    </row>
    <row r="43" spans="1:60" ht="12.75" customHeight="1">
      <c r="A43" s="105"/>
      <c r="B43" s="107"/>
      <c r="C43" s="106"/>
      <c r="D43" s="105"/>
      <c r="E43" s="105"/>
      <c r="F43" s="105"/>
      <c r="G43" s="105"/>
      <c r="H43" s="105"/>
      <c r="I43" s="105"/>
      <c r="J43" s="105"/>
    </row>
    <row r="44" spans="1:60" ht="12.75" customHeight="1">
      <c r="A44" s="105"/>
      <c r="B44" s="107"/>
      <c r="C44" s="106"/>
      <c r="D44" s="105"/>
      <c r="E44" s="105"/>
      <c r="F44" s="105"/>
      <c r="G44" s="105"/>
      <c r="H44" s="105"/>
      <c r="I44" s="105"/>
      <c r="J44" s="105"/>
    </row>
    <row r="45" spans="1:60" ht="12.75" customHeight="1">
      <c r="A45" s="105"/>
      <c r="B45" s="107"/>
      <c r="C45" s="106"/>
      <c r="D45" s="105"/>
      <c r="E45" s="105"/>
      <c r="F45" s="105"/>
      <c r="G45" s="105"/>
      <c r="H45" s="105"/>
      <c r="I45" s="105"/>
      <c r="J45" s="105"/>
    </row>
  </sheetData>
  <mergeCells count="10">
    <mergeCell ref="F37:G37"/>
    <mergeCell ref="F30:G30"/>
    <mergeCell ref="A1:G1"/>
    <mergeCell ref="C2:G2"/>
    <mergeCell ref="C3:G3"/>
    <mergeCell ref="C4:G4"/>
    <mergeCell ref="F7:G7"/>
    <mergeCell ref="F16:G16"/>
    <mergeCell ref="F19:G19"/>
    <mergeCell ref="F23:G23"/>
  </mergeCells>
  <pageMargins left="0.59055118110236227" right="0.39370078740157483" top="0.59055118110236227" bottom="0.98425196850393704" header="0.19685039370078741" footer="0.51181102362204722"/>
  <pageSetup paperSize="9" orientation="portrait" r:id="rId1"/>
  <headerFooter>
    <oddFooter>&amp;R&amp;"Arial,Obyčejné"Strana &amp;P z &amp;N&amp;L&amp;9Zpracováno programem &amp;"Arial CE,Tučné"BUILDpower S,  © RTS, a.s.</oddFooter>
  </headerFooter>
</worksheet>
</file>

<file path=xl/worksheets/sheet9.xml><?xml version="1.0" encoding="utf-8"?>
<worksheet xmlns="http://schemas.openxmlformats.org/spreadsheetml/2006/main" xmlns:r="http://schemas.openxmlformats.org/officeDocument/2006/relationships">
  <sheetPr>
    <outlinePr summaryBelow="0"/>
  </sheetPr>
  <dimension ref="A1:BH89"/>
  <sheetViews>
    <sheetView showGridLines="0" workbookViewId="0">
      <selection activeCell="A8" sqref="A8:G87"/>
    </sheetView>
  </sheetViews>
  <sheetFormatPr defaultRowHeight="12.75" outlineLevelRow="1"/>
  <cols>
    <col min="1" max="1" width="4.28515625" customWidth="1"/>
    <col min="2" max="2" width="14.42578125" style="104" customWidth="1"/>
    <col min="3" max="3" width="38.28515625" style="104" customWidth="1"/>
    <col min="4" max="4" width="4.5703125" customWidth="1"/>
    <col min="5" max="5" width="10.5703125" customWidth="1"/>
    <col min="6" max="6" width="9.85546875" customWidth="1"/>
    <col min="7" max="7" width="12.7109375" customWidth="1"/>
    <col min="8" max="14" width="9.140625" customWidth="1"/>
    <col min="29" max="41" width="0" hidden="1" customWidth="1"/>
    <col min="257" max="257" width="4.28515625" customWidth="1"/>
    <col min="258" max="258" width="14.42578125" customWidth="1"/>
    <col min="259" max="259" width="38.28515625" customWidth="1"/>
    <col min="260" max="260" width="4.5703125" customWidth="1"/>
    <col min="261" max="261" width="10.5703125" customWidth="1"/>
    <col min="262" max="262" width="9.85546875" customWidth="1"/>
    <col min="263" max="263" width="12.7109375" customWidth="1"/>
    <col min="264" max="270" width="0" hidden="1" customWidth="1"/>
    <col min="285" max="297" width="0" hidden="1" customWidth="1"/>
    <col min="513" max="513" width="4.28515625" customWidth="1"/>
    <col min="514" max="514" width="14.42578125" customWidth="1"/>
    <col min="515" max="515" width="38.28515625" customWidth="1"/>
    <col min="516" max="516" width="4.5703125" customWidth="1"/>
    <col min="517" max="517" width="10.5703125" customWidth="1"/>
    <col min="518" max="518" width="9.85546875" customWidth="1"/>
    <col min="519" max="519" width="12.7109375" customWidth="1"/>
    <col min="520" max="526" width="0" hidden="1" customWidth="1"/>
    <col min="541" max="553" width="0" hidden="1" customWidth="1"/>
    <col min="769" max="769" width="4.28515625" customWidth="1"/>
    <col min="770" max="770" width="14.42578125" customWidth="1"/>
    <col min="771" max="771" width="38.28515625" customWidth="1"/>
    <col min="772" max="772" width="4.5703125" customWidth="1"/>
    <col min="773" max="773" width="10.5703125" customWidth="1"/>
    <col min="774" max="774" width="9.85546875" customWidth="1"/>
    <col min="775" max="775" width="12.7109375" customWidth="1"/>
    <col min="776" max="782" width="0" hidden="1" customWidth="1"/>
    <col min="797" max="809" width="0" hidden="1" customWidth="1"/>
    <col min="1025" max="1025" width="4.28515625" customWidth="1"/>
    <col min="1026" max="1026" width="14.42578125" customWidth="1"/>
    <col min="1027" max="1027" width="38.28515625" customWidth="1"/>
    <col min="1028" max="1028" width="4.5703125" customWidth="1"/>
    <col min="1029" max="1029" width="10.5703125" customWidth="1"/>
    <col min="1030" max="1030" width="9.85546875" customWidth="1"/>
    <col min="1031" max="1031" width="12.7109375" customWidth="1"/>
    <col min="1032" max="1038" width="0" hidden="1" customWidth="1"/>
    <col min="1053" max="1065" width="0" hidden="1" customWidth="1"/>
    <col min="1281" max="1281" width="4.28515625" customWidth="1"/>
    <col min="1282" max="1282" width="14.42578125" customWidth="1"/>
    <col min="1283" max="1283" width="38.28515625" customWidth="1"/>
    <col min="1284" max="1284" width="4.5703125" customWidth="1"/>
    <col min="1285" max="1285" width="10.5703125" customWidth="1"/>
    <col min="1286" max="1286" width="9.85546875" customWidth="1"/>
    <col min="1287" max="1287" width="12.7109375" customWidth="1"/>
    <col min="1288" max="1294" width="0" hidden="1" customWidth="1"/>
    <col min="1309" max="1321" width="0" hidden="1" customWidth="1"/>
    <col min="1537" max="1537" width="4.28515625" customWidth="1"/>
    <col min="1538" max="1538" width="14.42578125" customWidth="1"/>
    <col min="1539" max="1539" width="38.28515625" customWidth="1"/>
    <col min="1540" max="1540" width="4.5703125" customWidth="1"/>
    <col min="1541" max="1541" width="10.5703125" customWidth="1"/>
    <col min="1542" max="1542" width="9.85546875" customWidth="1"/>
    <col min="1543" max="1543" width="12.7109375" customWidth="1"/>
    <col min="1544" max="1550" width="0" hidden="1" customWidth="1"/>
    <col min="1565" max="1577" width="0" hidden="1" customWidth="1"/>
    <col min="1793" max="1793" width="4.28515625" customWidth="1"/>
    <col min="1794" max="1794" width="14.42578125" customWidth="1"/>
    <col min="1795" max="1795" width="38.28515625" customWidth="1"/>
    <col min="1796" max="1796" width="4.5703125" customWidth="1"/>
    <col min="1797" max="1797" width="10.5703125" customWidth="1"/>
    <col min="1798" max="1798" width="9.85546875" customWidth="1"/>
    <col min="1799" max="1799" width="12.7109375" customWidth="1"/>
    <col min="1800" max="1806" width="0" hidden="1" customWidth="1"/>
    <col min="1821" max="1833" width="0" hidden="1" customWidth="1"/>
    <col min="2049" max="2049" width="4.28515625" customWidth="1"/>
    <col min="2050" max="2050" width="14.42578125" customWidth="1"/>
    <col min="2051" max="2051" width="38.28515625" customWidth="1"/>
    <col min="2052" max="2052" width="4.5703125" customWidth="1"/>
    <col min="2053" max="2053" width="10.5703125" customWidth="1"/>
    <col min="2054" max="2054" width="9.85546875" customWidth="1"/>
    <col min="2055" max="2055" width="12.7109375" customWidth="1"/>
    <col min="2056" max="2062" width="0" hidden="1" customWidth="1"/>
    <col min="2077" max="2089" width="0" hidden="1" customWidth="1"/>
    <col min="2305" max="2305" width="4.28515625" customWidth="1"/>
    <col min="2306" max="2306" width="14.42578125" customWidth="1"/>
    <col min="2307" max="2307" width="38.28515625" customWidth="1"/>
    <col min="2308" max="2308" width="4.5703125" customWidth="1"/>
    <col min="2309" max="2309" width="10.5703125" customWidth="1"/>
    <col min="2310" max="2310" width="9.85546875" customWidth="1"/>
    <col min="2311" max="2311" width="12.7109375" customWidth="1"/>
    <col min="2312" max="2318" width="0" hidden="1" customWidth="1"/>
    <col min="2333" max="2345" width="0" hidden="1" customWidth="1"/>
    <col min="2561" max="2561" width="4.28515625" customWidth="1"/>
    <col min="2562" max="2562" width="14.42578125" customWidth="1"/>
    <col min="2563" max="2563" width="38.28515625" customWidth="1"/>
    <col min="2564" max="2564" width="4.5703125" customWidth="1"/>
    <col min="2565" max="2565" width="10.5703125" customWidth="1"/>
    <col min="2566" max="2566" width="9.85546875" customWidth="1"/>
    <col min="2567" max="2567" width="12.7109375" customWidth="1"/>
    <col min="2568" max="2574" width="0" hidden="1" customWidth="1"/>
    <col min="2589" max="2601" width="0" hidden="1" customWidth="1"/>
    <col min="2817" max="2817" width="4.28515625" customWidth="1"/>
    <col min="2818" max="2818" width="14.42578125" customWidth="1"/>
    <col min="2819" max="2819" width="38.28515625" customWidth="1"/>
    <col min="2820" max="2820" width="4.5703125" customWidth="1"/>
    <col min="2821" max="2821" width="10.5703125" customWidth="1"/>
    <col min="2822" max="2822" width="9.85546875" customWidth="1"/>
    <col min="2823" max="2823" width="12.7109375" customWidth="1"/>
    <col min="2824" max="2830" width="0" hidden="1" customWidth="1"/>
    <col min="2845" max="2857" width="0" hidden="1" customWidth="1"/>
    <col min="3073" max="3073" width="4.28515625" customWidth="1"/>
    <col min="3074" max="3074" width="14.42578125" customWidth="1"/>
    <col min="3075" max="3075" width="38.28515625" customWidth="1"/>
    <col min="3076" max="3076" width="4.5703125" customWidth="1"/>
    <col min="3077" max="3077" width="10.5703125" customWidth="1"/>
    <col min="3078" max="3078" width="9.85546875" customWidth="1"/>
    <col min="3079" max="3079" width="12.7109375" customWidth="1"/>
    <col min="3080" max="3086" width="0" hidden="1" customWidth="1"/>
    <col min="3101" max="3113" width="0" hidden="1" customWidth="1"/>
    <col min="3329" max="3329" width="4.28515625" customWidth="1"/>
    <col min="3330" max="3330" width="14.42578125" customWidth="1"/>
    <col min="3331" max="3331" width="38.28515625" customWidth="1"/>
    <col min="3332" max="3332" width="4.5703125" customWidth="1"/>
    <col min="3333" max="3333" width="10.5703125" customWidth="1"/>
    <col min="3334" max="3334" width="9.85546875" customWidth="1"/>
    <col min="3335" max="3335" width="12.7109375" customWidth="1"/>
    <col min="3336" max="3342" width="0" hidden="1" customWidth="1"/>
    <col min="3357" max="3369" width="0" hidden="1" customWidth="1"/>
    <col min="3585" max="3585" width="4.28515625" customWidth="1"/>
    <col min="3586" max="3586" width="14.42578125" customWidth="1"/>
    <col min="3587" max="3587" width="38.28515625" customWidth="1"/>
    <col min="3588" max="3588" width="4.5703125" customWidth="1"/>
    <col min="3589" max="3589" width="10.5703125" customWidth="1"/>
    <col min="3590" max="3590" width="9.85546875" customWidth="1"/>
    <col min="3591" max="3591" width="12.7109375" customWidth="1"/>
    <col min="3592" max="3598" width="0" hidden="1" customWidth="1"/>
    <col min="3613" max="3625" width="0" hidden="1" customWidth="1"/>
    <col min="3841" max="3841" width="4.28515625" customWidth="1"/>
    <col min="3842" max="3842" width="14.42578125" customWidth="1"/>
    <col min="3843" max="3843" width="38.28515625" customWidth="1"/>
    <col min="3844" max="3844" width="4.5703125" customWidth="1"/>
    <col min="3845" max="3845" width="10.5703125" customWidth="1"/>
    <col min="3846" max="3846" width="9.85546875" customWidth="1"/>
    <col min="3847" max="3847" width="12.7109375" customWidth="1"/>
    <col min="3848" max="3854" width="0" hidden="1" customWidth="1"/>
    <col min="3869" max="3881" width="0" hidden="1" customWidth="1"/>
    <col min="4097" max="4097" width="4.28515625" customWidth="1"/>
    <col min="4098" max="4098" width="14.42578125" customWidth="1"/>
    <col min="4099" max="4099" width="38.28515625" customWidth="1"/>
    <col min="4100" max="4100" width="4.5703125" customWidth="1"/>
    <col min="4101" max="4101" width="10.5703125" customWidth="1"/>
    <col min="4102" max="4102" width="9.85546875" customWidth="1"/>
    <col min="4103" max="4103" width="12.7109375" customWidth="1"/>
    <col min="4104" max="4110" width="0" hidden="1" customWidth="1"/>
    <col min="4125" max="4137" width="0" hidden="1" customWidth="1"/>
    <col min="4353" max="4353" width="4.28515625" customWidth="1"/>
    <col min="4354" max="4354" width="14.42578125" customWidth="1"/>
    <col min="4355" max="4355" width="38.28515625" customWidth="1"/>
    <col min="4356" max="4356" width="4.5703125" customWidth="1"/>
    <col min="4357" max="4357" width="10.5703125" customWidth="1"/>
    <col min="4358" max="4358" width="9.85546875" customWidth="1"/>
    <col min="4359" max="4359" width="12.7109375" customWidth="1"/>
    <col min="4360" max="4366" width="0" hidden="1" customWidth="1"/>
    <col min="4381" max="4393" width="0" hidden="1" customWidth="1"/>
    <col min="4609" max="4609" width="4.28515625" customWidth="1"/>
    <col min="4610" max="4610" width="14.42578125" customWidth="1"/>
    <col min="4611" max="4611" width="38.28515625" customWidth="1"/>
    <col min="4612" max="4612" width="4.5703125" customWidth="1"/>
    <col min="4613" max="4613" width="10.5703125" customWidth="1"/>
    <col min="4614" max="4614" width="9.85546875" customWidth="1"/>
    <col min="4615" max="4615" width="12.7109375" customWidth="1"/>
    <col min="4616" max="4622" width="0" hidden="1" customWidth="1"/>
    <col min="4637" max="4649" width="0" hidden="1" customWidth="1"/>
    <col min="4865" max="4865" width="4.28515625" customWidth="1"/>
    <col min="4866" max="4866" width="14.42578125" customWidth="1"/>
    <col min="4867" max="4867" width="38.28515625" customWidth="1"/>
    <col min="4868" max="4868" width="4.5703125" customWidth="1"/>
    <col min="4869" max="4869" width="10.5703125" customWidth="1"/>
    <col min="4870" max="4870" width="9.85546875" customWidth="1"/>
    <col min="4871" max="4871" width="12.7109375" customWidth="1"/>
    <col min="4872" max="4878" width="0" hidden="1" customWidth="1"/>
    <col min="4893" max="4905" width="0" hidden="1" customWidth="1"/>
    <col min="5121" max="5121" width="4.28515625" customWidth="1"/>
    <col min="5122" max="5122" width="14.42578125" customWidth="1"/>
    <col min="5123" max="5123" width="38.28515625" customWidth="1"/>
    <col min="5124" max="5124" width="4.5703125" customWidth="1"/>
    <col min="5125" max="5125" width="10.5703125" customWidth="1"/>
    <col min="5126" max="5126" width="9.85546875" customWidth="1"/>
    <col min="5127" max="5127" width="12.7109375" customWidth="1"/>
    <col min="5128" max="5134" width="0" hidden="1" customWidth="1"/>
    <col min="5149" max="5161" width="0" hidden="1" customWidth="1"/>
    <col min="5377" max="5377" width="4.28515625" customWidth="1"/>
    <col min="5378" max="5378" width="14.42578125" customWidth="1"/>
    <col min="5379" max="5379" width="38.28515625" customWidth="1"/>
    <col min="5380" max="5380" width="4.5703125" customWidth="1"/>
    <col min="5381" max="5381" width="10.5703125" customWidth="1"/>
    <col min="5382" max="5382" width="9.85546875" customWidth="1"/>
    <col min="5383" max="5383" width="12.7109375" customWidth="1"/>
    <col min="5384" max="5390" width="0" hidden="1" customWidth="1"/>
    <col min="5405" max="5417" width="0" hidden="1" customWidth="1"/>
    <col min="5633" max="5633" width="4.28515625" customWidth="1"/>
    <col min="5634" max="5634" width="14.42578125" customWidth="1"/>
    <col min="5635" max="5635" width="38.28515625" customWidth="1"/>
    <col min="5636" max="5636" width="4.5703125" customWidth="1"/>
    <col min="5637" max="5637" width="10.5703125" customWidth="1"/>
    <col min="5638" max="5638" width="9.85546875" customWidth="1"/>
    <col min="5639" max="5639" width="12.7109375" customWidth="1"/>
    <col min="5640" max="5646" width="0" hidden="1" customWidth="1"/>
    <col min="5661" max="5673" width="0" hidden="1" customWidth="1"/>
    <col min="5889" max="5889" width="4.28515625" customWidth="1"/>
    <col min="5890" max="5890" width="14.42578125" customWidth="1"/>
    <col min="5891" max="5891" width="38.28515625" customWidth="1"/>
    <col min="5892" max="5892" width="4.5703125" customWidth="1"/>
    <col min="5893" max="5893" width="10.5703125" customWidth="1"/>
    <col min="5894" max="5894" width="9.85546875" customWidth="1"/>
    <col min="5895" max="5895" width="12.7109375" customWidth="1"/>
    <col min="5896" max="5902" width="0" hidden="1" customWidth="1"/>
    <col min="5917" max="5929" width="0" hidden="1" customWidth="1"/>
    <col min="6145" max="6145" width="4.28515625" customWidth="1"/>
    <col min="6146" max="6146" width="14.42578125" customWidth="1"/>
    <col min="6147" max="6147" width="38.28515625" customWidth="1"/>
    <col min="6148" max="6148" width="4.5703125" customWidth="1"/>
    <col min="6149" max="6149" width="10.5703125" customWidth="1"/>
    <col min="6150" max="6150" width="9.85546875" customWidth="1"/>
    <col min="6151" max="6151" width="12.7109375" customWidth="1"/>
    <col min="6152" max="6158" width="0" hidden="1" customWidth="1"/>
    <col min="6173" max="6185" width="0" hidden="1" customWidth="1"/>
    <col min="6401" max="6401" width="4.28515625" customWidth="1"/>
    <col min="6402" max="6402" width="14.42578125" customWidth="1"/>
    <col min="6403" max="6403" width="38.28515625" customWidth="1"/>
    <col min="6404" max="6404" width="4.5703125" customWidth="1"/>
    <col min="6405" max="6405" width="10.5703125" customWidth="1"/>
    <col min="6406" max="6406" width="9.85546875" customWidth="1"/>
    <col min="6407" max="6407" width="12.7109375" customWidth="1"/>
    <col min="6408" max="6414" width="0" hidden="1" customWidth="1"/>
    <col min="6429" max="6441" width="0" hidden="1" customWidth="1"/>
    <col min="6657" max="6657" width="4.28515625" customWidth="1"/>
    <col min="6658" max="6658" width="14.42578125" customWidth="1"/>
    <col min="6659" max="6659" width="38.28515625" customWidth="1"/>
    <col min="6660" max="6660" width="4.5703125" customWidth="1"/>
    <col min="6661" max="6661" width="10.5703125" customWidth="1"/>
    <col min="6662" max="6662" width="9.85546875" customWidth="1"/>
    <col min="6663" max="6663" width="12.7109375" customWidth="1"/>
    <col min="6664" max="6670" width="0" hidden="1" customWidth="1"/>
    <col min="6685" max="6697" width="0" hidden="1" customWidth="1"/>
    <col min="6913" max="6913" width="4.28515625" customWidth="1"/>
    <col min="6914" max="6914" width="14.42578125" customWidth="1"/>
    <col min="6915" max="6915" width="38.28515625" customWidth="1"/>
    <col min="6916" max="6916" width="4.5703125" customWidth="1"/>
    <col min="6917" max="6917" width="10.5703125" customWidth="1"/>
    <col min="6918" max="6918" width="9.85546875" customWidth="1"/>
    <col min="6919" max="6919" width="12.7109375" customWidth="1"/>
    <col min="6920" max="6926" width="0" hidden="1" customWidth="1"/>
    <col min="6941" max="6953" width="0" hidden="1" customWidth="1"/>
    <col min="7169" max="7169" width="4.28515625" customWidth="1"/>
    <col min="7170" max="7170" width="14.42578125" customWidth="1"/>
    <col min="7171" max="7171" width="38.28515625" customWidth="1"/>
    <col min="7172" max="7172" width="4.5703125" customWidth="1"/>
    <col min="7173" max="7173" width="10.5703125" customWidth="1"/>
    <col min="7174" max="7174" width="9.85546875" customWidth="1"/>
    <col min="7175" max="7175" width="12.7109375" customWidth="1"/>
    <col min="7176" max="7182" width="0" hidden="1" customWidth="1"/>
    <col min="7197" max="7209" width="0" hidden="1" customWidth="1"/>
    <col min="7425" max="7425" width="4.28515625" customWidth="1"/>
    <col min="7426" max="7426" width="14.42578125" customWidth="1"/>
    <col min="7427" max="7427" width="38.28515625" customWidth="1"/>
    <col min="7428" max="7428" width="4.5703125" customWidth="1"/>
    <col min="7429" max="7429" width="10.5703125" customWidth="1"/>
    <col min="7430" max="7430" width="9.85546875" customWidth="1"/>
    <col min="7431" max="7431" width="12.7109375" customWidth="1"/>
    <col min="7432" max="7438" width="0" hidden="1" customWidth="1"/>
    <col min="7453" max="7465" width="0" hidden="1" customWidth="1"/>
    <col min="7681" max="7681" width="4.28515625" customWidth="1"/>
    <col min="7682" max="7682" width="14.42578125" customWidth="1"/>
    <col min="7683" max="7683" width="38.28515625" customWidth="1"/>
    <col min="7684" max="7684" width="4.5703125" customWidth="1"/>
    <col min="7685" max="7685" width="10.5703125" customWidth="1"/>
    <col min="7686" max="7686" width="9.85546875" customWidth="1"/>
    <col min="7687" max="7687" width="12.7109375" customWidth="1"/>
    <col min="7688" max="7694" width="0" hidden="1" customWidth="1"/>
    <col min="7709" max="7721" width="0" hidden="1" customWidth="1"/>
    <col min="7937" max="7937" width="4.28515625" customWidth="1"/>
    <col min="7938" max="7938" width="14.42578125" customWidth="1"/>
    <col min="7939" max="7939" width="38.28515625" customWidth="1"/>
    <col min="7940" max="7940" width="4.5703125" customWidth="1"/>
    <col min="7941" max="7941" width="10.5703125" customWidth="1"/>
    <col min="7942" max="7942" width="9.85546875" customWidth="1"/>
    <col min="7943" max="7943" width="12.7109375" customWidth="1"/>
    <col min="7944" max="7950" width="0" hidden="1" customWidth="1"/>
    <col min="7965" max="7977" width="0" hidden="1" customWidth="1"/>
    <col min="8193" max="8193" width="4.28515625" customWidth="1"/>
    <col min="8194" max="8194" width="14.42578125" customWidth="1"/>
    <col min="8195" max="8195" width="38.28515625" customWidth="1"/>
    <col min="8196" max="8196" width="4.5703125" customWidth="1"/>
    <col min="8197" max="8197" width="10.5703125" customWidth="1"/>
    <col min="8198" max="8198" width="9.85546875" customWidth="1"/>
    <col min="8199" max="8199" width="12.7109375" customWidth="1"/>
    <col min="8200" max="8206" width="0" hidden="1" customWidth="1"/>
    <col min="8221" max="8233" width="0" hidden="1" customWidth="1"/>
    <col min="8449" max="8449" width="4.28515625" customWidth="1"/>
    <col min="8450" max="8450" width="14.42578125" customWidth="1"/>
    <col min="8451" max="8451" width="38.28515625" customWidth="1"/>
    <col min="8452" max="8452" width="4.5703125" customWidth="1"/>
    <col min="8453" max="8453" width="10.5703125" customWidth="1"/>
    <col min="8454" max="8454" width="9.85546875" customWidth="1"/>
    <col min="8455" max="8455" width="12.7109375" customWidth="1"/>
    <col min="8456" max="8462" width="0" hidden="1" customWidth="1"/>
    <col min="8477" max="8489" width="0" hidden="1" customWidth="1"/>
    <col min="8705" max="8705" width="4.28515625" customWidth="1"/>
    <col min="8706" max="8706" width="14.42578125" customWidth="1"/>
    <col min="8707" max="8707" width="38.28515625" customWidth="1"/>
    <col min="8708" max="8708" width="4.5703125" customWidth="1"/>
    <col min="8709" max="8709" width="10.5703125" customWidth="1"/>
    <col min="8710" max="8710" width="9.85546875" customWidth="1"/>
    <col min="8711" max="8711" width="12.7109375" customWidth="1"/>
    <col min="8712" max="8718" width="0" hidden="1" customWidth="1"/>
    <col min="8733" max="8745" width="0" hidden="1" customWidth="1"/>
    <col min="8961" max="8961" width="4.28515625" customWidth="1"/>
    <col min="8962" max="8962" width="14.42578125" customWidth="1"/>
    <col min="8963" max="8963" width="38.28515625" customWidth="1"/>
    <col min="8964" max="8964" width="4.5703125" customWidth="1"/>
    <col min="8965" max="8965" width="10.5703125" customWidth="1"/>
    <col min="8966" max="8966" width="9.85546875" customWidth="1"/>
    <col min="8967" max="8967" width="12.7109375" customWidth="1"/>
    <col min="8968" max="8974" width="0" hidden="1" customWidth="1"/>
    <col min="8989" max="9001" width="0" hidden="1" customWidth="1"/>
    <col min="9217" max="9217" width="4.28515625" customWidth="1"/>
    <col min="9218" max="9218" width="14.42578125" customWidth="1"/>
    <col min="9219" max="9219" width="38.28515625" customWidth="1"/>
    <col min="9220" max="9220" width="4.5703125" customWidth="1"/>
    <col min="9221" max="9221" width="10.5703125" customWidth="1"/>
    <col min="9222" max="9222" width="9.85546875" customWidth="1"/>
    <col min="9223" max="9223" width="12.7109375" customWidth="1"/>
    <col min="9224" max="9230" width="0" hidden="1" customWidth="1"/>
    <col min="9245" max="9257" width="0" hidden="1" customWidth="1"/>
    <col min="9473" max="9473" width="4.28515625" customWidth="1"/>
    <col min="9474" max="9474" width="14.42578125" customWidth="1"/>
    <col min="9475" max="9475" width="38.28515625" customWidth="1"/>
    <col min="9476" max="9476" width="4.5703125" customWidth="1"/>
    <col min="9477" max="9477" width="10.5703125" customWidth="1"/>
    <col min="9478" max="9478" width="9.85546875" customWidth="1"/>
    <col min="9479" max="9479" width="12.7109375" customWidth="1"/>
    <col min="9480" max="9486" width="0" hidden="1" customWidth="1"/>
    <col min="9501" max="9513" width="0" hidden="1" customWidth="1"/>
    <col min="9729" max="9729" width="4.28515625" customWidth="1"/>
    <col min="9730" max="9730" width="14.42578125" customWidth="1"/>
    <col min="9731" max="9731" width="38.28515625" customWidth="1"/>
    <col min="9732" max="9732" width="4.5703125" customWidth="1"/>
    <col min="9733" max="9733" width="10.5703125" customWidth="1"/>
    <col min="9734" max="9734" width="9.85546875" customWidth="1"/>
    <col min="9735" max="9735" width="12.7109375" customWidth="1"/>
    <col min="9736" max="9742" width="0" hidden="1" customWidth="1"/>
    <col min="9757" max="9769" width="0" hidden="1" customWidth="1"/>
    <col min="9985" max="9985" width="4.28515625" customWidth="1"/>
    <col min="9986" max="9986" width="14.42578125" customWidth="1"/>
    <col min="9987" max="9987" width="38.28515625" customWidth="1"/>
    <col min="9988" max="9988" width="4.5703125" customWidth="1"/>
    <col min="9989" max="9989" width="10.5703125" customWidth="1"/>
    <col min="9990" max="9990" width="9.85546875" customWidth="1"/>
    <col min="9991" max="9991" width="12.7109375" customWidth="1"/>
    <col min="9992" max="9998" width="0" hidden="1" customWidth="1"/>
    <col min="10013" max="10025" width="0" hidden="1" customWidth="1"/>
    <col min="10241" max="10241" width="4.28515625" customWidth="1"/>
    <col min="10242" max="10242" width="14.42578125" customWidth="1"/>
    <col min="10243" max="10243" width="38.28515625" customWidth="1"/>
    <col min="10244" max="10244" width="4.5703125" customWidth="1"/>
    <col min="10245" max="10245" width="10.5703125" customWidth="1"/>
    <col min="10246" max="10246" width="9.85546875" customWidth="1"/>
    <col min="10247" max="10247" width="12.7109375" customWidth="1"/>
    <col min="10248" max="10254" width="0" hidden="1" customWidth="1"/>
    <col min="10269" max="10281" width="0" hidden="1" customWidth="1"/>
    <col min="10497" max="10497" width="4.28515625" customWidth="1"/>
    <col min="10498" max="10498" width="14.42578125" customWidth="1"/>
    <col min="10499" max="10499" width="38.28515625" customWidth="1"/>
    <col min="10500" max="10500" width="4.5703125" customWidth="1"/>
    <col min="10501" max="10501" width="10.5703125" customWidth="1"/>
    <col min="10502" max="10502" width="9.85546875" customWidth="1"/>
    <col min="10503" max="10503" width="12.7109375" customWidth="1"/>
    <col min="10504" max="10510" width="0" hidden="1" customWidth="1"/>
    <col min="10525" max="10537" width="0" hidden="1" customWidth="1"/>
    <col min="10753" max="10753" width="4.28515625" customWidth="1"/>
    <col min="10754" max="10754" width="14.42578125" customWidth="1"/>
    <col min="10755" max="10755" width="38.28515625" customWidth="1"/>
    <col min="10756" max="10756" width="4.5703125" customWidth="1"/>
    <col min="10757" max="10757" width="10.5703125" customWidth="1"/>
    <col min="10758" max="10758" width="9.85546875" customWidth="1"/>
    <col min="10759" max="10759" width="12.7109375" customWidth="1"/>
    <col min="10760" max="10766" width="0" hidden="1" customWidth="1"/>
    <col min="10781" max="10793" width="0" hidden="1" customWidth="1"/>
    <col min="11009" max="11009" width="4.28515625" customWidth="1"/>
    <col min="11010" max="11010" width="14.42578125" customWidth="1"/>
    <col min="11011" max="11011" width="38.28515625" customWidth="1"/>
    <col min="11012" max="11012" width="4.5703125" customWidth="1"/>
    <col min="11013" max="11013" width="10.5703125" customWidth="1"/>
    <col min="11014" max="11014" width="9.85546875" customWidth="1"/>
    <col min="11015" max="11015" width="12.7109375" customWidth="1"/>
    <col min="11016" max="11022" width="0" hidden="1" customWidth="1"/>
    <col min="11037" max="11049" width="0" hidden="1" customWidth="1"/>
    <col min="11265" max="11265" width="4.28515625" customWidth="1"/>
    <col min="11266" max="11266" width="14.42578125" customWidth="1"/>
    <col min="11267" max="11267" width="38.28515625" customWidth="1"/>
    <col min="11268" max="11268" width="4.5703125" customWidth="1"/>
    <col min="11269" max="11269" width="10.5703125" customWidth="1"/>
    <col min="11270" max="11270" width="9.85546875" customWidth="1"/>
    <col min="11271" max="11271" width="12.7109375" customWidth="1"/>
    <col min="11272" max="11278" width="0" hidden="1" customWidth="1"/>
    <col min="11293" max="11305" width="0" hidden="1" customWidth="1"/>
    <col min="11521" max="11521" width="4.28515625" customWidth="1"/>
    <col min="11522" max="11522" width="14.42578125" customWidth="1"/>
    <col min="11523" max="11523" width="38.28515625" customWidth="1"/>
    <col min="11524" max="11524" width="4.5703125" customWidth="1"/>
    <col min="11525" max="11525" width="10.5703125" customWidth="1"/>
    <col min="11526" max="11526" width="9.85546875" customWidth="1"/>
    <col min="11527" max="11527" width="12.7109375" customWidth="1"/>
    <col min="11528" max="11534" width="0" hidden="1" customWidth="1"/>
    <col min="11549" max="11561" width="0" hidden="1" customWidth="1"/>
    <col min="11777" max="11777" width="4.28515625" customWidth="1"/>
    <col min="11778" max="11778" width="14.42578125" customWidth="1"/>
    <col min="11779" max="11779" width="38.28515625" customWidth="1"/>
    <col min="11780" max="11780" width="4.5703125" customWidth="1"/>
    <col min="11781" max="11781" width="10.5703125" customWidth="1"/>
    <col min="11782" max="11782" width="9.85546875" customWidth="1"/>
    <col min="11783" max="11783" width="12.7109375" customWidth="1"/>
    <col min="11784" max="11790" width="0" hidden="1" customWidth="1"/>
    <col min="11805" max="11817" width="0" hidden="1" customWidth="1"/>
    <col min="12033" max="12033" width="4.28515625" customWidth="1"/>
    <col min="12034" max="12034" width="14.42578125" customWidth="1"/>
    <col min="12035" max="12035" width="38.28515625" customWidth="1"/>
    <col min="12036" max="12036" width="4.5703125" customWidth="1"/>
    <col min="12037" max="12037" width="10.5703125" customWidth="1"/>
    <col min="12038" max="12038" width="9.85546875" customWidth="1"/>
    <col min="12039" max="12039" width="12.7109375" customWidth="1"/>
    <col min="12040" max="12046" width="0" hidden="1" customWidth="1"/>
    <col min="12061" max="12073" width="0" hidden="1" customWidth="1"/>
    <col min="12289" max="12289" width="4.28515625" customWidth="1"/>
    <col min="12290" max="12290" width="14.42578125" customWidth="1"/>
    <col min="12291" max="12291" width="38.28515625" customWidth="1"/>
    <col min="12292" max="12292" width="4.5703125" customWidth="1"/>
    <col min="12293" max="12293" width="10.5703125" customWidth="1"/>
    <col min="12294" max="12294" width="9.85546875" customWidth="1"/>
    <col min="12295" max="12295" width="12.7109375" customWidth="1"/>
    <col min="12296" max="12302" width="0" hidden="1" customWidth="1"/>
    <col min="12317" max="12329" width="0" hidden="1" customWidth="1"/>
    <col min="12545" max="12545" width="4.28515625" customWidth="1"/>
    <col min="12546" max="12546" width="14.42578125" customWidth="1"/>
    <col min="12547" max="12547" width="38.28515625" customWidth="1"/>
    <col min="12548" max="12548" width="4.5703125" customWidth="1"/>
    <col min="12549" max="12549" width="10.5703125" customWidth="1"/>
    <col min="12550" max="12550" width="9.85546875" customWidth="1"/>
    <col min="12551" max="12551" width="12.7109375" customWidth="1"/>
    <col min="12552" max="12558" width="0" hidden="1" customWidth="1"/>
    <col min="12573" max="12585" width="0" hidden="1" customWidth="1"/>
    <col min="12801" max="12801" width="4.28515625" customWidth="1"/>
    <col min="12802" max="12802" width="14.42578125" customWidth="1"/>
    <col min="12803" max="12803" width="38.28515625" customWidth="1"/>
    <col min="12804" max="12804" width="4.5703125" customWidth="1"/>
    <col min="12805" max="12805" width="10.5703125" customWidth="1"/>
    <col min="12806" max="12806" width="9.85546875" customWidth="1"/>
    <col min="12807" max="12807" width="12.7109375" customWidth="1"/>
    <col min="12808" max="12814" width="0" hidden="1" customWidth="1"/>
    <col min="12829" max="12841" width="0" hidden="1" customWidth="1"/>
    <col min="13057" max="13057" width="4.28515625" customWidth="1"/>
    <col min="13058" max="13058" width="14.42578125" customWidth="1"/>
    <col min="13059" max="13059" width="38.28515625" customWidth="1"/>
    <col min="13060" max="13060" width="4.5703125" customWidth="1"/>
    <col min="13061" max="13061" width="10.5703125" customWidth="1"/>
    <col min="13062" max="13062" width="9.85546875" customWidth="1"/>
    <col min="13063" max="13063" width="12.7109375" customWidth="1"/>
    <col min="13064" max="13070" width="0" hidden="1" customWidth="1"/>
    <col min="13085" max="13097" width="0" hidden="1" customWidth="1"/>
    <col min="13313" max="13313" width="4.28515625" customWidth="1"/>
    <col min="13314" max="13314" width="14.42578125" customWidth="1"/>
    <col min="13315" max="13315" width="38.28515625" customWidth="1"/>
    <col min="13316" max="13316" width="4.5703125" customWidth="1"/>
    <col min="13317" max="13317" width="10.5703125" customWidth="1"/>
    <col min="13318" max="13318" width="9.85546875" customWidth="1"/>
    <col min="13319" max="13319" width="12.7109375" customWidth="1"/>
    <col min="13320" max="13326" width="0" hidden="1" customWidth="1"/>
    <col min="13341" max="13353" width="0" hidden="1" customWidth="1"/>
    <col min="13569" max="13569" width="4.28515625" customWidth="1"/>
    <col min="13570" max="13570" width="14.42578125" customWidth="1"/>
    <col min="13571" max="13571" width="38.28515625" customWidth="1"/>
    <col min="13572" max="13572" width="4.5703125" customWidth="1"/>
    <col min="13573" max="13573" width="10.5703125" customWidth="1"/>
    <col min="13574" max="13574" width="9.85546875" customWidth="1"/>
    <col min="13575" max="13575" width="12.7109375" customWidth="1"/>
    <col min="13576" max="13582" width="0" hidden="1" customWidth="1"/>
    <col min="13597" max="13609" width="0" hidden="1" customWidth="1"/>
    <col min="13825" max="13825" width="4.28515625" customWidth="1"/>
    <col min="13826" max="13826" width="14.42578125" customWidth="1"/>
    <col min="13827" max="13827" width="38.28515625" customWidth="1"/>
    <col min="13828" max="13828" width="4.5703125" customWidth="1"/>
    <col min="13829" max="13829" width="10.5703125" customWidth="1"/>
    <col min="13830" max="13830" width="9.85546875" customWidth="1"/>
    <col min="13831" max="13831" width="12.7109375" customWidth="1"/>
    <col min="13832" max="13838" width="0" hidden="1" customWidth="1"/>
    <col min="13853" max="13865" width="0" hidden="1" customWidth="1"/>
    <col min="14081" max="14081" width="4.28515625" customWidth="1"/>
    <col min="14082" max="14082" width="14.42578125" customWidth="1"/>
    <col min="14083" max="14083" width="38.28515625" customWidth="1"/>
    <col min="14084" max="14084" width="4.5703125" customWidth="1"/>
    <col min="14085" max="14085" width="10.5703125" customWidth="1"/>
    <col min="14086" max="14086" width="9.85546875" customWidth="1"/>
    <col min="14087" max="14087" width="12.7109375" customWidth="1"/>
    <col min="14088" max="14094" width="0" hidden="1" customWidth="1"/>
    <col min="14109" max="14121" width="0" hidden="1" customWidth="1"/>
    <col min="14337" max="14337" width="4.28515625" customWidth="1"/>
    <col min="14338" max="14338" width="14.42578125" customWidth="1"/>
    <col min="14339" max="14339" width="38.28515625" customWidth="1"/>
    <col min="14340" max="14340" width="4.5703125" customWidth="1"/>
    <col min="14341" max="14341" width="10.5703125" customWidth="1"/>
    <col min="14342" max="14342" width="9.85546875" customWidth="1"/>
    <col min="14343" max="14343" width="12.7109375" customWidth="1"/>
    <col min="14344" max="14350" width="0" hidden="1" customWidth="1"/>
    <col min="14365" max="14377" width="0" hidden="1" customWidth="1"/>
    <col min="14593" max="14593" width="4.28515625" customWidth="1"/>
    <col min="14594" max="14594" width="14.42578125" customWidth="1"/>
    <col min="14595" max="14595" width="38.28515625" customWidth="1"/>
    <col min="14596" max="14596" width="4.5703125" customWidth="1"/>
    <col min="14597" max="14597" width="10.5703125" customWidth="1"/>
    <col min="14598" max="14598" width="9.85546875" customWidth="1"/>
    <col min="14599" max="14599" width="12.7109375" customWidth="1"/>
    <col min="14600" max="14606" width="0" hidden="1" customWidth="1"/>
    <col min="14621" max="14633" width="0" hidden="1" customWidth="1"/>
    <col min="14849" max="14849" width="4.28515625" customWidth="1"/>
    <col min="14850" max="14850" width="14.42578125" customWidth="1"/>
    <col min="14851" max="14851" width="38.28515625" customWidth="1"/>
    <col min="14852" max="14852" width="4.5703125" customWidth="1"/>
    <col min="14853" max="14853" width="10.5703125" customWidth="1"/>
    <col min="14854" max="14854" width="9.85546875" customWidth="1"/>
    <col min="14855" max="14855" width="12.7109375" customWidth="1"/>
    <col min="14856" max="14862" width="0" hidden="1" customWidth="1"/>
    <col min="14877" max="14889" width="0" hidden="1" customWidth="1"/>
    <col min="15105" max="15105" width="4.28515625" customWidth="1"/>
    <col min="15106" max="15106" width="14.42578125" customWidth="1"/>
    <col min="15107" max="15107" width="38.28515625" customWidth="1"/>
    <col min="15108" max="15108" width="4.5703125" customWidth="1"/>
    <col min="15109" max="15109" width="10.5703125" customWidth="1"/>
    <col min="15110" max="15110" width="9.85546875" customWidth="1"/>
    <col min="15111" max="15111" width="12.7109375" customWidth="1"/>
    <col min="15112" max="15118" width="0" hidden="1" customWidth="1"/>
    <col min="15133" max="15145" width="0" hidden="1" customWidth="1"/>
    <col min="15361" max="15361" width="4.28515625" customWidth="1"/>
    <col min="15362" max="15362" width="14.42578125" customWidth="1"/>
    <col min="15363" max="15363" width="38.28515625" customWidth="1"/>
    <col min="15364" max="15364" width="4.5703125" customWidth="1"/>
    <col min="15365" max="15365" width="10.5703125" customWidth="1"/>
    <col min="15366" max="15366" width="9.85546875" customWidth="1"/>
    <col min="15367" max="15367" width="12.7109375" customWidth="1"/>
    <col min="15368" max="15374" width="0" hidden="1" customWidth="1"/>
    <col min="15389" max="15401" width="0" hidden="1" customWidth="1"/>
    <col min="15617" max="15617" width="4.28515625" customWidth="1"/>
    <col min="15618" max="15618" width="14.42578125" customWidth="1"/>
    <col min="15619" max="15619" width="38.28515625" customWidth="1"/>
    <col min="15620" max="15620" width="4.5703125" customWidth="1"/>
    <col min="15621" max="15621" width="10.5703125" customWidth="1"/>
    <col min="15622" max="15622" width="9.85546875" customWidth="1"/>
    <col min="15623" max="15623" width="12.7109375" customWidth="1"/>
    <col min="15624" max="15630" width="0" hidden="1" customWidth="1"/>
    <col min="15645" max="15657" width="0" hidden="1" customWidth="1"/>
    <col min="15873" max="15873" width="4.28515625" customWidth="1"/>
    <col min="15874" max="15874" width="14.42578125" customWidth="1"/>
    <col min="15875" max="15875" width="38.28515625" customWidth="1"/>
    <col min="15876" max="15876" width="4.5703125" customWidth="1"/>
    <col min="15877" max="15877" width="10.5703125" customWidth="1"/>
    <col min="15878" max="15878" width="9.85546875" customWidth="1"/>
    <col min="15879" max="15879" width="12.7109375" customWidth="1"/>
    <col min="15880" max="15886" width="0" hidden="1" customWidth="1"/>
    <col min="15901" max="15913" width="0" hidden="1" customWidth="1"/>
    <col min="16129" max="16129" width="4.28515625" customWidth="1"/>
    <col min="16130" max="16130" width="14.42578125" customWidth="1"/>
    <col min="16131" max="16131" width="38.28515625" customWidth="1"/>
    <col min="16132" max="16132" width="4.5703125" customWidth="1"/>
    <col min="16133" max="16133" width="10.5703125" customWidth="1"/>
    <col min="16134" max="16134" width="9.85546875" customWidth="1"/>
    <col min="16135" max="16135" width="12.7109375" customWidth="1"/>
    <col min="16136" max="16142" width="0" hidden="1" customWidth="1"/>
    <col min="16157" max="16169" width="0" hidden="1" customWidth="1"/>
  </cols>
  <sheetData>
    <row r="1" spans="1:60" ht="16.5" thickBot="1">
      <c r="A1" s="307" t="s">
        <v>3</v>
      </c>
      <c r="B1" s="307"/>
      <c r="C1" s="308"/>
      <c r="D1" s="307"/>
      <c r="E1" s="307"/>
      <c r="F1" s="307"/>
      <c r="G1" s="307"/>
      <c r="H1" s="105"/>
      <c r="I1" s="105"/>
      <c r="J1" s="105"/>
    </row>
    <row r="2" spans="1:60" ht="13.5" thickTop="1">
      <c r="A2" s="128" t="s">
        <v>721</v>
      </c>
      <c r="B2" s="127" t="s">
        <v>720</v>
      </c>
      <c r="C2" s="309" t="s">
        <v>719</v>
      </c>
      <c r="D2" s="310"/>
      <c r="E2" s="310"/>
      <c r="F2" s="310"/>
      <c r="G2" s="311"/>
      <c r="H2" s="105"/>
      <c r="I2" s="105"/>
      <c r="J2" s="105"/>
    </row>
    <row r="3" spans="1:60" ht="13.5" customHeight="1" thickBot="1">
      <c r="A3" s="230" t="s">
        <v>718</v>
      </c>
      <c r="B3" s="231" t="s">
        <v>722</v>
      </c>
      <c r="C3" s="321" t="s">
        <v>723</v>
      </c>
      <c r="D3" s="322"/>
      <c r="E3" s="322"/>
      <c r="F3" s="322"/>
      <c r="G3" s="323"/>
      <c r="H3" s="105"/>
      <c r="I3" s="105"/>
      <c r="J3" s="105"/>
    </row>
    <row r="4" spans="1:60" ht="14.25" thickTop="1" thickBot="1">
      <c r="A4" s="124" t="s">
        <v>715</v>
      </c>
      <c r="B4" s="123" t="s">
        <v>714</v>
      </c>
      <c r="C4" s="315" t="s">
        <v>713</v>
      </c>
      <c r="D4" s="316"/>
      <c r="E4" s="316"/>
      <c r="F4" s="316"/>
      <c r="G4" s="317"/>
      <c r="H4" s="105"/>
      <c r="I4" s="105"/>
      <c r="J4" s="105"/>
    </row>
    <row r="5" spans="1:60" ht="14.25" thickTop="1" thickBot="1">
      <c r="A5" s="105"/>
      <c r="B5" s="107"/>
      <c r="C5" s="106"/>
      <c r="D5" s="122"/>
      <c r="E5" s="105"/>
      <c r="F5" s="105"/>
      <c r="G5" s="105"/>
      <c r="H5" s="105"/>
      <c r="I5" s="105"/>
      <c r="J5" s="105"/>
    </row>
    <row r="6" spans="1:60" ht="13.5" thickBot="1">
      <c r="A6" s="129" t="s">
        <v>4</v>
      </c>
      <c r="B6" s="130" t="s">
        <v>5</v>
      </c>
      <c r="C6" s="131" t="s">
        <v>6</v>
      </c>
      <c r="D6" s="132" t="s">
        <v>7</v>
      </c>
      <c r="E6" s="133" t="s">
        <v>8</v>
      </c>
      <c r="F6" s="134" t="s">
        <v>9</v>
      </c>
      <c r="G6" s="135" t="s">
        <v>712</v>
      </c>
      <c r="H6" s="105"/>
      <c r="I6" s="105"/>
      <c r="J6" s="105"/>
    </row>
    <row r="7" spans="1:60">
      <c r="A7" s="114" t="s">
        <v>15</v>
      </c>
      <c r="B7" s="113" t="s">
        <v>695</v>
      </c>
      <c r="C7" s="112" t="s">
        <v>724</v>
      </c>
      <c r="D7" s="111"/>
      <c r="E7" s="110"/>
      <c r="F7" s="324">
        <f>SUM(G8:G13)</f>
        <v>0</v>
      </c>
      <c r="G7" s="319"/>
      <c r="H7" s="105"/>
      <c r="I7" s="105"/>
      <c r="J7" s="105"/>
    </row>
    <row r="8" spans="1:60" outlineLevel="1">
      <c r="A8" s="232">
        <v>1</v>
      </c>
      <c r="B8" s="233" t="s">
        <v>693</v>
      </c>
      <c r="C8" s="234" t="s">
        <v>725</v>
      </c>
      <c r="D8" s="235" t="s">
        <v>636</v>
      </c>
      <c r="E8" s="236">
        <v>1</v>
      </c>
      <c r="F8" s="237"/>
      <c r="G8" s="237">
        <f t="shared" ref="G8:G13" si="0">E8*F8</f>
        <v>0</v>
      </c>
      <c r="H8" s="109"/>
      <c r="I8" s="109"/>
      <c r="J8" s="109"/>
      <c r="K8" s="108"/>
      <c r="L8" s="108"/>
      <c r="M8" s="108"/>
      <c r="N8" s="108"/>
      <c r="O8" s="108"/>
      <c r="P8" s="108"/>
      <c r="Q8" s="108"/>
      <c r="R8" s="205"/>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row>
    <row r="9" spans="1:60" outlineLevel="1">
      <c r="A9" s="232">
        <v>3</v>
      </c>
      <c r="B9" s="233" t="s">
        <v>691</v>
      </c>
      <c r="C9" s="234" t="s">
        <v>726</v>
      </c>
      <c r="D9" s="235" t="s">
        <v>65</v>
      </c>
      <c r="E9" s="236">
        <v>3</v>
      </c>
      <c r="F9" s="237"/>
      <c r="G9" s="237">
        <f>E9*F9</f>
        <v>0</v>
      </c>
      <c r="H9" s="109"/>
      <c r="I9" s="109"/>
      <c r="J9" s="109"/>
      <c r="K9" s="108"/>
      <c r="L9" s="108"/>
      <c r="M9" s="108"/>
      <c r="N9" s="108"/>
      <c r="O9" s="108"/>
      <c r="P9" s="108"/>
      <c r="Q9" s="108"/>
      <c r="R9" s="205"/>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row>
    <row r="10" spans="1:60" outlineLevel="1">
      <c r="A10" s="232">
        <v>3</v>
      </c>
      <c r="B10" s="233" t="s">
        <v>727</v>
      </c>
      <c r="C10" s="234" t="s">
        <v>728</v>
      </c>
      <c r="D10" s="235" t="s">
        <v>65</v>
      </c>
      <c r="E10" s="236">
        <v>1</v>
      </c>
      <c r="F10" s="237"/>
      <c r="G10" s="237">
        <f t="shared" si="0"/>
        <v>0</v>
      </c>
      <c r="H10" s="109"/>
      <c r="I10" s="109"/>
      <c r="J10" s="109"/>
      <c r="K10" s="108"/>
      <c r="L10" s="108"/>
      <c r="M10" s="108"/>
      <c r="N10" s="108"/>
      <c r="O10" s="108"/>
      <c r="P10" s="108"/>
      <c r="Q10" s="108"/>
      <c r="R10" s="205"/>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row>
    <row r="11" spans="1:60" outlineLevel="1">
      <c r="A11" s="232">
        <v>4</v>
      </c>
      <c r="B11" s="233" t="s">
        <v>729</v>
      </c>
      <c r="C11" s="234" t="s">
        <v>730</v>
      </c>
      <c r="D11" s="235" t="s">
        <v>65</v>
      </c>
      <c r="E11" s="236">
        <v>2</v>
      </c>
      <c r="F11" s="237"/>
      <c r="G11" s="237">
        <f t="shared" si="0"/>
        <v>0</v>
      </c>
      <c r="H11" s="109"/>
      <c r="I11" s="109"/>
      <c r="J11" s="109"/>
      <c r="K11" s="108"/>
      <c r="L11" s="108"/>
      <c r="M11" s="108"/>
      <c r="N11" s="108"/>
      <c r="O11" s="108"/>
      <c r="P11" s="108"/>
      <c r="Q11" s="108"/>
      <c r="R11" s="205"/>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row>
    <row r="12" spans="1:60" outlineLevel="1">
      <c r="A12" s="232">
        <v>5</v>
      </c>
      <c r="B12" s="233" t="s">
        <v>731</v>
      </c>
      <c r="C12" s="234" t="s">
        <v>732</v>
      </c>
      <c r="D12" s="235" t="s">
        <v>65</v>
      </c>
      <c r="E12" s="236">
        <v>2</v>
      </c>
      <c r="F12" s="237"/>
      <c r="G12" s="237">
        <f t="shared" si="0"/>
        <v>0</v>
      </c>
      <c r="H12" s="109"/>
      <c r="I12" s="109"/>
      <c r="J12" s="109"/>
      <c r="K12" s="108"/>
      <c r="L12" s="108"/>
      <c r="M12" s="108"/>
      <c r="N12" s="108"/>
      <c r="O12" s="108"/>
      <c r="P12" s="108"/>
      <c r="Q12" s="108"/>
      <c r="R12" s="205"/>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row>
    <row r="13" spans="1:60" outlineLevel="1">
      <c r="A13" s="232">
        <v>6</v>
      </c>
      <c r="B13" s="233" t="s">
        <v>733</v>
      </c>
      <c r="C13" s="234" t="s">
        <v>734</v>
      </c>
      <c r="D13" s="235" t="s">
        <v>65</v>
      </c>
      <c r="E13" s="236">
        <v>2</v>
      </c>
      <c r="F13" s="237"/>
      <c r="G13" s="237">
        <f t="shared" si="0"/>
        <v>0</v>
      </c>
      <c r="H13" s="109"/>
      <c r="I13" s="109"/>
      <c r="J13" s="109"/>
      <c r="K13" s="108"/>
      <c r="L13" s="108"/>
      <c r="M13" s="108"/>
      <c r="N13" s="108"/>
      <c r="O13" s="108"/>
      <c r="P13" s="108"/>
      <c r="Q13" s="108"/>
      <c r="R13" s="205"/>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row>
    <row r="14" spans="1:60">
      <c r="A14" s="238" t="s">
        <v>15</v>
      </c>
      <c r="B14" s="239" t="s">
        <v>689</v>
      </c>
      <c r="C14" s="240" t="s">
        <v>735</v>
      </c>
      <c r="D14" s="241"/>
      <c r="E14" s="242"/>
      <c r="F14" s="306">
        <f>SUM(G15:G39)</f>
        <v>0</v>
      </c>
      <c r="G14" s="306"/>
      <c r="H14" s="105"/>
      <c r="I14" s="105"/>
      <c r="J14" s="105"/>
      <c r="R14" s="205"/>
    </row>
    <row r="15" spans="1:60" outlineLevel="1">
      <c r="A15" s="232">
        <v>7</v>
      </c>
      <c r="B15" s="233" t="s">
        <v>736</v>
      </c>
      <c r="C15" s="234" t="s">
        <v>737</v>
      </c>
      <c r="D15" s="235" t="s">
        <v>26</v>
      </c>
      <c r="E15" s="236">
        <v>20</v>
      </c>
      <c r="F15" s="237"/>
      <c r="G15" s="237">
        <f t="shared" ref="G15:G39" si="1">E15*F15</f>
        <v>0</v>
      </c>
      <c r="H15" s="109"/>
      <c r="I15" s="109"/>
      <c r="J15" s="109"/>
      <c r="K15" s="108"/>
      <c r="L15" s="108"/>
      <c r="M15" s="108"/>
      <c r="N15" s="108"/>
      <c r="O15" s="108"/>
      <c r="P15" s="108"/>
      <c r="Q15" s="108"/>
      <c r="R15" s="205"/>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row>
    <row r="16" spans="1:60" outlineLevel="1">
      <c r="A16" s="232">
        <v>8</v>
      </c>
      <c r="B16" s="233" t="s">
        <v>738</v>
      </c>
      <c r="C16" s="234" t="s">
        <v>739</v>
      </c>
      <c r="D16" s="235" t="s">
        <v>26</v>
      </c>
      <c r="E16" s="236">
        <v>15</v>
      </c>
      <c r="F16" s="237"/>
      <c r="G16" s="237">
        <f t="shared" si="1"/>
        <v>0</v>
      </c>
      <c r="H16" s="109"/>
      <c r="I16" s="109"/>
      <c r="J16" s="109"/>
      <c r="K16" s="108"/>
      <c r="L16" s="108"/>
      <c r="M16" s="108"/>
      <c r="N16" s="108"/>
      <c r="O16" s="108"/>
      <c r="P16" s="108"/>
      <c r="Q16" s="108"/>
      <c r="R16" s="205"/>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row>
    <row r="17" spans="1:60" outlineLevel="1">
      <c r="A17" s="232">
        <v>9</v>
      </c>
      <c r="B17" s="233" t="s">
        <v>740</v>
      </c>
      <c r="C17" s="234" t="s">
        <v>741</v>
      </c>
      <c r="D17" s="235" t="s">
        <v>26</v>
      </c>
      <c r="E17" s="236">
        <v>25</v>
      </c>
      <c r="F17" s="237"/>
      <c r="G17" s="237">
        <f t="shared" si="1"/>
        <v>0</v>
      </c>
      <c r="H17" s="109"/>
      <c r="I17" s="109"/>
      <c r="J17" s="109"/>
      <c r="K17" s="108"/>
      <c r="L17" s="108"/>
      <c r="M17" s="108"/>
      <c r="N17" s="108"/>
      <c r="O17" s="108"/>
      <c r="P17" s="108"/>
      <c r="Q17" s="108"/>
      <c r="R17" s="205"/>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row>
    <row r="18" spans="1:60" outlineLevel="1">
      <c r="A18" s="232">
        <v>10</v>
      </c>
      <c r="B18" s="233" t="s">
        <v>742</v>
      </c>
      <c r="C18" s="234" t="s">
        <v>743</v>
      </c>
      <c r="D18" s="235" t="s">
        <v>26</v>
      </c>
      <c r="E18" s="236">
        <v>65</v>
      </c>
      <c r="F18" s="237"/>
      <c r="G18" s="237">
        <f t="shared" si="1"/>
        <v>0</v>
      </c>
      <c r="H18" s="109"/>
      <c r="I18" s="109"/>
      <c r="J18" s="109"/>
      <c r="K18" s="108"/>
      <c r="L18" s="108"/>
      <c r="M18" s="108"/>
      <c r="N18" s="108"/>
      <c r="O18" s="108"/>
      <c r="P18" s="108"/>
      <c r="Q18" s="108"/>
      <c r="R18" s="205"/>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row>
    <row r="19" spans="1:60" outlineLevel="1">
      <c r="A19" s="232">
        <v>11</v>
      </c>
      <c r="B19" s="233" t="s">
        <v>744</v>
      </c>
      <c r="C19" s="234" t="s">
        <v>745</v>
      </c>
      <c r="D19" s="235" t="s">
        <v>26</v>
      </c>
      <c r="E19" s="236">
        <v>5</v>
      </c>
      <c r="F19" s="237"/>
      <c r="G19" s="237">
        <f t="shared" si="1"/>
        <v>0</v>
      </c>
      <c r="H19" s="109"/>
      <c r="I19" s="109"/>
      <c r="J19" s="109"/>
      <c r="K19" s="108"/>
      <c r="L19" s="108"/>
      <c r="M19" s="108"/>
      <c r="N19" s="108"/>
      <c r="O19" s="108"/>
      <c r="P19" s="108"/>
      <c r="Q19" s="108"/>
      <c r="R19" s="205"/>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row>
    <row r="20" spans="1:60" outlineLevel="1">
      <c r="A20" s="232">
        <v>12</v>
      </c>
      <c r="B20" s="233" t="s">
        <v>746</v>
      </c>
      <c r="C20" s="234" t="s">
        <v>747</v>
      </c>
      <c r="D20" s="235" t="s">
        <v>26</v>
      </c>
      <c r="E20" s="236">
        <v>50</v>
      </c>
      <c r="F20" s="237"/>
      <c r="G20" s="237">
        <f t="shared" si="1"/>
        <v>0</v>
      </c>
      <c r="H20" s="109"/>
      <c r="I20" s="109"/>
      <c r="J20" s="109"/>
      <c r="K20" s="108"/>
      <c r="L20" s="108"/>
      <c r="M20" s="108"/>
      <c r="N20" s="108"/>
      <c r="O20" s="108"/>
      <c r="P20" s="108"/>
      <c r="Q20" s="108"/>
      <c r="R20" s="205"/>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row>
    <row r="21" spans="1:60" outlineLevel="1">
      <c r="A21" s="232">
        <v>13</v>
      </c>
      <c r="B21" s="233" t="s">
        <v>748</v>
      </c>
      <c r="C21" s="234" t="s">
        <v>749</v>
      </c>
      <c r="D21" s="235" t="s">
        <v>26</v>
      </c>
      <c r="E21" s="236">
        <v>5</v>
      </c>
      <c r="F21" s="237"/>
      <c r="G21" s="237">
        <f t="shared" si="1"/>
        <v>0</v>
      </c>
      <c r="H21" s="109"/>
      <c r="I21" s="109"/>
      <c r="J21" s="109"/>
      <c r="K21" s="108"/>
      <c r="L21" s="108"/>
      <c r="M21" s="108"/>
      <c r="N21" s="108"/>
      <c r="O21" s="108"/>
      <c r="P21" s="108"/>
      <c r="Q21" s="108"/>
      <c r="R21" s="205"/>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row>
    <row r="22" spans="1:60" outlineLevel="1">
      <c r="A22" s="232">
        <v>14</v>
      </c>
      <c r="B22" s="233" t="s">
        <v>750</v>
      </c>
      <c r="C22" s="234" t="s">
        <v>751</v>
      </c>
      <c r="D22" s="235" t="s">
        <v>26</v>
      </c>
      <c r="E22" s="236">
        <v>10</v>
      </c>
      <c r="F22" s="237"/>
      <c r="G22" s="237">
        <f t="shared" si="1"/>
        <v>0</v>
      </c>
      <c r="H22" s="109"/>
      <c r="I22" s="109"/>
      <c r="J22" s="109"/>
      <c r="K22" s="108"/>
      <c r="L22" s="108"/>
      <c r="M22" s="108"/>
      <c r="N22" s="108"/>
      <c r="O22" s="108"/>
      <c r="P22" s="108"/>
      <c r="Q22" s="108"/>
      <c r="R22" s="205"/>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row>
    <row r="23" spans="1:60" outlineLevel="1">
      <c r="A23" s="232">
        <v>15</v>
      </c>
      <c r="B23" s="233" t="s">
        <v>752</v>
      </c>
      <c r="C23" s="234" t="s">
        <v>753</v>
      </c>
      <c r="D23" s="235" t="s">
        <v>26</v>
      </c>
      <c r="E23" s="236">
        <v>15</v>
      </c>
      <c r="F23" s="237"/>
      <c r="G23" s="237">
        <f t="shared" si="1"/>
        <v>0</v>
      </c>
      <c r="H23" s="109"/>
      <c r="I23" s="109"/>
      <c r="J23" s="109"/>
      <c r="K23" s="108"/>
      <c r="L23" s="108"/>
      <c r="M23" s="108"/>
      <c r="N23" s="108"/>
      <c r="O23" s="108"/>
      <c r="P23" s="108"/>
      <c r="Q23" s="108"/>
      <c r="R23" s="205"/>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row>
    <row r="24" spans="1:60" outlineLevel="1">
      <c r="A24" s="232">
        <v>16</v>
      </c>
      <c r="B24" s="233" t="s">
        <v>754</v>
      </c>
      <c r="C24" s="234" t="s">
        <v>755</v>
      </c>
      <c r="D24" s="235" t="s">
        <v>65</v>
      </c>
      <c r="E24" s="236">
        <v>5</v>
      </c>
      <c r="F24" s="237"/>
      <c r="G24" s="237">
        <f t="shared" si="1"/>
        <v>0</v>
      </c>
      <c r="H24" s="109"/>
      <c r="I24" s="109"/>
      <c r="J24" s="109"/>
      <c r="K24" s="108"/>
      <c r="L24" s="108"/>
      <c r="M24" s="108"/>
      <c r="N24" s="108"/>
      <c r="O24" s="108"/>
      <c r="P24" s="108"/>
      <c r="Q24" s="108"/>
      <c r="R24" s="205"/>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row>
    <row r="25" spans="1:60" outlineLevel="1">
      <c r="A25" s="232">
        <v>17</v>
      </c>
      <c r="B25" s="233" t="s">
        <v>756</v>
      </c>
      <c r="C25" s="234" t="s">
        <v>757</v>
      </c>
      <c r="D25" s="235" t="s">
        <v>26</v>
      </c>
      <c r="E25" s="236">
        <v>15</v>
      </c>
      <c r="F25" s="237"/>
      <c r="G25" s="237">
        <f t="shared" si="1"/>
        <v>0</v>
      </c>
      <c r="H25" s="109"/>
      <c r="I25" s="109"/>
      <c r="J25" s="109"/>
      <c r="K25" s="108"/>
      <c r="L25" s="108"/>
      <c r="M25" s="108"/>
      <c r="N25" s="108"/>
      <c r="O25" s="108"/>
      <c r="P25" s="108"/>
      <c r="Q25" s="108"/>
      <c r="R25" s="205"/>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row>
    <row r="26" spans="1:60" outlineLevel="1">
      <c r="A26" s="232">
        <v>18</v>
      </c>
      <c r="B26" s="233" t="s">
        <v>758</v>
      </c>
      <c r="C26" s="234" t="s">
        <v>759</v>
      </c>
      <c r="D26" s="235" t="s">
        <v>26</v>
      </c>
      <c r="E26" s="236">
        <v>50</v>
      </c>
      <c r="F26" s="237"/>
      <c r="G26" s="237">
        <f t="shared" si="1"/>
        <v>0</v>
      </c>
      <c r="H26" s="109"/>
      <c r="I26" s="109"/>
      <c r="J26" s="109"/>
      <c r="K26" s="108"/>
      <c r="L26" s="108"/>
      <c r="M26" s="108"/>
      <c r="N26" s="108"/>
      <c r="O26" s="108"/>
      <c r="P26" s="108"/>
      <c r="Q26" s="108"/>
      <c r="R26" s="205"/>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row>
    <row r="27" spans="1:60" outlineLevel="1">
      <c r="A27" s="232">
        <v>19</v>
      </c>
      <c r="B27" s="233" t="s">
        <v>760</v>
      </c>
      <c r="C27" s="234" t="s">
        <v>761</v>
      </c>
      <c r="D27" s="235" t="s">
        <v>65</v>
      </c>
      <c r="E27" s="236">
        <v>2</v>
      </c>
      <c r="F27" s="237"/>
      <c r="G27" s="237">
        <f t="shared" si="1"/>
        <v>0</v>
      </c>
      <c r="H27" s="109"/>
      <c r="I27" s="109"/>
      <c r="J27" s="109"/>
      <c r="K27" s="108"/>
      <c r="L27" s="108"/>
      <c r="M27" s="108"/>
      <c r="N27" s="108"/>
      <c r="O27" s="108"/>
      <c r="P27" s="108"/>
      <c r="Q27" s="108"/>
      <c r="R27" s="205"/>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row>
    <row r="28" spans="1:60" outlineLevel="1">
      <c r="A28" s="232">
        <v>20</v>
      </c>
      <c r="B28" s="233" t="s">
        <v>762</v>
      </c>
      <c r="C28" s="234" t="s">
        <v>763</v>
      </c>
      <c r="D28" s="235" t="s">
        <v>65</v>
      </c>
      <c r="E28" s="236">
        <v>1</v>
      </c>
      <c r="F28" s="237"/>
      <c r="G28" s="237">
        <f t="shared" si="1"/>
        <v>0</v>
      </c>
      <c r="H28" s="109"/>
      <c r="I28" s="109"/>
      <c r="J28" s="109"/>
      <c r="K28" s="108"/>
      <c r="L28" s="108"/>
      <c r="M28" s="108"/>
      <c r="N28" s="108"/>
      <c r="O28" s="108"/>
      <c r="P28" s="108"/>
      <c r="Q28" s="108"/>
      <c r="R28" s="205"/>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row>
    <row r="29" spans="1:60" outlineLevel="1">
      <c r="A29" s="232">
        <v>24</v>
      </c>
      <c r="B29" s="233" t="s">
        <v>764</v>
      </c>
      <c r="C29" s="234" t="s">
        <v>765</v>
      </c>
      <c r="D29" s="235" t="s">
        <v>65</v>
      </c>
      <c r="E29" s="236">
        <v>1</v>
      </c>
      <c r="F29" s="237"/>
      <c r="G29" s="237">
        <f t="shared" si="1"/>
        <v>0</v>
      </c>
      <c r="H29" s="109"/>
      <c r="I29" s="109"/>
      <c r="J29" s="109"/>
      <c r="K29" s="108"/>
      <c r="L29" s="108"/>
      <c r="M29" s="108"/>
      <c r="N29" s="108"/>
      <c r="O29" s="108"/>
      <c r="P29" s="108"/>
      <c r="Q29" s="108"/>
      <c r="R29" s="205"/>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row>
    <row r="30" spans="1:60" outlineLevel="1">
      <c r="A30" s="232">
        <v>25</v>
      </c>
      <c r="B30" s="233" t="s">
        <v>766</v>
      </c>
      <c r="C30" s="234" t="s">
        <v>767</v>
      </c>
      <c r="D30" s="235" t="s">
        <v>65</v>
      </c>
      <c r="E30" s="236">
        <v>1</v>
      </c>
      <c r="F30" s="237"/>
      <c r="G30" s="237">
        <f t="shared" si="1"/>
        <v>0</v>
      </c>
      <c r="H30" s="109"/>
      <c r="I30" s="109"/>
      <c r="J30" s="109"/>
      <c r="K30" s="108"/>
      <c r="L30" s="108"/>
      <c r="M30" s="108"/>
      <c r="N30" s="108"/>
      <c r="O30" s="108"/>
      <c r="P30" s="108"/>
      <c r="Q30" s="108"/>
      <c r="R30" s="205"/>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row>
    <row r="31" spans="1:60" outlineLevel="1">
      <c r="A31" s="232">
        <v>26</v>
      </c>
      <c r="B31" s="233" t="s">
        <v>768</v>
      </c>
      <c r="C31" s="234" t="s">
        <v>769</v>
      </c>
      <c r="D31" s="235" t="s">
        <v>65</v>
      </c>
      <c r="E31" s="236">
        <v>1</v>
      </c>
      <c r="F31" s="237"/>
      <c r="G31" s="237">
        <f t="shared" si="1"/>
        <v>0</v>
      </c>
      <c r="H31" s="109"/>
      <c r="I31" s="109"/>
      <c r="J31" s="109"/>
      <c r="K31" s="108"/>
      <c r="L31" s="108"/>
      <c r="M31" s="108"/>
      <c r="N31" s="108"/>
      <c r="O31" s="108"/>
      <c r="P31" s="108"/>
      <c r="Q31" s="108"/>
      <c r="R31" s="205"/>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row>
    <row r="32" spans="1:60" outlineLevel="1">
      <c r="A32" s="232">
        <v>27</v>
      </c>
      <c r="B32" s="233" t="s">
        <v>770</v>
      </c>
      <c r="C32" s="234" t="s">
        <v>771</v>
      </c>
      <c r="D32" s="235" t="s">
        <v>65</v>
      </c>
      <c r="E32" s="236">
        <v>2</v>
      </c>
      <c r="F32" s="237"/>
      <c r="G32" s="237">
        <f t="shared" si="1"/>
        <v>0</v>
      </c>
      <c r="H32" s="109"/>
      <c r="I32" s="109"/>
      <c r="J32" s="109"/>
      <c r="K32" s="108"/>
      <c r="L32" s="108"/>
      <c r="M32" s="108"/>
      <c r="N32" s="108"/>
      <c r="O32" s="108"/>
      <c r="P32" s="108"/>
      <c r="Q32" s="108"/>
      <c r="R32" s="205"/>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row>
    <row r="33" spans="1:60" outlineLevel="1">
      <c r="A33" s="232">
        <v>28</v>
      </c>
      <c r="B33" s="233" t="s">
        <v>772</v>
      </c>
      <c r="C33" s="234" t="s">
        <v>773</v>
      </c>
      <c r="D33" s="235" t="s">
        <v>65</v>
      </c>
      <c r="E33" s="236">
        <v>1</v>
      </c>
      <c r="F33" s="237"/>
      <c r="G33" s="237">
        <f t="shared" si="1"/>
        <v>0</v>
      </c>
      <c r="H33" s="109"/>
      <c r="I33" s="109"/>
      <c r="J33" s="109"/>
      <c r="K33" s="108"/>
      <c r="L33" s="108"/>
      <c r="M33" s="108"/>
      <c r="N33" s="108"/>
      <c r="O33" s="108"/>
      <c r="P33" s="108"/>
      <c r="Q33" s="108"/>
      <c r="R33" s="205"/>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row>
    <row r="34" spans="1:60" outlineLevel="1">
      <c r="A34" s="232">
        <v>29</v>
      </c>
      <c r="B34" s="233" t="s">
        <v>774</v>
      </c>
      <c r="C34" s="234" t="s">
        <v>775</v>
      </c>
      <c r="D34" s="235" t="s">
        <v>65</v>
      </c>
      <c r="E34" s="236">
        <v>1</v>
      </c>
      <c r="F34" s="237"/>
      <c r="G34" s="237">
        <f t="shared" si="1"/>
        <v>0</v>
      </c>
      <c r="H34" s="109"/>
      <c r="I34" s="109"/>
      <c r="J34" s="109"/>
      <c r="K34" s="108"/>
      <c r="L34" s="108"/>
      <c r="M34" s="108"/>
      <c r="N34" s="108"/>
      <c r="O34" s="108"/>
      <c r="P34" s="108"/>
      <c r="Q34" s="108"/>
      <c r="R34" s="205"/>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row>
    <row r="35" spans="1:60" outlineLevel="1">
      <c r="A35" s="232">
        <v>30</v>
      </c>
      <c r="B35" s="233" t="s">
        <v>776</v>
      </c>
      <c r="C35" s="234" t="s">
        <v>777</v>
      </c>
      <c r="D35" s="235" t="s">
        <v>778</v>
      </c>
      <c r="E35" s="236">
        <v>50</v>
      </c>
      <c r="F35" s="237"/>
      <c r="G35" s="237">
        <f t="shared" si="1"/>
        <v>0</v>
      </c>
      <c r="H35" s="109"/>
      <c r="I35" s="109"/>
      <c r="J35" s="109"/>
      <c r="K35" s="108"/>
      <c r="L35" s="108"/>
      <c r="M35" s="108"/>
      <c r="N35" s="108"/>
      <c r="O35" s="108"/>
      <c r="P35" s="108"/>
      <c r="Q35" s="108"/>
      <c r="R35" s="205"/>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row>
    <row r="36" spans="1:60" outlineLevel="1">
      <c r="A36" s="232">
        <v>31</v>
      </c>
      <c r="B36" s="233" t="s">
        <v>779</v>
      </c>
      <c r="C36" s="234" t="s">
        <v>780</v>
      </c>
      <c r="D36" s="235" t="s">
        <v>778</v>
      </c>
      <c r="E36" s="236">
        <v>5</v>
      </c>
      <c r="F36" s="237"/>
      <c r="G36" s="237">
        <f t="shared" si="1"/>
        <v>0</v>
      </c>
      <c r="H36" s="109"/>
      <c r="I36" s="109"/>
      <c r="J36" s="109"/>
      <c r="K36" s="108"/>
      <c r="L36" s="108"/>
      <c r="M36" s="108"/>
      <c r="N36" s="108"/>
      <c r="O36" s="108"/>
      <c r="P36" s="108"/>
      <c r="Q36" s="108"/>
      <c r="R36" s="205"/>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row>
    <row r="37" spans="1:60" outlineLevel="1">
      <c r="A37" s="232">
        <v>32</v>
      </c>
      <c r="B37" s="233" t="s">
        <v>781</v>
      </c>
      <c r="C37" s="234" t="s">
        <v>782</v>
      </c>
      <c r="D37" s="235" t="s">
        <v>65</v>
      </c>
      <c r="E37" s="236">
        <v>1</v>
      </c>
      <c r="F37" s="237"/>
      <c r="G37" s="237">
        <f t="shared" si="1"/>
        <v>0</v>
      </c>
      <c r="H37" s="109"/>
      <c r="I37" s="109"/>
      <c r="J37" s="109"/>
      <c r="K37" s="108"/>
      <c r="L37" s="108"/>
      <c r="M37" s="108"/>
      <c r="N37" s="108"/>
      <c r="O37" s="108"/>
      <c r="P37" s="108"/>
      <c r="Q37" s="108"/>
      <c r="R37" s="205"/>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row>
    <row r="38" spans="1:60" outlineLevel="1">
      <c r="A38" s="232">
        <v>33</v>
      </c>
      <c r="B38" s="233" t="s">
        <v>783</v>
      </c>
      <c r="C38" s="234" t="s">
        <v>784</v>
      </c>
      <c r="D38" s="235" t="s">
        <v>65</v>
      </c>
      <c r="E38" s="236">
        <v>5</v>
      </c>
      <c r="F38" s="237"/>
      <c r="G38" s="237">
        <f t="shared" si="1"/>
        <v>0</v>
      </c>
      <c r="H38" s="109"/>
      <c r="I38" s="109"/>
      <c r="J38" s="109"/>
      <c r="K38" s="108"/>
      <c r="L38" s="108"/>
      <c r="M38" s="108"/>
      <c r="N38" s="108"/>
      <c r="O38" s="108"/>
      <c r="P38" s="108"/>
      <c r="Q38" s="108"/>
      <c r="R38" s="205"/>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row>
    <row r="39" spans="1:60" outlineLevel="1">
      <c r="A39" s="232">
        <v>34</v>
      </c>
      <c r="B39" s="233" t="s">
        <v>785</v>
      </c>
      <c r="C39" s="234" t="s">
        <v>786</v>
      </c>
      <c r="D39" s="235" t="s">
        <v>65</v>
      </c>
      <c r="E39" s="236">
        <v>5</v>
      </c>
      <c r="F39" s="237"/>
      <c r="G39" s="237">
        <f t="shared" si="1"/>
        <v>0</v>
      </c>
      <c r="H39" s="109"/>
      <c r="I39" s="109"/>
      <c r="J39" s="109"/>
      <c r="K39" s="108"/>
      <c r="L39" s="108"/>
      <c r="M39" s="108"/>
      <c r="N39" s="108"/>
      <c r="O39" s="108"/>
      <c r="P39" s="108"/>
      <c r="Q39" s="108"/>
      <c r="R39" s="205"/>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row>
    <row r="40" spans="1:60">
      <c r="A40" s="238" t="s">
        <v>15</v>
      </c>
      <c r="B40" s="239" t="s">
        <v>667</v>
      </c>
      <c r="C40" s="240" t="s">
        <v>666</v>
      </c>
      <c r="D40" s="241"/>
      <c r="E40" s="242"/>
      <c r="F40" s="306">
        <f>SUM(G41:G45)</f>
        <v>0</v>
      </c>
      <c r="G40" s="306"/>
      <c r="R40" s="205"/>
    </row>
    <row r="41" spans="1:60" outlineLevel="1">
      <c r="A41" s="232">
        <v>35</v>
      </c>
      <c r="B41" s="233" t="s">
        <v>665</v>
      </c>
      <c r="C41" s="234" t="s">
        <v>664</v>
      </c>
      <c r="D41" s="235" t="s">
        <v>636</v>
      </c>
      <c r="E41" s="236">
        <v>1</v>
      </c>
      <c r="F41" s="237"/>
      <c r="G41" s="237">
        <f>E41*F41</f>
        <v>0</v>
      </c>
      <c r="H41" s="108"/>
      <c r="I41" s="108"/>
      <c r="J41" s="108"/>
      <c r="K41" s="108"/>
      <c r="L41" s="108"/>
      <c r="M41" s="108"/>
      <c r="N41" s="108"/>
      <c r="O41" s="108"/>
      <c r="P41" s="108"/>
      <c r="Q41" s="108"/>
      <c r="R41" s="205"/>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row>
    <row r="42" spans="1:60" outlineLevel="1">
      <c r="A42" s="232">
        <v>36</v>
      </c>
      <c r="B42" s="233" t="s">
        <v>663</v>
      </c>
      <c r="C42" s="234" t="s">
        <v>662</v>
      </c>
      <c r="D42" s="235" t="s">
        <v>636</v>
      </c>
      <c r="E42" s="236">
        <v>1</v>
      </c>
      <c r="F42" s="237"/>
      <c r="G42" s="237">
        <f>E42*F42</f>
        <v>0</v>
      </c>
      <c r="H42" s="108"/>
      <c r="I42" s="108"/>
      <c r="J42" s="108"/>
      <c r="K42" s="108"/>
      <c r="L42" s="108"/>
      <c r="M42" s="108"/>
      <c r="N42" s="108"/>
      <c r="O42" s="108"/>
      <c r="P42" s="108"/>
      <c r="Q42" s="108"/>
      <c r="R42" s="205"/>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row>
    <row r="43" spans="1:60" outlineLevel="1">
      <c r="A43" s="232">
        <v>37</v>
      </c>
      <c r="B43" s="233" t="s">
        <v>661</v>
      </c>
      <c r="C43" s="234" t="s">
        <v>660</v>
      </c>
      <c r="D43" s="235" t="s">
        <v>636</v>
      </c>
      <c r="E43" s="236">
        <v>1</v>
      </c>
      <c r="F43" s="237"/>
      <c r="G43" s="237">
        <f>E43*F43</f>
        <v>0</v>
      </c>
      <c r="H43" s="108"/>
      <c r="I43" s="108"/>
      <c r="J43" s="108"/>
      <c r="K43" s="108"/>
      <c r="L43" s="108"/>
      <c r="M43" s="108"/>
      <c r="N43" s="108"/>
      <c r="O43" s="108"/>
      <c r="P43" s="108"/>
      <c r="Q43" s="108"/>
      <c r="R43" s="205"/>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row>
    <row r="44" spans="1:60" outlineLevel="1">
      <c r="A44" s="232">
        <v>38</v>
      </c>
      <c r="B44" s="233" t="s">
        <v>659</v>
      </c>
      <c r="C44" s="234" t="s">
        <v>658</v>
      </c>
      <c r="D44" s="235" t="s">
        <v>58</v>
      </c>
      <c r="E44" s="236">
        <v>8</v>
      </c>
      <c r="F44" s="237"/>
      <c r="G44" s="237">
        <f>E44*F44</f>
        <v>0</v>
      </c>
      <c r="H44" s="108"/>
      <c r="I44" s="108"/>
      <c r="J44" s="108"/>
      <c r="K44" s="108"/>
      <c r="L44" s="108"/>
      <c r="M44" s="108"/>
      <c r="N44" s="108"/>
      <c r="O44" s="108"/>
      <c r="P44" s="108"/>
      <c r="Q44" s="108"/>
      <c r="R44" s="205"/>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row>
    <row r="45" spans="1:60" outlineLevel="1">
      <c r="A45" s="232">
        <v>39</v>
      </c>
      <c r="B45" s="233" t="s">
        <v>657</v>
      </c>
      <c r="C45" s="234" t="s">
        <v>787</v>
      </c>
      <c r="D45" s="235" t="s">
        <v>58</v>
      </c>
      <c r="E45" s="236">
        <v>12</v>
      </c>
      <c r="F45" s="237"/>
      <c r="G45" s="237">
        <f>E45*F45</f>
        <v>0</v>
      </c>
      <c r="H45" s="108"/>
      <c r="I45" s="108"/>
      <c r="J45" s="108"/>
      <c r="K45" s="108"/>
      <c r="L45" s="108"/>
      <c r="M45" s="108"/>
      <c r="N45" s="108"/>
      <c r="O45" s="108"/>
      <c r="P45" s="108"/>
      <c r="Q45" s="108"/>
      <c r="R45" s="205"/>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row>
    <row r="46" spans="1:60">
      <c r="A46" s="238" t="s">
        <v>15</v>
      </c>
      <c r="B46" s="239" t="s">
        <v>681</v>
      </c>
      <c r="C46" s="240" t="s">
        <v>680</v>
      </c>
      <c r="D46" s="241"/>
      <c r="E46" s="242"/>
      <c r="F46" s="306">
        <f>SUM(G47:G79)</f>
        <v>0</v>
      </c>
      <c r="G46" s="306"/>
      <c r="R46" s="205"/>
    </row>
    <row r="47" spans="1:60" outlineLevel="1">
      <c r="A47" s="232">
        <v>40</v>
      </c>
      <c r="B47" s="233" t="s">
        <v>788</v>
      </c>
      <c r="C47" s="234" t="s">
        <v>789</v>
      </c>
      <c r="D47" s="235" t="s">
        <v>65</v>
      </c>
      <c r="E47" s="236">
        <v>5</v>
      </c>
      <c r="F47" s="237"/>
      <c r="G47" s="237">
        <f t="shared" ref="G47:G87" si="2">E47*F47</f>
        <v>0</v>
      </c>
      <c r="H47" s="108"/>
      <c r="I47" s="108"/>
      <c r="J47" s="108"/>
      <c r="K47" s="108"/>
      <c r="L47" s="108"/>
      <c r="M47" s="108"/>
      <c r="N47" s="108"/>
      <c r="O47" s="108"/>
      <c r="P47" s="108"/>
      <c r="Q47" s="108"/>
      <c r="R47" s="205"/>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row>
    <row r="48" spans="1:60" outlineLevel="1">
      <c r="A48" s="232">
        <v>41</v>
      </c>
      <c r="B48" s="233" t="s">
        <v>790</v>
      </c>
      <c r="C48" s="234" t="s">
        <v>791</v>
      </c>
      <c r="D48" s="235" t="s">
        <v>65</v>
      </c>
      <c r="E48" s="236">
        <v>5</v>
      </c>
      <c r="F48" s="237"/>
      <c r="G48" s="237">
        <f t="shared" si="2"/>
        <v>0</v>
      </c>
      <c r="H48" s="108"/>
      <c r="I48" s="108"/>
      <c r="J48" s="108"/>
      <c r="K48" s="108"/>
      <c r="L48" s="108"/>
      <c r="M48" s="108"/>
      <c r="N48" s="108"/>
      <c r="O48" s="108"/>
      <c r="P48" s="108"/>
      <c r="Q48" s="108"/>
      <c r="R48" s="205"/>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row>
    <row r="49" spans="1:60" outlineLevel="1">
      <c r="A49" s="232">
        <v>42</v>
      </c>
      <c r="B49" s="233" t="s">
        <v>792</v>
      </c>
      <c r="C49" s="234" t="s">
        <v>793</v>
      </c>
      <c r="D49" s="235" t="s">
        <v>65</v>
      </c>
      <c r="E49" s="236">
        <v>11</v>
      </c>
      <c r="F49" s="237"/>
      <c r="G49" s="237">
        <f t="shared" si="2"/>
        <v>0</v>
      </c>
      <c r="H49" s="108"/>
      <c r="I49" s="108"/>
      <c r="J49" s="108"/>
      <c r="K49" s="108"/>
      <c r="L49" s="108"/>
      <c r="M49" s="108"/>
      <c r="N49" s="108"/>
      <c r="O49" s="108"/>
      <c r="P49" s="108"/>
      <c r="Q49" s="108"/>
      <c r="R49" s="205"/>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row>
    <row r="50" spans="1:60" outlineLevel="1">
      <c r="A50" s="232">
        <v>43</v>
      </c>
      <c r="B50" s="233" t="s">
        <v>794</v>
      </c>
      <c r="C50" s="234" t="s">
        <v>795</v>
      </c>
      <c r="D50" s="235" t="s">
        <v>65</v>
      </c>
      <c r="E50" s="236">
        <v>246</v>
      </c>
      <c r="F50" s="237"/>
      <c r="G50" s="237">
        <f t="shared" si="2"/>
        <v>0</v>
      </c>
      <c r="H50" s="108"/>
      <c r="I50" s="108"/>
      <c r="J50" s="108"/>
      <c r="K50" s="108"/>
      <c r="L50" s="108"/>
      <c r="M50" s="108"/>
      <c r="N50" s="108"/>
      <c r="O50" s="108"/>
      <c r="P50" s="108"/>
      <c r="Q50" s="108"/>
      <c r="R50" s="205"/>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row>
    <row r="51" spans="1:60" outlineLevel="1">
      <c r="A51" s="232">
        <v>44</v>
      </c>
      <c r="B51" s="233" t="s">
        <v>796</v>
      </c>
      <c r="C51" s="234" t="s">
        <v>797</v>
      </c>
      <c r="D51" s="235" t="s">
        <v>65</v>
      </c>
      <c r="E51" s="236">
        <v>8</v>
      </c>
      <c r="F51" s="237"/>
      <c r="G51" s="237">
        <f t="shared" si="2"/>
        <v>0</v>
      </c>
      <c r="H51" s="108"/>
      <c r="I51" s="108"/>
      <c r="J51" s="108"/>
      <c r="K51" s="108"/>
      <c r="L51" s="108"/>
      <c r="M51" s="108"/>
      <c r="N51" s="108"/>
      <c r="O51" s="108"/>
      <c r="P51" s="108"/>
      <c r="Q51" s="108"/>
      <c r="R51" s="205"/>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row>
    <row r="52" spans="1:60" outlineLevel="1">
      <c r="A52" s="232">
        <v>45</v>
      </c>
      <c r="B52" s="233" t="s">
        <v>675</v>
      </c>
      <c r="C52" s="234" t="s">
        <v>798</v>
      </c>
      <c r="D52" s="235" t="s">
        <v>65</v>
      </c>
      <c r="E52" s="236">
        <v>2</v>
      </c>
      <c r="F52" s="237"/>
      <c r="G52" s="237">
        <f t="shared" si="2"/>
        <v>0</v>
      </c>
      <c r="H52" s="108"/>
      <c r="I52" s="108"/>
      <c r="J52" s="108"/>
      <c r="K52" s="108"/>
      <c r="L52" s="108"/>
      <c r="M52" s="108"/>
      <c r="N52" s="108"/>
      <c r="O52" s="108"/>
      <c r="P52" s="108"/>
      <c r="Q52" s="108"/>
      <c r="R52" s="205"/>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row>
    <row r="53" spans="1:60" outlineLevel="1">
      <c r="A53" s="232">
        <v>46</v>
      </c>
      <c r="B53" s="233" t="s">
        <v>799</v>
      </c>
      <c r="C53" s="234" t="s">
        <v>800</v>
      </c>
      <c r="D53" s="235" t="s">
        <v>65</v>
      </c>
      <c r="E53" s="236">
        <v>38</v>
      </c>
      <c r="F53" s="237"/>
      <c r="G53" s="237">
        <f t="shared" si="2"/>
        <v>0</v>
      </c>
      <c r="H53" s="108"/>
      <c r="I53" s="108"/>
      <c r="J53" s="108"/>
      <c r="K53" s="108"/>
      <c r="L53" s="108"/>
      <c r="M53" s="108"/>
      <c r="N53" s="108"/>
      <c r="O53" s="108"/>
      <c r="P53" s="108"/>
      <c r="Q53" s="108"/>
      <c r="R53" s="205"/>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row>
    <row r="54" spans="1:60" outlineLevel="1">
      <c r="A54" s="232">
        <v>47</v>
      </c>
      <c r="B54" s="233" t="s">
        <v>801</v>
      </c>
      <c r="C54" s="234" t="s">
        <v>802</v>
      </c>
      <c r="D54" s="235" t="s">
        <v>65</v>
      </c>
      <c r="E54" s="236">
        <v>1</v>
      </c>
      <c r="F54" s="237"/>
      <c r="G54" s="237">
        <f t="shared" si="2"/>
        <v>0</v>
      </c>
      <c r="H54" s="108"/>
      <c r="I54" s="108"/>
      <c r="J54" s="108"/>
      <c r="K54" s="108"/>
      <c r="L54" s="108"/>
      <c r="M54" s="108"/>
      <c r="N54" s="108"/>
      <c r="O54" s="108"/>
      <c r="P54" s="108"/>
      <c r="Q54" s="108"/>
      <c r="R54" s="205"/>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row>
    <row r="55" spans="1:60" outlineLevel="1">
      <c r="A55" s="232">
        <v>48</v>
      </c>
      <c r="B55" s="233" t="s">
        <v>803</v>
      </c>
      <c r="C55" s="243" t="s">
        <v>804</v>
      </c>
      <c r="D55" s="235" t="s">
        <v>65</v>
      </c>
      <c r="E55" s="236">
        <v>2</v>
      </c>
      <c r="F55" s="237"/>
      <c r="G55" s="237">
        <f t="shared" si="2"/>
        <v>0</v>
      </c>
      <c r="H55" s="108"/>
      <c r="I55" s="108"/>
      <c r="J55" s="108"/>
      <c r="K55" s="108"/>
      <c r="L55" s="108"/>
      <c r="M55" s="108"/>
      <c r="N55" s="108"/>
      <c r="O55" s="108"/>
      <c r="P55" s="108"/>
      <c r="Q55" s="108"/>
      <c r="R55" s="205"/>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row>
    <row r="56" spans="1:60" outlineLevel="1">
      <c r="A56" s="232">
        <v>49</v>
      </c>
      <c r="B56" s="233" t="s">
        <v>805</v>
      </c>
      <c r="C56" s="243" t="s">
        <v>806</v>
      </c>
      <c r="D56" s="235" t="s">
        <v>65</v>
      </c>
      <c r="E56" s="236">
        <v>1</v>
      </c>
      <c r="F56" s="237"/>
      <c r="G56" s="237">
        <f t="shared" si="2"/>
        <v>0</v>
      </c>
      <c r="H56" s="108"/>
      <c r="I56" s="108"/>
      <c r="J56" s="108"/>
      <c r="K56" s="108"/>
      <c r="L56" s="108"/>
      <c r="M56" s="108"/>
      <c r="N56" s="108"/>
      <c r="O56" s="108"/>
      <c r="P56" s="108"/>
      <c r="Q56" s="108"/>
      <c r="R56" s="205"/>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row>
    <row r="57" spans="1:60" outlineLevel="1">
      <c r="A57" s="232">
        <v>50</v>
      </c>
      <c r="B57" s="233" t="s">
        <v>807</v>
      </c>
      <c r="C57" s="234" t="s">
        <v>808</v>
      </c>
      <c r="D57" s="235" t="s">
        <v>65</v>
      </c>
      <c r="E57" s="236">
        <v>4</v>
      </c>
      <c r="F57" s="237"/>
      <c r="G57" s="237">
        <f t="shared" si="2"/>
        <v>0</v>
      </c>
      <c r="H57" s="108"/>
      <c r="I57" s="108"/>
      <c r="J57" s="108"/>
      <c r="K57" s="108"/>
      <c r="L57" s="108"/>
      <c r="M57" s="108"/>
      <c r="N57" s="108"/>
      <c r="O57" s="108"/>
      <c r="P57" s="108"/>
      <c r="Q57" s="108"/>
      <c r="R57" s="205"/>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row>
    <row r="58" spans="1:60" outlineLevel="1">
      <c r="A58" s="232">
        <v>51</v>
      </c>
      <c r="B58" s="233" t="s">
        <v>809</v>
      </c>
      <c r="C58" s="243" t="s">
        <v>810</v>
      </c>
      <c r="D58" s="235" t="s">
        <v>65</v>
      </c>
      <c r="E58" s="236">
        <v>2</v>
      </c>
      <c r="F58" s="237"/>
      <c r="G58" s="237">
        <f t="shared" si="2"/>
        <v>0</v>
      </c>
      <c r="H58" s="108"/>
      <c r="I58" s="108"/>
      <c r="J58" s="108"/>
      <c r="K58" s="108"/>
      <c r="L58" s="108"/>
      <c r="M58" s="108"/>
      <c r="N58" s="108"/>
      <c r="O58" s="108"/>
      <c r="P58" s="108"/>
      <c r="Q58" s="108"/>
      <c r="R58" s="205"/>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row>
    <row r="59" spans="1:60" outlineLevel="1">
      <c r="A59" s="232">
        <v>52</v>
      </c>
      <c r="B59" s="233" t="s">
        <v>811</v>
      </c>
      <c r="C59" s="234" t="s">
        <v>812</v>
      </c>
      <c r="D59" s="235" t="s">
        <v>65</v>
      </c>
      <c r="E59" s="236">
        <v>2</v>
      </c>
      <c r="F59" s="237"/>
      <c r="G59" s="237">
        <f t="shared" si="2"/>
        <v>0</v>
      </c>
      <c r="H59" s="108"/>
      <c r="I59" s="108"/>
      <c r="J59" s="108"/>
      <c r="K59" s="108"/>
      <c r="L59" s="108"/>
      <c r="M59" s="108"/>
      <c r="N59" s="108"/>
      <c r="O59" s="108"/>
      <c r="P59" s="108"/>
      <c r="Q59" s="108"/>
      <c r="R59" s="205"/>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row>
    <row r="60" spans="1:60" outlineLevel="1">
      <c r="A60" s="232">
        <v>53</v>
      </c>
      <c r="B60" s="233" t="s">
        <v>813</v>
      </c>
      <c r="C60" s="234" t="s">
        <v>814</v>
      </c>
      <c r="D60" s="235" t="s">
        <v>65</v>
      </c>
      <c r="E60" s="236">
        <v>2</v>
      </c>
      <c r="F60" s="237"/>
      <c r="G60" s="237">
        <f t="shared" si="2"/>
        <v>0</v>
      </c>
      <c r="H60" s="108"/>
      <c r="I60" s="108"/>
      <c r="J60" s="108"/>
      <c r="K60" s="108"/>
      <c r="L60" s="108"/>
      <c r="M60" s="108"/>
      <c r="N60" s="108"/>
      <c r="O60" s="108"/>
      <c r="P60" s="108"/>
      <c r="Q60" s="108"/>
      <c r="R60" s="205"/>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row>
    <row r="61" spans="1:60" outlineLevel="1">
      <c r="A61" s="232">
        <v>54</v>
      </c>
      <c r="B61" s="233" t="s">
        <v>815</v>
      </c>
      <c r="C61" s="234" t="s">
        <v>816</v>
      </c>
      <c r="D61" s="235" t="s">
        <v>26</v>
      </c>
      <c r="E61" s="236">
        <v>10</v>
      </c>
      <c r="F61" s="237"/>
      <c r="G61" s="237">
        <f t="shared" si="2"/>
        <v>0</v>
      </c>
      <c r="H61" s="108"/>
      <c r="I61" s="108"/>
      <c r="J61" s="108"/>
      <c r="K61" s="108"/>
      <c r="L61" s="108"/>
      <c r="M61" s="108"/>
      <c r="N61" s="108"/>
      <c r="O61" s="108"/>
      <c r="P61" s="108"/>
      <c r="Q61" s="108"/>
      <c r="R61" s="205"/>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row>
    <row r="62" spans="1:60" outlineLevel="1">
      <c r="A62" s="232">
        <v>55</v>
      </c>
      <c r="B62" s="233" t="s">
        <v>817</v>
      </c>
      <c r="C62" s="234" t="s">
        <v>818</v>
      </c>
      <c r="D62" s="235" t="s">
        <v>65</v>
      </c>
      <c r="E62" s="236">
        <v>10</v>
      </c>
      <c r="F62" s="237"/>
      <c r="G62" s="237">
        <f t="shared" si="2"/>
        <v>0</v>
      </c>
      <c r="H62" s="108"/>
      <c r="I62" s="108"/>
      <c r="J62" s="108"/>
      <c r="K62" s="108"/>
      <c r="L62" s="108"/>
      <c r="M62" s="108"/>
      <c r="N62" s="108"/>
      <c r="O62" s="108"/>
      <c r="P62" s="108"/>
      <c r="Q62" s="108"/>
      <c r="R62" s="205"/>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row>
    <row r="63" spans="1:60" outlineLevel="1">
      <c r="A63" s="232">
        <v>56</v>
      </c>
      <c r="B63" s="233" t="s">
        <v>819</v>
      </c>
      <c r="C63" s="234" t="s">
        <v>820</v>
      </c>
      <c r="D63" s="235" t="s">
        <v>65</v>
      </c>
      <c r="E63" s="236">
        <v>10</v>
      </c>
      <c r="F63" s="237"/>
      <c r="G63" s="237">
        <f t="shared" si="2"/>
        <v>0</v>
      </c>
      <c r="H63" s="108"/>
      <c r="I63" s="108"/>
      <c r="J63" s="108"/>
      <c r="K63" s="108"/>
      <c r="L63" s="108"/>
      <c r="M63" s="108"/>
      <c r="N63" s="108"/>
      <c r="O63" s="108"/>
      <c r="P63" s="108"/>
      <c r="Q63" s="108"/>
      <c r="R63" s="205"/>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row>
    <row r="64" spans="1:60" outlineLevel="1">
      <c r="A64" s="232">
        <v>57</v>
      </c>
      <c r="B64" s="233" t="s">
        <v>821</v>
      </c>
      <c r="C64" s="234" t="s">
        <v>822</v>
      </c>
      <c r="D64" s="235" t="s">
        <v>65</v>
      </c>
      <c r="E64" s="236">
        <v>4</v>
      </c>
      <c r="F64" s="237"/>
      <c r="G64" s="237">
        <f t="shared" si="2"/>
        <v>0</v>
      </c>
      <c r="H64" s="108"/>
      <c r="I64" s="108"/>
      <c r="J64" s="108"/>
      <c r="K64" s="108"/>
      <c r="L64" s="108"/>
      <c r="M64" s="108"/>
      <c r="N64" s="108"/>
      <c r="O64" s="108"/>
      <c r="P64" s="108"/>
      <c r="Q64" s="108"/>
      <c r="R64" s="205"/>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row>
    <row r="65" spans="1:60" outlineLevel="1">
      <c r="A65" s="232">
        <v>58</v>
      </c>
      <c r="B65" s="233" t="s">
        <v>823</v>
      </c>
      <c r="C65" s="234" t="s">
        <v>824</v>
      </c>
      <c r="D65" s="235" t="s">
        <v>26</v>
      </c>
      <c r="E65" s="236">
        <v>20</v>
      </c>
      <c r="F65" s="237"/>
      <c r="G65" s="237">
        <f t="shared" si="2"/>
        <v>0</v>
      </c>
      <c r="H65" s="108"/>
      <c r="I65" s="108"/>
      <c r="J65" s="108"/>
      <c r="K65" s="108"/>
      <c r="L65" s="108"/>
      <c r="M65" s="108"/>
      <c r="N65" s="108"/>
      <c r="O65" s="108"/>
      <c r="P65" s="108"/>
      <c r="Q65" s="108"/>
      <c r="R65" s="205"/>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row>
    <row r="66" spans="1:60" outlineLevel="1">
      <c r="A66" s="232">
        <v>59</v>
      </c>
      <c r="B66" s="233" t="s">
        <v>825</v>
      </c>
      <c r="C66" s="234" t="s">
        <v>826</v>
      </c>
      <c r="D66" s="235" t="s">
        <v>26</v>
      </c>
      <c r="E66" s="236">
        <v>5</v>
      </c>
      <c r="F66" s="237"/>
      <c r="G66" s="237">
        <f t="shared" si="2"/>
        <v>0</v>
      </c>
      <c r="H66" s="108"/>
      <c r="I66" s="108"/>
      <c r="J66" s="108"/>
      <c r="K66" s="108"/>
      <c r="L66" s="108"/>
      <c r="M66" s="108"/>
      <c r="N66" s="108"/>
      <c r="O66" s="108"/>
      <c r="P66" s="108"/>
      <c r="Q66" s="108"/>
      <c r="R66" s="205"/>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row>
    <row r="67" spans="1:60" outlineLevel="1">
      <c r="A67" s="232">
        <v>60</v>
      </c>
      <c r="B67" s="233" t="s">
        <v>827</v>
      </c>
      <c r="C67" s="234" t="s">
        <v>828</v>
      </c>
      <c r="D67" s="235" t="s">
        <v>26</v>
      </c>
      <c r="E67" s="236">
        <v>65</v>
      </c>
      <c r="F67" s="237"/>
      <c r="G67" s="237">
        <f t="shared" si="2"/>
        <v>0</v>
      </c>
      <c r="H67" s="108"/>
      <c r="I67" s="108"/>
      <c r="J67" s="108"/>
      <c r="K67" s="108"/>
      <c r="L67" s="108"/>
      <c r="M67" s="108"/>
      <c r="N67" s="108"/>
      <c r="O67" s="108"/>
      <c r="P67" s="108"/>
      <c r="Q67" s="108"/>
      <c r="R67" s="205"/>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row>
    <row r="68" spans="1:60" outlineLevel="1">
      <c r="A68" s="232">
        <v>61</v>
      </c>
      <c r="B68" s="233" t="s">
        <v>829</v>
      </c>
      <c r="C68" s="234" t="s">
        <v>830</v>
      </c>
      <c r="D68" s="235" t="s">
        <v>26</v>
      </c>
      <c r="E68" s="236">
        <v>25</v>
      </c>
      <c r="F68" s="237"/>
      <c r="G68" s="237">
        <f t="shared" si="2"/>
        <v>0</v>
      </c>
      <c r="H68" s="108"/>
      <c r="I68" s="108"/>
      <c r="J68" s="108"/>
      <c r="K68" s="108"/>
      <c r="L68" s="108"/>
      <c r="M68" s="108"/>
      <c r="N68" s="108"/>
      <c r="O68" s="108"/>
      <c r="P68" s="108"/>
      <c r="Q68" s="108"/>
      <c r="R68" s="205"/>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row>
    <row r="69" spans="1:60" outlineLevel="1">
      <c r="A69" s="232">
        <v>62</v>
      </c>
      <c r="B69" s="233" t="s">
        <v>831</v>
      </c>
      <c r="C69" s="234" t="s">
        <v>832</v>
      </c>
      <c r="D69" s="235" t="s">
        <v>26</v>
      </c>
      <c r="E69" s="236">
        <v>15</v>
      </c>
      <c r="F69" s="237"/>
      <c r="G69" s="237">
        <f t="shared" si="2"/>
        <v>0</v>
      </c>
      <c r="H69" s="108"/>
      <c r="I69" s="108"/>
      <c r="J69" s="108"/>
      <c r="K69" s="108"/>
      <c r="L69" s="108"/>
      <c r="M69" s="108"/>
      <c r="N69" s="108"/>
      <c r="O69" s="108"/>
      <c r="P69" s="108"/>
      <c r="Q69" s="108"/>
      <c r="R69" s="205"/>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row>
    <row r="70" spans="1:60" outlineLevel="1">
      <c r="A70" s="232">
        <v>63</v>
      </c>
      <c r="B70" s="233" t="s">
        <v>833</v>
      </c>
      <c r="C70" s="234" t="s">
        <v>834</v>
      </c>
      <c r="D70" s="235" t="s">
        <v>26</v>
      </c>
      <c r="E70" s="236">
        <v>50</v>
      </c>
      <c r="F70" s="237"/>
      <c r="G70" s="237">
        <f t="shared" si="2"/>
        <v>0</v>
      </c>
      <c r="H70" s="108"/>
      <c r="I70" s="108"/>
      <c r="J70" s="108"/>
      <c r="K70" s="108"/>
      <c r="L70" s="108"/>
      <c r="M70" s="108"/>
      <c r="N70" s="108"/>
      <c r="O70" s="108"/>
      <c r="P70" s="108"/>
      <c r="Q70" s="108"/>
      <c r="R70" s="205"/>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c r="BA70" s="108"/>
      <c r="BB70" s="108"/>
      <c r="BC70" s="108"/>
      <c r="BD70" s="108"/>
      <c r="BE70" s="108"/>
      <c r="BF70" s="108"/>
      <c r="BG70" s="108"/>
      <c r="BH70" s="108"/>
    </row>
    <row r="71" spans="1:60" outlineLevel="1">
      <c r="A71" s="232">
        <v>64</v>
      </c>
      <c r="B71" s="233" t="s">
        <v>835</v>
      </c>
      <c r="C71" s="234" t="s">
        <v>836</v>
      </c>
      <c r="D71" s="235" t="s">
        <v>26</v>
      </c>
      <c r="E71" s="236">
        <v>5</v>
      </c>
      <c r="F71" s="237"/>
      <c r="G71" s="237">
        <f t="shared" si="2"/>
        <v>0</v>
      </c>
      <c r="H71" s="108"/>
      <c r="I71" s="108"/>
      <c r="J71" s="108"/>
      <c r="K71" s="108"/>
      <c r="L71" s="108"/>
      <c r="M71" s="108"/>
      <c r="N71" s="108"/>
      <c r="O71" s="108"/>
      <c r="P71" s="108"/>
      <c r="Q71" s="108"/>
      <c r="R71" s="205"/>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row>
    <row r="72" spans="1:60" outlineLevel="1">
      <c r="A72" s="232">
        <v>65</v>
      </c>
      <c r="B72" s="244" t="s">
        <v>837</v>
      </c>
      <c r="C72" s="234" t="s">
        <v>838</v>
      </c>
      <c r="D72" s="235" t="s">
        <v>26</v>
      </c>
      <c r="E72" s="236">
        <v>10</v>
      </c>
      <c r="F72" s="237"/>
      <c r="G72" s="237">
        <f t="shared" si="2"/>
        <v>0</v>
      </c>
      <c r="H72" s="108"/>
      <c r="I72" s="108"/>
      <c r="J72" s="108"/>
      <c r="K72" s="108"/>
      <c r="L72" s="108"/>
      <c r="M72" s="108"/>
      <c r="N72" s="108"/>
      <c r="O72" s="108"/>
      <c r="P72" s="108"/>
      <c r="Q72" s="108"/>
      <c r="R72" s="205"/>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row>
    <row r="73" spans="1:60" outlineLevel="1">
      <c r="A73" s="232">
        <v>66</v>
      </c>
      <c r="B73" s="244" t="s">
        <v>839</v>
      </c>
      <c r="C73" s="234" t="s">
        <v>840</v>
      </c>
      <c r="D73" s="235" t="s">
        <v>26</v>
      </c>
      <c r="E73" s="236">
        <v>15</v>
      </c>
      <c r="F73" s="237"/>
      <c r="G73" s="237">
        <f t="shared" si="2"/>
        <v>0</v>
      </c>
      <c r="H73" s="108"/>
      <c r="I73" s="108"/>
      <c r="J73" s="108"/>
      <c r="K73" s="108"/>
      <c r="L73" s="108"/>
      <c r="M73" s="108"/>
      <c r="N73" s="108"/>
      <c r="O73" s="108"/>
      <c r="P73" s="108"/>
      <c r="Q73" s="108"/>
      <c r="R73" s="205"/>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row>
    <row r="74" spans="1:60" outlineLevel="1">
      <c r="A74" s="232">
        <v>67</v>
      </c>
      <c r="B74" s="243" t="s">
        <v>841</v>
      </c>
      <c r="C74" s="234" t="s">
        <v>842</v>
      </c>
      <c r="D74" s="235" t="s">
        <v>65</v>
      </c>
      <c r="E74" s="236">
        <v>1</v>
      </c>
      <c r="F74" s="237"/>
      <c r="G74" s="237">
        <f t="shared" si="2"/>
        <v>0</v>
      </c>
      <c r="H74" s="108"/>
      <c r="I74" s="108"/>
      <c r="J74" s="108"/>
      <c r="K74" s="108"/>
      <c r="L74" s="108"/>
      <c r="M74" s="108"/>
      <c r="N74" s="108"/>
      <c r="O74" s="108"/>
      <c r="P74" s="108"/>
      <c r="Q74" s="108"/>
      <c r="R74" s="205"/>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row>
    <row r="75" spans="1:60" outlineLevel="1">
      <c r="A75" s="232">
        <v>68</v>
      </c>
      <c r="B75" s="233" t="s">
        <v>843</v>
      </c>
      <c r="C75" s="234" t="s">
        <v>844</v>
      </c>
      <c r="D75" s="235" t="s">
        <v>65</v>
      </c>
      <c r="E75" s="236">
        <v>80</v>
      </c>
      <c r="F75" s="237"/>
      <c r="G75" s="237">
        <f t="shared" si="2"/>
        <v>0</v>
      </c>
      <c r="H75" s="108"/>
      <c r="I75" s="108"/>
      <c r="J75" s="108"/>
      <c r="K75" s="108"/>
      <c r="L75" s="108"/>
      <c r="M75" s="108"/>
      <c r="N75" s="108"/>
      <c r="O75" s="108"/>
      <c r="P75" s="108"/>
      <c r="Q75" s="108"/>
      <c r="R75" s="205"/>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8"/>
      <c r="BC75" s="108"/>
      <c r="BD75" s="108"/>
      <c r="BE75" s="108"/>
      <c r="BF75" s="108"/>
      <c r="BG75" s="108"/>
      <c r="BH75" s="108"/>
    </row>
    <row r="76" spans="1:60" outlineLevel="1">
      <c r="A76" s="232">
        <v>69</v>
      </c>
      <c r="B76" s="233" t="s">
        <v>845</v>
      </c>
      <c r="C76" s="234" t="s">
        <v>846</v>
      </c>
      <c r="D76" s="235" t="s">
        <v>65</v>
      </c>
      <c r="E76" s="236">
        <v>20</v>
      </c>
      <c r="F76" s="237"/>
      <c r="G76" s="237">
        <f t="shared" si="2"/>
        <v>0</v>
      </c>
      <c r="H76" s="108"/>
      <c r="I76" s="108"/>
      <c r="J76" s="108"/>
      <c r="K76" s="108"/>
      <c r="L76" s="108"/>
      <c r="M76" s="108"/>
      <c r="N76" s="108"/>
      <c r="O76" s="108"/>
      <c r="P76" s="108"/>
      <c r="Q76" s="108"/>
      <c r="R76" s="205"/>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row>
    <row r="77" spans="1:60" outlineLevel="1">
      <c r="A77" s="232">
        <v>70</v>
      </c>
      <c r="B77" s="233" t="s">
        <v>847</v>
      </c>
      <c r="C77" s="234" t="s">
        <v>848</v>
      </c>
      <c r="D77" s="235" t="s">
        <v>26</v>
      </c>
      <c r="E77" s="236">
        <v>2</v>
      </c>
      <c r="F77" s="237"/>
      <c r="G77" s="237">
        <f t="shared" si="2"/>
        <v>0</v>
      </c>
      <c r="H77" s="108"/>
      <c r="I77" s="108"/>
      <c r="J77" s="108"/>
      <c r="K77" s="108"/>
      <c r="L77" s="108"/>
      <c r="M77" s="108"/>
      <c r="N77" s="108"/>
      <c r="O77" s="108"/>
      <c r="P77" s="108"/>
      <c r="Q77" s="108"/>
      <c r="R77" s="205"/>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row>
    <row r="78" spans="1:60" outlineLevel="1">
      <c r="A78" s="232">
        <v>71</v>
      </c>
      <c r="B78" s="243" t="s">
        <v>849</v>
      </c>
      <c r="C78" s="243" t="s">
        <v>850</v>
      </c>
      <c r="D78" s="235" t="s">
        <v>26</v>
      </c>
      <c r="E78" s="236">
        <v>15</v>
      </c>
      <c r="F78" s="237"/>
      <c r="G78" s="237">
        <f t="shared" si="2"/>
        <v>0</v>
      </c>
      <c r="H78" s="108"/>
      <c r="I78" s="108"/>
      <c r="J78" s="108"/>
      <c r="K78" s="108"/>
      <c r="L78" s="108"/>
      <c r="M78" s="108"/>
      <c r="N78" s="108"/>
      <c r="O78" s="108"/>
      <c r="P78" s="108"/>
      <c r="Q78" s="108"/>
      <c r="R78" s="205"/>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row>
    <row r="79" spans="1:60" outlineLevel="1">
      <c r="A79" s="232">
        <v>72</v>
      </c>
      <c r="B79" s="245" t="s">
        <v>851</v>
      </c>
      <c r="C79" s="246" t="s">
        <v>852</v>
      </c>
      <c r="D79" s="235" t="s">
        <v>26</v>
      </c>
      <c r="E79" s="236">
        <v>50</v>
      </c>
      <c r="F79" s="237"/>
      <c r="G79" s="237">
        <f t="shared" si="2"/>
        <v>0</v>
      </c>
      <c r="H79" s="108"/>
      <c r="I79" s="108"/>
      <c r="J79" s="108"/>
      <c r="K79" s="108"/>
      <c r="L79" s="108"/>
      <c r="M79" s="108"/>
      <c r="N79" s="108"/>
      <c r="O79" s="108"/>
      <c r="P79" s="108"/>
      <c r="Q79" s="108"/>
      <c r="R79" s="205"/>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row>
    <row r="80" spans="1:60" s="108" customFormat="1" ht="11.25">
      <c r="A80" s="247" t="s">
        <v>15</v>
      </c>
      <c r="B80" s="248" t="s">
        <v>225</v>
      </c>
      <c r="C80" s="249" t="s">
        <v>17</v>
      </c>
      <c r="D80" s="250"/>
      <c r="E80" s="251"/>
      <c r="F80" s="320">
        <f>SUM(G81:G87)</f>
        <v>0</v>
      </c>
      <c r="G80" s="320"/>
      <c r="R80" s="205"/>
    </row>
    <row r="81" spans="1:60" outlineLevel="1">
      <c r="A81" s="232">
        <v>73</v>
      </c>
      <c r="B81" s="252">
        <v>460050001</v>
      </c>
      <c r="C81" s="244" t="s">
        <v>853</v>
      </c>
      <c r="D81" s="235" t="s">
        <v>65</v>
      </c>
      <c r="E81" s="236">
        <v>2</v>
      </c>
      <c r="F81" s="237"/>
      <c r="G81" s="237">
        <f t="shared" si="2"/>
        <v>0</v>
      </c>
      <c r="H81" s="108"/>
      <c r="I81" s="108"/>
      <c r="J81" s="108"/>
      <c r="K81" s="108"/>
      <c r="L81" s="108"/>
      <c r="M81" s="108"/>
      <c r="N81" s="108"/>
      <c r="O81" s="108"/>
      <c r="P81" s="108"/>
      <c r="Q81" s="108"/>
      <c r="R81" s="205"/>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row>
    <row r="82" spans="1:60" outlineLevel="1">
      <c r="A82" s="232">
        <v>74</v>
      </c>
      <c r="B82" s="253">
        <v>460080001</v>
      </c>
      <c r="C82" s="234" t="s">
        <v>854</v>
      </c>
      <c r="D82" s="235" t="s">
        <v>65</v>
      </c>
      <c r="E82" s="236">
        <v>2</v>
      </c>
      <c r="F82" s="237"/>
      <c r="G82" s="237">
        <f t="shared" si="2"/>
        <v>0</v>
      </c>
      <c r="H82" s="108"/>
      <c r="I82" s="108"/>
      <c r="J82" s="108"/>
      <c r="K82" s="108"/>
      <c r="L82" s="108"/>
      <c r="M82" s="108"/>
      <c r="N82" s="108"/>
      <c r="O82" s="108"/>
      <c r="P82" s="108"/>
      <c r="Q82" s="108"/>
      <c r="R82" s="205"/>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row>
    <row r="83" spans="1:60" outlineLevel="1">
      <c r="A83" s="232">
        <v>75</v>
      </c>
      <c r="B83" s="244">
        <v>460200163</v>
      </c>
      <c r="C83" s="234" t="s">
        <v>855</v>
      </c>
      <c r="D83" s="235" t="s">
        <v>26</v>
      </c>
      <c r="E83" s="236">
        <v>50</v>
      </c>
      <c r="F83" s="237"/>
      <c r="G83" s="237">
        <f t="shared" si="2"/>
        <v>0</v>
      </c>
      <c r="H83" s="108"/>
      <c r="I83" s="108"/>
      <c r="J83" s="108"/>
      <c r="K83" s="108"/>
      <c r="L83" s="108"/>
      <c r="M83" s="108"/>
      <c r="N83" s="108"/>
      <c r="O83" s="108"/>
      <c r="P83" s="108"/>
      <c r="Q83" s="108"/>
      <c r="R83" s="205"/>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row>
    <row r="84" spans="1:60" outlineLevel="1">
      <c r="A84" s="232">
        <v>76</v>
      </c>
      <c r="B84" s="244">
        <v>460300006</v>
      </c>
      <c r="C84" s="234" t="s">
        <v>856</v>
      </c>
      <c r="D84" s="235" t="s">
        <v>26</v>
      </c>
      <c r="E84" s="236">
        <v>150</v>
      </c>
      <c r="F84" s="237"/>
      <c r="G84" s="237">
        <f t="shared" si="2"/>
        <v>0</v>
      </c>
      <c r="H84" s="108"/>
      <c r="I84" s="108"/>
      <c r="J84" s="108"/>
      <c r="K84" s="108"/>
      <c r="L84" s="108"/>
      <c r="M84" s="108"/>
      <c r="N84" s="108"/>
      <c r="O84" s="108"/>
      <c r="P84" s="108"/>
      <c r="Q84" s="108"/>
      <c r="R84" s="205"/>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row>
    <row r="85" spans="1:60" outlineLevel="1">
      <c r="A85" s="232">
        <v>77</v>
      </c>
      <c r="B85" s="244">
        <v>460560163</v>
      </c>
      <c r="C85" s="254" t="s">
        <v>700</v>
      </c>
      <c r="D85" s="235" t="s">
        <v>26</v>
      </c>
      <c r="E85" s="236">
        <v>50</v>
      </c>
      <c r="F85" s="237"/>
      <c r="G85" s="237">
        <f t="shared" si="2"/>
        <v>0</v>
      </c>
      <c r="H85" s="108"/>
      <c r="I85" s="108"/>
      <c r="J85" s="108"/>
      <c r="K85" s="108"/>
      <c r="L85" s="108"/>
      <c r="M85" s="108"/>
      <c r="N85" s="108"/>
      <c r="O85" s="108"/>
      <c r="P85" s="108"/>
      <c r="Q85" s="108"/>
      <c r="R85" s="205"/>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row>
    <row r="86" spans="1:60" outlineLevel="1">
      <c r="A86" s="232">
        <v>78</v>
      </c>
      <c r="B86" s="244">
        <v>460420022</v>
      </c>
      <c r="C86" s="255" t="s">
        <v>857</v>
      </c>
      <c r="D86" s="235" t="s">
        <v>26</v>
      </c>
      <c r="E86" s="236">
        <v>100</v>
      </c>
      <c r="F86" s="237"/>
      <c r="G86" s="237">
        <f t="shared" si="2"/>
        <v>0</v>
      </c>
      <c r="H86" s="108"/>
      <c r="I86" s="108"/>
      <c r="J86" s="108"/>
      <c r="K86" s="108"/>
      <c r="L86" s="108"/>
      <c r="M86" s="108"/>
      <c r="N86" s="108"/>
      <c r="O86" s="108"/>
      <c r="P86" s="108"/>
      <c r="Q86" s="108"/>
      <c r="R86" s="205"/>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row>
    <row r="87" spans="1:60" s="136" customFormat="1" outlineLevel="1">
      <c r="A87" s="232">
        <v>79</v>
      </c>
      <c r="B87" s="244">
        <v>460490012</v>
      </c>
      <c r="C87" s="234" t="s">
        <v>858</v>
      </c>
      <c r="D87" s="235" t="s">
        <v>26</v>
      </c>
      <c r="E87" s="236">
        <v>50</v>
      </c>
      <c r="F87" s="237"/>
      <c r="G87" s="237">
        <f t="shared" si="2"/>
        <v>0</v>
      </c>
      <c r="H87" s="108"/>
      <c r="I87" s="108"/>
      <c r="J87" s="108"/>
      <c r="K87" s="108"/>
      <c r="L87" s="108"/>
      <c r="M87" s="108"/>
      <c r="N87" s="108"/>
      <c r="O87" s="108"/>
      <c r="P87" s="108"/>
      <c r="Q87" s="108"/>
      <c r="R87" s="205"/>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row>
    <row r="88" spans="1:60" ht="13.5" thickBot="1"/>
    <row r="89" spans="1:60" ht="13.5" thickBot="1">
      <c r="E89" s="204" t="s">
        <v>926</v>
      </c>
      <c r="F89" s="304">
        <f>SUM(F80,F46,F40,F14,F7)</f>
        <v>0</v>
      </c>
      <c r="G89" s="305"/>
    </row>
  </sheetData>
  <mergeCells count="10">
    <mergeCell ref="F40:G40"/>
    <mergeCell ref="F46:G46"/>
    <mergeCell ref="F80:G80"/>
    <mergeCell ref="F89:G89"/>
    <mergeCell ref="A1:G1"/>
    <mergeCell ref="C2:G2"/>
    <mergeCell ref="C3:G3"/>
    <mergeCell ref="C4:G4"/>
    <mergeCell ref="F7:G7"/>
    <mergeCell ref="F14:G14"/>
  </mergeCells>
  <pageMargins left="0.59055118110236227" right="0.39370078740157483" top="0.59055118110236227" bottom="0.98425196850393704" header="0.19685039370078741" footer="0.51181102362204722"/>
  <pageSetup paperSize="9" orientation="portrait" r:id="rId1"/>
  <headerFooter>
    <oddFooter>&amp;R&amp;"Arial,Obyčejné"Strana &amp;P z &amp;N&amp;L&amp;9Zpracováno programem &amp;"Arial CE,Tučné"BUILDpower S,  © RTS, a.s.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65</vt:i4>
      </vt:variant>
    </vt:vector>
  </HeadingPairs>
  <TitlesOfParts>
    <vt:vector size="75" baseType="lpstr">
      <vt:lpstr>Rekapitulace</vt:lpstr>
      <vt:lpstr>PS 01</vt:lpstr>
      <vt:lpstr>PS 02</vt:lpstr>
      <vt:lpstr>PS 03</vt:lpstr>
      <vt:lpstr>PS 04</vt:lpstr>
      <vt:lpstr>PS 05</vt:lpstr>
      <vt:lpstr>PS 06</vt:lpstr>
      <vt:lpstr>PS 07</vt:lpstr>
      <vt:lpstr>PS 08</vt:lpstr>
      <vt:lpstr>PS 09</vt:lpstr>
      <vt:lpstr>Dil</vt:lpstr>
      <vt:lpstr>HSV</vt:lpstr>
      <vt:lpstr>NazevDilu</vt:lpstr>
      <vt:lpstr>'PS 01'!Názvy_tisku</vt:lpstr>
      <vt:lpstr>'PS 02'!Názvy_tisku</vt:lpstr>
      <vt:lpstr>'PS 03'!Názvy_tisku</vt:lpstr>
      <vt:lpstr>'PS 04'!Názvy_tisku</vt:lpstr>
      <vt:lpstr>'PS 05'!Názvy_tisku</vt:lpstr>
      <vt:lpstr>'PS 06'!Názvy_tisku</vt:lpstr>
      <vt:lpstr>Rekapitulace!Názvy_tisku</vt:lpstr>
      <vt:lpstr>'PS 01'!Oblast_tisku</vt:lpstr>
      <vt:lpstr>'PS 02'!Oblast_tisku</vt:lpstr>
      <vt:lpstr>'PS 03'!Oblast_tisku</vt:lpstr>
      <vt:lpstr>'PS 04'!Oblast_tisku</vt:lpstr>
      <vt:lpstr>'PS 05'!Oblast_tisku</vt:lpstr>
      <vt:lpstr>'PS 06'!Oblast_tisku</vt:lpstr>
      <vt:lpstr>'PS 07'!Oblast_tisku</vt:lpstr>
      <vt:lpstr>'PS 08'!Oblast_tisku</vt:lpstr>
      <vt:lpstr>Rekapitulace!Oblast_tisku</vt:lpstr>
      <vt:lpstr>'PS 02'!SloupecCC</vt:lpstr>
      <vt:lpstr>'PS 03'!SloupecCC</vt:lpstr>
      <vt:lpstr>'PS 04'!SloupecCC</vt:lpstr>
      <vt:lpstr>'PS 05'!SloupecCC</vt:lpstr>
      <vt:lpstr>'PS 06'!SloupecCC</vt:lpstr>
      <vt:lpstr>SloupecCC</vt:lpstr>
      <vt:lpstr>'PS 02'!SloupecCisloPol</vt:lpstr>
      <vt:lpstr>'PS 03'!SloupecCisloPol</vt:lpstr>
      <vt:lpstr>'PS 04'!SloupecCisloPol</vt:lpstr>
      <vt:lpstr>'PS 05'!SloupecCisloPol</vt:lpstr>
      <vt:lpstr>'PS 06'!SloupecCisloPol</vt:lpstr>
      <vt:lpstr>SloupecCisloPol</vt:lpstr>
      <vt:lpstr>'PS 02'!SloupecCH</vt:lpstr>
      <vt:lpstr>SloupecCH</vt:lpstr>
      <vt:lpstr>'PS 02'!SloupecJC</vt:lpstr>
      <vt:lpstr>'PS 03'!SloupecJC</vt:lpstr>
      <vt:lpstr>'PS 04'!SloupecJC</vt:lpstr>
      <vt:lpstr>'PS 05'!SloupecJC</vt:lpstr>
      <vt:lpstr>'PS 06'!SloupecJC</vt:lpstr>
      <vt:lpstr>SloupecJC</vt:lpstr>
      <vt:lpstr>'PS 02'!SloupecJH</vt:lpstr>
      <vt:lpstr>SloupecJH</vt:lpstr>
      <vt:lpstr>'PS 02'!SloupecMJ</vt:lpstr>
      <vt:lpstr>'PS 03'!SloupecMJ</vt:lpstr>
      <vt:lpstr>'PS 04'!SloupecMJ</vt:lpstr>
      <vt:lpstr>'PS 05'!SloupecMJ</vt:lpstr>
      <vt:lpstr>'PS 06'!SloupecMJ</vt:lpstr>
      <vt:lpstr>SloupecMJ</vt:lpstr>
      <vt:lpstr>'PS 02'!SloupecMnozstvi</vt:lpstr>
      <vt:lpstr>'PS 03'!SloupecMnozstvi</vt:lpstr>
      <vt:lpstr>'PS 04'!SloupecMnozstvi</vt:lpstr>
      <vt:lpstr>'PS 05'!SloupecMnozstvi</vt:lpstr>
      <vt:lpstr>'PS 06'!SloupecMnozstvi</vt:lpstr>
      <vt:lpstr>SloupecMnozstvi</vt:lpstr>
      <vt:lpstr>'PS 02'!SloupecNazPol</vt:lpstr>
      <vt:lpstr>'PS 03'!SloupecNazPol</vt:lpstr>
      <vt:lpstr>'PS 04'!SloupecNazPol</vt:lpstr>
      <vt:lpstr>'PS 05'!SloupecNazPol</vt:lpstr>
      <vt:lpstr>'PS 06'!SloupecNazPol</vt:lpstr>
      <vt:lpstr>SloupecNazPol</vt:lpstr>
      <vt:lpstr>'PS 02'!SloupecPC</vt:lpstr>
      <vt:lpstr>'PS 03'!SloupecPC</vt:lpstr>
      <vt:lpstr>'PS 04'!SloupecPC</vt:lpstr>
      <vt:lpstr>'PS 05'!SloupecPC</vt:lpstr>
      <vt:lpstr>'PS 06'!SloupecPC</vt:lpstr>
      <vt:lpstr>SloupecPC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uzivatel</cp:lastModifiedBy>
  <cp:lastPrinted>2016-12-14T12:38:41Z</cp:lastPrinted>
  <dcterms:created xsi:type="dcterms:W3CDTF">2016-04-08T09:26:30Z</dcterms:created>
  <dcterms:modified xsi:type="dcterms:W3CDTF">2016-12-21T12:10:04Z</dcterms:modified>
</cp:coreProperties>
</file>