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https://energoncz-my.sharepoint.com/personal/dagmar_cerna_energon_cz/Documents/Plocha/WORK/Lodenice/VR/"/>
    </mc:Choice>
  </mc:AlternateContent>
  <xr:revisionPtr revIDLastSave="0" documentId="8_{B7FDB3A6-55CB-4A01-8197-0F205FD4099C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Krycí list" sheetId="4" r:id="rId1"/>
    <sheet name="Výkaz výměr projektu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9" i="2" l="1"/>
  <c r="F3" i="2"/>
  <c r="I16" i="2"/>
  <c r="I17" i="2"/>
  <c r="G17" i="2"/>
  <c r="I52" i="2"/>
  <c r="G52" i="2"/>
  <c r="G49" i="2" l="1"/>
  <c r="G16" i="2"/>
  <c r="G15" i="2"/>
  <c r="I15" i="2" s="1"/>
  <c r="G14" i="2"/>
  <c r="F42" i="2"/>
  <c r="H42" i="2" s="1"/>
  <c r="F41" i="2"/>
  <c r="H41" i="2" s="1"/>
  <c r="F31" i="2"/>
  <c r="H31" i="2" s="1"/>
  <c r="F32" i="2"/>
  <c r="H32" i="2" s="1"/>
  <c r="F33" i="2"/>
  <c r="H33" i="2" s="1"/>
  <c r="F34" i="2"/>
  <c r="H34" i="2" s="1"/>
  <c r="F35" i="2"/>
  <c r="H35" i="2" s="1"/>
  <c r="F36" i="2"/>
  <c r="H36" i="2" s="1"/>
  <c r="F37" i="2"/>
  <c r="H37" i="2" s="1"/>
  <c r="G38" i="2"/>
  <c r="G39" i="2"/>
  <c r="I39" i="2" s="1"/>
  <c r="F5" i="2"/>
  <c r="H5" i="2" s="1"/>
  <c r="F6" i="2"/>
  <c r="H6" i="2" s="1"/>
  <c r="F7" i="2"/>
  <c r="H7" i="2" s="1"/>
  <c r="F8" i="2"/>
  <c r="H8" i="2" s="1"/>
  <c r="F9" i="2"/>
  <c r="H9" i="2" s="1"/>
  <c r="F10" i="2"/>
  <c r="H10" i="2" s="1"/>
  <c r="F11" i="2"/>
  <c r="H11" i="2" s="1"/>
  <c r="F12" i="2"/>
  <c r="H12" i="2" s="1"/>
  <c r="F13" i="2"/>
  <c r="H13" i="2" s="1"/>
  <c r="F18" i="2"/>
  <c r="H18" i="2" s="1"/>
  <c r="F19" i="2"/>
  <c r="H19" i="2" s="1"/>
  <c r="F20" i="2"/>
  <c r="H20" i="2" s="1"/>
  <c r="F21" i="2"/>
  <c r="H21" i="2" s="1"/>
  <c r="F22" i="2"/>
  <c r="H22" i="2" s="1"/>
  <c r="F23" i="2"/>
  <c r="H23" i="2" s="1"/>
  <c r="F24" i="2"/>
  <c r="H24" i="2" s="1"/>
  <c r="F25" i="2"/>
  <c r="H25" i="2" s="1"/>
  <c r="F26" i="2"/>
  <c r="H26" i="2" s="1"/>
  <c r="F28" i="2"/>
  <c r="H28" i="2" s="1"/>
  <c r="C27" i="2"/>
  <c r="F27" i="2" s="1"/>
  <c r="H27" i="2" s="1"/>
  <c r="F44" i="2"/>
  <c r="H44" i="2" s="1"/>
  <c r="C2" i="2"/>
  <c r="I14" i="2" l="1"/>
  <c r="I3" i="2" s="1"/>
  <c r="G3" i="2"/>
  <c r="I38" i="2"/>
  <c r="I29" i="2" s="1"/>
  <c r="I49" i="2"/>
  <c r="F40" i="2"/>
  <c r="H40" i="2" s="1"/>
  <c r="F43" i="2" l="1"/>
  <c r="H43" i="2" s="1"/>
  <c r="F58" i="2" l="1"/>
  <c r="H58" i="2" s="1"/>
  <c r="H53" i="2" s="1"/>
  <c r="G57" i="2"/>
  <c r="I57" i="2" s="1"/>
  <c r="G56" i="2"/>
  <c r="I56" i="2" s="1"/>
  <c r="G55" i="2"/>
  <c r="I55" i="2" s="1"/>
  <c r="G54" i="2"/>
  <c r="G51" i="2"/>
  <c r="I51" i="2" s="1"/>
  <c r="G50" i="2"/>
  <c r="I50" i="2" s="1"/>
  <c r="F48" i="2"/>
  <c r="H48" i="2" s="1"/>
  <c r="G47" i="2"/>
  <c r="F46" i="2"/>
  <c r="F30" i="2"/>
  <c r="F29" i="2" s="1"/>
  <c r="Q16" i="4" s="1"/>
  <c r="F4" i="2"/>
  <c r="Q14" i="4" s="1"/>
  <c r="G53" i="2" l="1"/>
  <c r="F45" i="2"/>
  <c r="Q18" i="4" s="1"/>
  <c r="Q22" i="4" s="1"/>
  <c r="Q30" i="4" s="1"/>
  <c r="Q32" i="4" s="1"/>
  <c r="Q36" i="4" s="1"/>
  <c r="G45" i="2"/>
  <c r="H46" i="2"/>
  <c r="H45" i="2" s="1"/>
  <c r="I54" i="2"/>
  <c r="I53" i="2" s="1"/>
  <c r="I47" i="2"/>
  <c r="I45" i="2" s="1"/>
  <c r="H30" i="2"/>
  <c r="H29" i="2" s="1"/>
  <c r="H4" i="2"/>
  <c r="H3" i="2" s="1"/>
  <c r="F53" i="2"/>
  <c r="Q20" i="4" s="1"/>
  <c r="H60" i="2" l="1"/>
  <c r="F60" i="2"/>
  <c r="G60" i="2"/>
  <c r="F65" i="2" s="1"/>
  <c r="I60" i="2"/>
  <c r="H65" i="2" l="1"/>
  <c r="F64" i="2"/>
  <c r="F63" i="2"/>
  <c r="G65" i="2" l="1"/>
  <c r="H64" i="2"/>
  <c r="G64" i="2" s="1"/>
  <c r="H63" i="2"/>
  <c r="G63" i="2" l="1"/>
</calcChain>
</file>

<file path=xl/sharedStrings.xml><?xml version="1.0" encoding="utf-8"?>
<sst xmlns="http://schemas.openxmlformats.org/spreadsheetml/2006/main" count="330" uniqueCount="160">
  <si>
    <t>Kč</t>
  </si>
  <si>
    <t>x</t>
  </si>
  <si>
    <t>Náklady v Kč s DPH</t>
  </si>
  <si>
    <t>Náklady v Kč bez DPH</t>
  </si>
  <si>
    <t>Kč/MJ</t>
  </si>
  <si>
    <t>Způsobilé výdaje</t>
  </si>
  <si>
    <t>Nezpůsobilé výdaje</t>
  </si>
  <si>
    <t>Materiál</t>
  </si>
  <si>
    <t>Číslo</t>
  </si>
  <si>
    <t>Položka</t>
  </si>
  <si>
    <t>Množství</t>
  </si>
  <si>
    <t>MJ</t>
  </si>
  <si>
    <t>Uznatelné</t>
  </si>
  <si>
    <t>Neuznatelné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</si>
  <si>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</si>
  <si>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</si>
  <si>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</si>
  <si>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</si>
  <si>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</si>
  <si>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</si>
  <si>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</si>
  <si>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</si>
  <si>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</si>
  <si>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</si>
  <si>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</si>
  <si>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</si>
  <si>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</si>
  <si>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1.14</t>
  </si>
  <si>
    <t>1.</t>
  </si>
  <si>
    <t>Montážní práce</t>
  </si>
  <si>
    <t>2.</t>
  </si>
  <si>
    <t>2.1</t>
  </si>
  <si>
    <t>2.2</t>
  </si>
  <si>
    <t>2.3</t>
  </si>
  <si>
    <t>2.4</t>
  </si>
  <si>
    <t>Ostatní</t>
  </si>
  <si>
    <t>3.</t>
  </si>
  <si>
    <t>3.1</t>
  </si>
  <si>
    <t>3.2</t>
  </si>
  <si>
    <t>3.3</t>
  </si>
  <si>
    <t>3.4</t>
  </si>
  <si>
    <t>3.5</t>
  </si>
  <si>
    <t>3.6</t>
  </si>
  <si>
    <t>Pasport VO</t>
  </si>
  <si>
    <t>Ekologická likvidace svítidel a zdrojů</t>
  </si>
  <si>
    <t>Vyhotovení protokolu o ověření osvětlenosti</t>
  </si>
  <si>
    <t>Vyhotovení ZVA</t>
  </si>
  <si>
    <t>Ubytování a doprava</t>
  </si>
  <si>
    <t>Doprava a manipulace s materiálem</t>
  </si>
  <si>
    <t>VRN</t>
  </si>
  <si>
    <t>Související práce pro zařízení staveniště</t>
  </si>
  <si>
    <t>Skládky na staveništi</t>
  </si>
  <si>
    <t>Zabezpečení stanoviště</t>
  </si>
  <si>
    <t>Dopravní značení na staveništi</t>
  </si>
  <si>
    <t>Revize</t>
  </si>
  <si>
    <t>ks</t>
  </si>
  <si>
    <t>kpl</t>
  </si>
  <si>
    <t>CELKEM</t>
  </si>
  <si>
    <t>Celkové výdaje</t>
  </si>
  <si>
    <t>Mj</t>
  </si>
  <si>
    <t>Bez DPH</t>
  </si>
  <si>
    <t>DPH</t>
  </si>
  <si>
    <t>Celkem s DPH</t>
  </si>
  <si>
    <t xml:space="preserve">Svítidlo veřejného osvětlení na výložník, plošina </t>
  </si>
  <si>
    <t>1.15</t>
  </si>
  <si>
    <t>1.16</t>
  </si>
  <si>
    <t>Výměna stožáru 5m (demontáž stávající stožáru a likvidace, napojení na stávající rozvody, 
betonový základ, montáž stožáru, montáž výložníku, rozvody uvnitř stožáru)</t>
  </si>
  <si>
    <t>2.7</t>
  </si>
  <si>
    <t>2.8</t>
  </si>
  <si>
    <t>Výměna stožáru 6m (demontáž stávající stožáru a likvidace, napojení na stávající rozvody, 
betonový základ, montáž stožáru, montáž výložníku, rozvody uvnitř stožáru)</t>
  </si>
  <si>
    <t>Montáž výložníku</t>
  </si>
  <si>
    <t>2.5</t>
  </si>
  <si>
    <t>2.6</t>
  </si>
  <si>
    <t>Obec Loděnice</t>
  </si>
  <si>
    <t>Svítidlo pro situaci 1, CLO, stmívatelná předřadník max. 58W - typ A</t>
  </si>
  <si>
    <t>Svítidlo pro situaci 2, CLO, stmívatelný předřadník, max. 50W - typ A</t>
  </si>
  <si>
    <t>Svítidlo pro situaci 3, CLO, stmívatelný předřadník, max. 40W - typ A</t>
  </si>
  <si>
    <t>Svítidlo pro situaci 4, stmívatelný předřadník, CLO, max. 30W - typ A</t>
  </si>
  <si>
    <t>Svítidlo pro situaci 5, stmívatelný předřadník, CLO, max. 30W - typ A</t>
  </si>
  <si>
    <t xml:space="preserve">Svítidlo pro situaci 6, stmívatelný předřadník, CLO, max. 22W - typ A </t>
  </si>
  <si>
    <t>Svítidlo pro situaci 7, stmívatelný předřadník, CLO, max. 15W - typ A</t>
  </si>
  <si>
    <t>Svítidlo pro situaci 8, stmívatelný předřadník, CLO, max. 16W - typ A</t>
  </si>
  <si>
    <t>Svítidlo pro situaci 9, stmívatelný předřadník, CLO, max. 13W - typ A</t>
  </si>
  <si>
    <t>Svítidlo pro situaci 10, stmívatelný předřadník, CLO, max. 13W - typ A</t>
  </si>
  <si>
    <t>Svítidlo pro situaci 11, stmívatelný předřadník, CLO, max. 37W - typ B</t>
  </si>
  <si>
    <t>Nátěr stožáru</t>
  </si>
  <si>
    <t>Demontáž svítidla</t>
  </si>
  <si>
    <t>Plošina</t>
  </si>
  <si>
    <t>hod</t>
  </si>
  <si>
    <t>Přezbrojení RVO</t>
  </si>
  <si>
    <t>Výložník na betonový stožár 0,5m</t>
  </si>
  <si>
    <t>Výložník na sadový stožár, 0,5m</t>
  </si>
  <si>
    <t>Demontáž a montáž příslušenství stožáru (turistické značení, dopravní značení, rozhlasy,…)</t>
  </si>
  <si>
    <t>Výměna stožáru 9m + 1 m rovný výložník + elektrovýzbroj</t>
  </si>
  <si>
    <t>Výměna stožáru 9m (demontáž stávající stožáru a likvidace, napojení na stávající rozvody, 
betonový základ, montáž stožáru, montáž výložníku, rozvody uvnitř stožáru)</t>
  </si>
  <si>
    <t>Výměna stožáru 8m (demontáž stávající stožáru a likvidace, napojení na stávající rozvody, 
betonový základ, montáž stožáru, montáž výložníku, rozvody uvnitř stožáru)</t>
  </si>
  <si>
    <t>Výměna stožáru 8m + 0,5 m rovný výložník + elektrovýzbroj</t>
  </si>
  <si>
    <t>Výměna stožáru 6m + redukce + elektrovýzbroj</t>
  </si>
  <si>
    <t>Výměna stožáru 5m + redukce + elektrovýzbroj</t>
  </si>
  <si>
    <t>m</t>
  </si>
  <si>
    <t>Stožárová svorkovnice</t>
  </si>
  <si>
    <t>1.17</t>
  </si>
  <si>
    <t>1.18</t>
  </si>
  <si>
    <t>1.19</t>
  </si>
  <si>
    <t>1.20</t>
  </si>
  <si>
    <t>1.21</t>
  </si>
  <si>
    <t>1.22</t>
  </si>
  <si>
    <t>1.23</t>
  </si>
  <si>
    <t>Výměna stožáru 4m + redukce  + elektrovýzbroj</t>
  </si>
  <si>
    <t>1.24</t>
  </si>
  <si>
    <t>Výměna stožáru 4m (demontáž stávající stožáru a likvidace, napojení na stávající rozvody, 
betonový základ, montáž stožáru, montáž výložníku, rozvody uvnitř stožáru)</t>
  </si>
  <si>
    <t>Výměna stožáru 5m dekor (demontáž stávající stožáru a likvidace, napojení na stávající rozvody, betonový základ, montáž stožáru, montáž výložníku, rozvody uvnitř stožáru)</t>
  </si>
  <si>
    <t>Montáž svodového kabelu</t>
  </si>
  <si>
    <t>Montáž stožárové svorkovnice</t>
  </si>
  <si>
    <t>2.9</t>
  </si>
  <si>
    <t>2.10</t>
  </si>
  <si>
    <t>2.11</t>
  </si>
  <si>
    <t>2.12</t>
  </si>
  <si>
    <t>2.13</t>
  </si>
  <si>
    <t>2.14</t>
  </si>
  <si>
    <t>2.15</t>
  </si>
  <si>
    <t>4.</t>
  </si>
  <si>
    <t>4.1</t>
  </si>
  <si>
    <t>4.2</t>
  </si>
  <si>
    <t>4.3</t>
  </si>
  <si>
    <t>4.4</t>
  </si>
  <si>
    <t>4.5</t>
  </si>
  <si>
    <t>3.7</t>
  </si>
  <si>
    <t>Výměna stořáru dekor D5  + elektrovýzbroj + RAL9004 Signaschwarz</t>
  </si>
  <si>
    <t>Modernizace RVO - materiál (přezbrojení na charakteristiku jističů typu C)</t>
  </si>
  <si>
    <t>POLOŽKOVÝ ROZPOČET STAVBY</t>
  </si>
  <si>
    <t>Objednatel</t>
  </si>
  <si>
    <t>Zhotovitel</t>
  </si>
  <si>
    <t>Rozpis ceny</t>
  </si>
  <si>
    <t>Hlavní stavební materiál</t>
  </si>
  <si>
    <t>Ostatní náklady</t>
  </si>
  <si>
    <t xml:space="preserve"> VRN</t>
  </si>
  <si>
    <t>Celkem</t>
  </si>
  <si>
    <t>Rekapitulace daní</t>
  </si>
  <si>
    <t>Základ pro sníženou DPH</t>
  </si>
  <si>
    <t>15 %</t>
  </si>
  <si>
    <t>Snížená DPH</t>
  </si>
  <si>
    <t>Základ pro základní DPH</t>
  </si>
  <si>
    <t>21 %</t>
  </si>
  <si>
    <t>Základní DPH</t>
  </si>
  <si>
    <t>Zaokrouhlení</t>
  </si>
  <si>
    <t>Cena celkem s DPH</t>
  </si>
  <si>
    <t>V</t>
  </si>
  <si>
    <t>Za zhotovitele</t>
  </si>
  <si>
    <t>Za objednatele</t>
  </si>
  <si>
    <t>Rekonstrukce veřejného osvětlení v obci Loděnice</t>
  </si>
  <si>
    <t>Husovo náměstí 4</t>
  </si>
  <si>
    <t>267 12 Loděnice</t>
  </si>
  <si>
    <t>IČ: 00233510</t>
  </si>
  <si>
    <t>Štítkování stožárů polepem</t>
  </si>
  <si>
    <t>Svítidlo pro přechod na komunikaci M5, stmívatelný předřadník, CLO, max. 55W, 4000K - typ A</t>
  </si>
  <si>
    <t>Svítidlo pro přechod na komunikaci M4, stmívatelný předřadník, CLO, max. 75W, 4000K - typ A</t>
  </si>
  <si>
    <t>1.25</t>
  </si>
  <si>
    <t>Svítidlo parkové modulární vč stožáru, situace 11, nabíječka, kamera - typ C</t>
  </si>
  <si>
    <t>Svodový kabel CYKY-J 3x1,5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</si>
</sst>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rgb="FF0070C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scheme val="minor"/>
    </font>
    <font>
      <b/>
      <sz val="12"/>
      <color theme="3" tint="0.39997558519241921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color rgb="FF0070C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4" fillId="0" borderId="0"/>
    <xf numFmtId="0" fontId="1" fillId="0" borderId="0"/>
    <xf numFmtId="0" fontId="5" fillId="0" borderId="0"/>
  </cellStyleXfs>
  <cellXfs count="142">
    <xf numFmtId="0" fontId="0" fillId="0" borderId="0" xfId="0"/>
    <xf numFmtId="49" fontId="0" fillId="0" borderId="0" xfId="0" applyNumberFormat="1"/>
    <xf numFmtId="0" fontId="0" fillId="0" borderId="1" xfId="0" applyBorder="1"/>
    <xf numFmtId="0" fontId="0" fillId="2" borderId="0" xfId="0" applyFill="1"/>
    <xf numFmtId="0" fontId="0" fillId="0" borderId="1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4" xfId="0" applyBorder="1" applyAlignment="1">
      <alignment horizontal="center"/>
    </xf>
    <xf numFmtId="0" fontId="0" fillId="2" borderId="6" xfId="0" applyFill="1" applyBorder="1"/>
    <xf numFmtId="49" fontId="0" fillId="0" borderId="8" xfId="0" applyNumberFormat="1" applyBorder="1"/>
    <xf numFmtId="0" fontId="0" fillId="0" borderId="9" xfId="0" applyBorder="1"/>
    <xf numFmtId="0" fontId="0" fillId="0" borderId="10" xfId="0" applyBorder="1"/>
    <xf numFmtId="49" fontId="0" fillId="0" borderId="11" xfId="0" applyNumberFormat="1" applyBorder="1"/>
    <xf numFmtId="0" fontId="0" fillId="0" borderId="12" xfId="0" applyBorder="1"/>
    <xf numFmtId="0" fontId="0" fillId="0" borderId="13" xfId="0" applyBorder="1"/>
    <xf numFmtId="164" fontId="0" fillId="2" borderId="6" xfId="0" applyNumberFormat="1" applyFill="1" applyBorder="1"/>
    <xf numFmtId="49" fontId="0" fillId="2" borderId="14" xfId="0" applyNumberFormat="1" applyFill="1" applyBorder="1"/>
    <xf numFmtId="0" fontId="0" fillId="2" borderId="15" xfId="0" applyFill="1" applyBorder="1"/>
    <xf numFmtId="0" fontId="0" fillId="0" borderId="8" xfId="0" applyBorder="1"/>
    <xf numFmtId="0" fontId="0" fillId="0" borderId="16" xfId="0" applyBorder="1"/>
    <xf numFmtId="0" fontId="0" fillId="0" borderId="11" xfId="0" applyBorder="1"/>
    <xf numFmtId="0" fontId="0" fillId="0" borderId="19" xfId="0" applyBorder="1"/>
    <xf numFmtId="164" fontId="0" fillId="3" borderId="1" xfId="0" applyNumberFormat="1" applyFill="1" applyBorder="1"/>
    <xf numFmtId="164" fontId="0" fillId="0" borderId="3" xfId="0" applyNumberFormat="1" applyBorder="1"/>
    <xf numFmtId="164" fontId="0" fillId="0" borderId="18" xfId="0" applyNumberFormat="1" applyBorder="1"/>
    <xf numFmtId="9" fontId="0" fillId="0" borderId="1" xfId="0" applyNumberFormat="1" applyBorder="1"/>
    <xf numFmtId="164" fontId="0" fillId="2" borderId="7" xfId="0" applyNumberFormat="1" applyFill="1" applyBorder="1"/>
    <xf numFmtId="9" fontId="0" fillId="0" borderId="12" xfId="0" applyNumberFormat="1" applyBorder="1"/>
    <xf numFmtId="0" fontId="3" fillId="0" borderId="5" xfId="0" applyFont="1" applyBorder="1"/>
    <xf numFmtId="0" fontId="3" fillId="0" borderId="6" xfId="0" applyFont="1" applyBorder="1"/>
    <xf numFmtId="164" fontId="3" fillId="0" borderId="6" xfId="0" applyNumberFormat="1" applyFont="1" applyBorder="1"/>
    <xf numFmtId="164" fontId="3" fillId="0" borderId="7" xfId="0" applyNumberFormat="1" applyFont="1" applyBorder="1"/>
    <xf numFmtId="164" fontId="0" fillId="3" borderId="17" xfId="0" applyNumberFormat="1" applyFill="1" applyBorder="1"/>
    <xf numFmtId="0" fontId="0" fillId="2" borderId="14" xfId="0" applyFill="1" applyBorder="1"/>
    <xf numFmtId="0" fontId="0" fillId="2" borderId="5" xfId="0" applyFill="1" applyBorder="1"/>
    <xf numFmtId="164" fontId="0" fillId="0" borderId="0" xfId="0" applyNumberFormat="1"/>
    <xf numFmtId="0" fontId="0" fillId="3" borderId="1" xfId="0" applyFill="1" applyBorder="1"/>
    <xf numFmtId="0" fontId="0" fillId="0" borderId="1" xfId="0" applyBorder="1" applyAlignment="1">
      <alignment wrapText="1"/>
    </xf>
    <xf numFmtId="0" fontId="0" fillId="3" borderId="3" xfId="0" applyFill="1" applyBorder="1"/>
    <xf numFmtId="49" fontId="0" fillId="0" borderId="22" xfId="0" applyNumberFormat="1" applyBorder="1"/>
    <xf numFmtId="0" fontId="0" fillId="0" borderId="19" xfId="0" applyBorder="1" applyAlignment="1">
      <alignment horizontal="center"/>
    </xf>
    <xf numFmtId="49" fontId="0" fillId="0" borderId="16" xfId="0" applyNumberFormat="1" applyBorder="1"/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12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0" xfId="0" applyBorder="1"/>
    <xf numFmtId="0" fontId="0" fillId="3" borderId="4" xfId="0" applyFill="1" applyBorder="1"/>
    <xf numFmtId="0" fontId="0" fillId="0" borderId="2" xfId="0" applyBorder="1"/>
    <xf numFmtId="49" fontId="0" fillId="0" borderId="1" xfId="0" applyNumberFormat="1" applyBorder="1"/>
    <xf numFmtId="49" fontId="0" fillId="0" borderId="3" xfId="0" applyNumberFormat="1" applyBorder="1"/>
    <xf numFmtId="0" fontId="0" fillId="0" borderId="3" xfId="0" applyBorder="1" applyAlignment="1">
      <alignment horizontal="center"/>
    </xf>
    <xf numFmtId="0" fontId="0" fillId="0" borderId="18" xfId="0" applyBorder="1" applyAlignment="1">
      <alignment horizontal="center"/>
    </xf>
    <xf numFmtId="49" fontId="0" fillId="0" borderId="4" xfId="0" applyNumberFormat="1" applyBorder="1"/>
    <xf numFmtId="0" fontId="0" fillId="0" borderId="1" xfId="0" applyBorder="1" applyAlignment="1">
      <alignment horizontal="right"/>
    </xf>
    <xf numFmtId="0" fontId="1" fillId="0" borderId="0" xfId="2"/>
    <xf numFmtId="0" fontId="6" fillId="0" borderId="0" xfId="3" applyFont="1" applyAlignment="1">
      <alignment horizontal="center" vertical="center"/>
    </xf>
    <xf numFmtId="0" fontId="7" fillId="0" borderId="0" xfId="0" applyFont="1"/>
    <xf numFmtId="0" fontId="8" fillId="0" borderId="0" xfId="3" applyFont="1" applyAlignment="1">
      <alignment horizontal="center" vertical="center"/>
    </xf>
    <xf numFmtId="0" fontId="9" fillId="0" borderId="0" xfId="3" applyFont="1" applyAlignment="1">
      <alignment vertical="center"/>
    </xf>
    <xf numFmtId="0" fontId="10" fillId="0" borderId="23" xfId="3" applyFont="1" applyBorder="1" applyAlignment="1">
      <alignment vertical="center"/>
    </xf>
    <xf numFmtId="0" fontId="9" fillId="0" borderId="23" xfId="3" applyFont="1" applyBorder="1" applyAlignment="1">
      <alignment vertical="center"/>
    </xf>
    <xf numFmtId="0" fontId="10" fillId="0" borderId="0" xfId="3" applyFont="1" applyAlignment="1">
      <alignment vertical="center"/>
    </xf>
    <xf numFmtId="0" fontId="9" fillId="0" borderId="23" xfId="3" applyFont="1" applyBorder="1" applyAlignment="1">
      <alignment horizontal="left" vertical="center"/>
    </xf>
    <xf numFmtId="0" fontId="9" fillId="0" borderId="24" xfId="3" applyFont="1" applyBorder="1" applyAlignment="1">
      <alignment vertical="center"/>
    </xf>
    <xf numFmtId="0" fontId="9" fillId="0" borderId="24" xfId="3" applyFont="1" applyBorder="1" applyAlignment="1">
      <alignment horizontal="left" vertical="center"/>
    </xf>
    <xf numFmtId="4" fontId="9" fillId="0" borderId="0" xfId="3" applyNumberFormat="1" applyFont="1" applyAlignment="1">
      <alignment vertical="center"/>
    </xf>
    <xf numFmtId="0" fontId="9" fillId="0" borderId="27" xfId="3" applyFont="1" applyBorder="1" applyAlignment="1">
      <alignment vertical="center"/>
    </xf>
    <xf numFmtId="0" fontId="9" fillId="0" borderId="0" xfId="3" applyFont="1" applyAlignment="1">
      <alignment vertical="center" wrapText="1"/>
    </xf>
    <xf numFmtId="0" fontId="10" fillId="0" borderId="0" xfId="3" applyFont="1" applyAlignment="1">
      <alignment vertical="center" wrapText="1"/>
    </xf>
    <xf numFmtId="0" fontId="12" fillId="0" borderId="0" xfId="3" applyFont="1" applyAlignment="1">
      <alignment vertical="center"/>
    </xf>
    <xf numFmtId="0" fontId="9" fillId="0" borderId="0" xfId="3" applyFont="1" applyAlignment="1">
      <alignment vertical="top" wrapText="1"/>
    </xf>
    <xf numFmtId="0" fontId="13" fillId="0" borderId="0" xfId="3" applyFont="1" applyAlignment="1">
      <alignment vertical="center"/>
    </xf>
    <xf numFmtId="0" fontId="9" fillId="0" borderId="0" xfId="3" applyFont="1" applyAlignment="1">
      <alignment horizontal="left" vertical="center" wrapText="1"/>
    </xf>
    <xf numFmtId="0" fontId="9" fillId="0" borderId="0" xfId="3" applyFont="1" applyAlignment="1">
      <alignment horizontal="left" vertical="center"/>
    </xf>
    <xf numFmtId="0" fontId="10" fillId="0" borderId="0" xfId="3" applyFont="1" applyAlignment="1">
      <alignment horizontal="left" vertical="center" wrapText="1"/>
    </xf>
    <xf numFmtId="0" fontId="9" fillId="0" borderId="0" xfId="3" applyFont="1" applyAlignment="1">
      <alignment horizontal="justify" vertical="center" wrapText="1"/>
    </xf>
    <xf numFmtId="0" fontId="14" fillId="0" borderId="0" xfId="3" applyFont="1" applyAlignment="1">
      <alignment vertical="top" wrapText="1"/>
    </xf>
    <xf numFmtId="0" fontId="10" fillId="0" borderId="0" xfId="3" applyFont="1" applyAlignment="1">
      <alignment vertical="top" wrapText="1"/>
    </xf>
    <xf numFmtId="0" fontId="10" fillId="0" borderId="0" xfId="3" applyFont="1" applyAlignment="1">
      <alignment horizontal="justify" vertical="center" wrapText="1"/>
    </xf>
    <xf numFmtId="0" fontId="12" fillId="0" borderId="0" xfId="3" applyFont="1" applyAlignment="1">
      <alignment vertical="center" wrapText="1"/>
    </xf>
    <xf numFmtId="0" fontId="14" fillId="0" borderId="0" xfId="3" applyFont="1" applyAlignment="1">
      <alignment vertical="center" wrapText="1"/>
    </xf>
    <xf numFmtId="0" fontId="14" fillId="0" borderId="0" xfId="3" applyFont="1" applyAlignment="1">
      <alignment horizontal="left" vertical="center" wrapText="1"/>
    </xf>
    <xf numFmtId="0" fontId="15" fillId="0" borderId="0" xfId="3" applyFont="1" applyAlignment="1">
      <alignment vertical="top" wrapText="1"/>
    </xf>
    <xf numFmtId="0" fontId="9" fillId="0" borderId="0" xfId="3" applyFont="1" applyAlignment="1">
      <alignment vertical="top"/>
    </xf>
    <xf numFmtId="0" fontId="9" fillId="0" borderId="0" xfId="3" applyFont="1" applyAlignment="1">
      <alignment horizontal="justify" vertical="center"/>
    </xf>
    <xf numFmtId="0" fontId="16" fillId="0" borderId="0" xfId="3" applyFont="1" applyAlignment="1">
      <alignment vertical="center"/>
    </xf>
    <xf numFmtId="9" fontId="0" fillId="0" borderId="0" xfId="0" applyNumberFormat="1"/>
    <xf numFmtId="164" fontId="0" fillId="3" borderId="0" xfId="0" applyNumberFormat="1" applyFill="1"/>
    <xf numFmtId="164" fontId="0" fillId="3" borderId="12" xfId="0" applyNumberFormat="1" applyFill="1" applyBorder="1"/>
    <xf numFmtId="164" fontId="0" fillId="3" borderId="13" xfId="0" applyNumberFormat="1" applyFill="1" applyBorder="1"/>
    <xf numFmtId="0" fontId="0" fillId="0" borderId="17" xfId="0" applyBorder="1"/>
    <xf numFmtId="0" fontId="11" fillId="4" borderId="31" xfId="3" applyFont="1" applyFill="1" applyBorder="1" applyAlignment="1">
      <alignment horizontal="left" vertical="center"/>
    </xf>
    <xf numFmtId="0" fontId="11" fillId="4" borderId="0" xfId="3" applyFont="1" applyFill="1" applyAlignment="1">
      <alignment horizontal="left" vertical="center"/>
    </xf>
    <xf numFmtId="0" fontId="11" fillId="4" borderId="29" xfId="3" applyFont="1" applyFill="1" applyBorder="1" applyAlignment="1">
      <alignment horizontal="left" vertical="center"/>
    </xf>
    <xf numFmtId="0" fontId="11" fillId="4" borderId="23" xfId="3" applyFont="1" applyFill="1" applyBorder="1" applyAlignment="1">
      <alignment horizontal="left" vertical="center"/>
    </xf>
    <xf numFmtId="4" fontId="11" fillId="4" borderId="0" xfId="3" applyNumberFormat="1" applyFont="1" applyFill="1" applyAlignment="1">
      <alignment horizontal="right" vertical="center"/>
    </xf>
    <xf numFmtId="4" fontId="11" fillId="4" borderId="23" xfId="3" applyNumberFormat="1" applyFont="1" applyFill="1" applyBorder="1" applyAlignment="1">
      <alignment horizontal="right" vertical="center"/>
    </xf>
    <xf numFmtId="0" fontId="11" fillId="4" borderId="0" xfId="3" applyFont="1" applyFill="1" applyAlignment="1">
      <alignment horizontal="center" vertical="center"/>
    </xf>
    <xf numFmtId="0" fontId="11" fillId="4" borderId="32" xfId="3" applyFont="1" applyFill="1" applyBorder="1" applyAlignment="1">
      <alignment horizontal="center" vertical="center"/>
    </xf>
    <xf numFmtId="0" fontId="11" fillId="4" borderId="23" xfId="3" applyFont="1" applyFill="1" applyBorder="1" applyAlignment="1">
      <alignment horizontal="center" vertical="center"/>
    </xf>
    <xf numFmtId="0" fontId="11" fillId="4" borderId="30" xfId="3" applyFont="1" applyFill="1" applyBorder="1" applyAlignment="1">
      <alignment horizontal="center" vertical="center"/>
    </xf>
    <xf numFmtId="0" fontId="9" fillId="0" borderId="1" xfId="3" applyFont="1" applyBorder="1" applyAlignment="1">
      <alignment horizontal="left" vertical="center"/>
    </xf>
    <xf numFmtId="0" fontId="9" fillId="0" borderId="3" xfId="3" applyFont="1" applyBorder="1" applyAlignment="1">
      <alignment horizontal="left" vertical="center"/>
    </xf>
    <xf numFmtId="49" fontId="9" fillId="0" borderId="1" xfId="3" applyNumberFormat="1" applyFont="1" applyBorder="1" applyAlignment="1">
      <alignment horizontal="center" vertical="center"/>
    </xf>
    <xf numFmtId="49" fontId="9" fillId="0" borderId="3" xfId="3" applyNumberFormat="1" applyFont="1" applyBorder="1" applyAlignment="1">
      <alignment horizontal="center" vertical="center"/>
    </xf>
    <xf numFmtId="4" fontId="9" fillId="0" borderId="26" xfId="3" applyNumberFormat="1" applyFont="1" applyBorder="1" applyAlignment="1">
      <alignment horizontal="right" vertical="center"/>
    </xf>
    <xf numFmtId="4" fontId="9" fillId="0" borderId="27" xfId="3" applyNumberFormat="1" applyFont="1" applyBorder="1" applyAlignment="1">
      <alignment horizontal="right" vertical="center"/>
    </xf>
    <xf numFmtId="4" fontId="9" fillId="0" borderId="31" xfId="3" applyNumberFormat="1" applyFont="1" applyBorder="1" applyAlignment="1">
      <alignment horizontal="right" vertical="center"/>
    </xf>
    <xf numFmtId="4" fontId="9" fillId="0" borderId="0" xfId="3" applyNumberFormat="1" applyFont="1" applyAlignment="1">
      <alignment horizontal="right" vertical="center"/>
    </xf>
    <xf numFmtId="0" fontId="9" fillId="0" borderId="27" xfId="3" applyFont="1" applyBorder="1" applyAlignment="1">
      <alignment horizontal="center" vertical="center"/>
    </xf>
    <xf numFmtId="0" fontId="9" fillId="0" borderId="28" xfId="3" applyFont="1" applyBorder="1" applyAlignment="1">
      <alignment horizontal="center" vertical="center"/>
    </xf>
    <xf numFmtId="0" fontId="9" fillId="0" borderId="0" xfId="3" applyFont="1" applyAlignment="1">
      <alignment horizontal="center" vertical="center"/>
    </xf>
    <xf numFmtId="0" fontId="9" fillId="0" borderId="32" xfId="3" applyFont="1" applyBorder="1" applyAlignment="1">
      <alignment horizontal="center" vertical="center"/>
    </xf>
    <xf numFmtId="0" fontId="9" fillId="0" borderId="26" xfId="3" applyFont="1" applyBorder="1" applyAlignment="1">
      <alignment horizontal="left" vertical="center"/>
    </xf>
    <xf numFmtId="0" fontId="9" fillId="0" borderId="27" xfId="3" applyFont="1" applyBorder="1" applyAlignment="1">
      <alignment horizontal="left" vertical="center"/>
    </xf>
    <xf numFmtId="0" fontId="9" fillId="0" borderId="29" xfId="3" applyFont="1" applyBorder="1" applyAlignment="1">
      <alignment horizontal="left" vertical="center"/>
    </xf>
    <xf numFmtId="0" fontId="9" fillId="0" borderId="23" xfId="3" applyFont="1" applyBorder="1" applyAlignment="1">
      <alignment horizontal="left" vertical="center"/>
    </xf>
    <xf numFmtId="49" fontId="9" fillId="0" borderId="27" xfId="3" applyNumberFormat="1" applyFont="1" applyBorder="1" applyAlignment="1">
      <alignment horizontal="center" vertical="center"/>
    </xf>
    <xf numFmtId="49" fontId="9" fillId="0" borderId="23" xfId="3" applyNumberFormat="1" applyFont="1" applyBorder="1" applyAlignment="1">
      <alignment horizontal="center" vertical="center"/>
    </xf>
    <xf numFmtId="4" fontId="9" fillId="0" borderId="23" xfId="3" applyNumberFormat="1" applyFont="1" applyBorder="1" applyAlignment="1">
      <alignment horizontal="right" vertical="center"/>
    </xf>
    <xf numFmtId="0" fontId="9" fillId="0" borderId="23" xfId="3" applyFont="1" applyBorder="1" applyAlignment="1">
      <alignment horizontal="center" vertical="center"/>
    </xf>
    <xf numFmtId="0" fontId="9" fillId="0" borderId="30" xfId="3" applyFont="1" applyBorder="1" applyAlignment="1">
      <alignment horizontal="center" vertical="center"/>
    </xf>
    <xf numFmtId="4" fontId="9" fillId="0" borderId="29" xfId="3" applyNumberFormat="1" applyFont="1" applyBorder="1" applyAlignment="1">
      <alignment horizontal="right" vertical="center"/>
    </xf>
    <xf numFmtId="0" fontId="11" fillId="0" borderId="1" xfId="3" applyFont="1" applyBorder="1" applyAlignment="1">
      <alignment horizontal="left" vertical="center"/>
    </xf>
    <xf numFmtId="4" fontId="11" fillId="0" borderId="26" xfId="3" applyNumberFormat="1" applyFont="1" applyBorder="1" applyAlignment="1">
      <alignment horizontal="right" vertical="center"/>
    </xf>
    <xf numFmtId="4" fontId="11" fillId="0" borderId="27" xfId="3" applyNumberFormat="1" applyFont="1" applyBorder="1" applyAlignment="1">
      <alignment horizontal="right" vertical="center"/>
    </xf>
    <xf numFmtId="4" fontId="11" fillId="0" borderId="29" xfId="3" applyNumberFormat="1" applyFont="1" applyBorder="1" applyAlignment="1">
      <alignment horizontal="right" vertical="center"/>
    </xf>
    <xf numFmtId="4" fontId="11" fillId="0" borderId="23" xfId="3" applyNumberFormat="1" applyFont="1" applyBorder="1" applyAlignment="1">
      <alignment horizontal="right" vertical="center"/>
    </xf>
    <xf numFmtId="0" fontId="11" fillId="0" borderId="27" xfId="3" applyFont="1" applyBorder="1" applyAlignment="1">
      <alignment horizontal="center" vertical="center"/>
    </xf>
    <xf numFmtId="0" fontId="11" fillId="0" borderId="28" xfId="3" applyFont="1" applyBorder="1" applyAlignment="1">
      <alignment horizontal="center" vertical="center"/>
    </xf>
    <xf numFmtId="0" fontId="11" fillId="0" borderId="23" xfId="3" applyFont="1" applyBorder="1" applyAlignment="1">
      <alignment horizontal="center" vertical="center"/>
    </xf>
    <xf numFmtId="0" fontId="11" fillId="0" borderId="30" xfId="3" applyFont="1" applyBorder="1" applyAlignment="1">
      <alignment horizontal="center" vertical="center"/>
    </xf>
    <xf numFmtId="0" fontId="9" fillId="0" borderId="28" xfId="3" applyFont="1" applyBorder="1" applyAlignment="1">
      <alignment horizontal="left" vertical="center"/>
    </xf>
    <xf numFmtId="0" fontId="9" fillId="0" borderId="30" xfId="3" applyFont="1" applyBorder="1" applyAlignment="1">
      <alignment horizontal="left" vertical="center"/>
    </xf>
    <xf numFmtId="4" fontId="9" fillId="0" borderId="27" xfId="3" applyNumberFormat="1" applyFont="1" applyBorder="1" applyAlignment="1">
      <alignment horizontal="center" vertical="center"/>
    </xf>
    <xf numFmtId="4" fontId="9" fillId="0" borderId="28" xfId="3" applyNumberFormat="1" applyFont="1" applyBorder="1" applyAlignment="1">
      <alignment horizontal="center" vertical="center"/>
    </xf>
    <xf numFmtId="4" fontId="9" fillId="0" borderId="23" xfId="3" applyNumberFormat="1" applyFont="1" applyBorder="1" applyAlignment="1">
      <alignment horizontal="center" vertical="center"/>
    </xf>
    <xf numFmtId="4" fontId="9" fillId="0" borderId="30" xfId="3" applyNumberFormat="1" applyFont="1" applyBorder="1" applyAlignment="1">
      <alignment horizontal="center" vertical="center"/>
    </xf>
    <xf numFmtId="0" fontId="9" fillId="0" borderId="24" xfId="3" applyFont="1" applyBorder="1" applyAlignment="1">
      <alignment horizontal="left" vertical="center"/>
    </xf>
    <xf numFmtId="0" fontId="9" fillId="0" borderId="25" xfId="3" applyFont="1" applyBorder="1" applyAlignment="1">
      <alignment horizontal="left" vertical="center"/>
    </xf>
  </cellXfs>
  <cellStyles count="4">
    <cellStyle name="Normální" xfId="0" builtinId="0"/>
    <cellStyle name="Normální 2" xfId="1" xr:uid="{140A80D7-5ED0-4FEC-B61B-483337A464A6}"/>
    <cellStyle name="Normální 2 2" xfId="3" xr:uid="{A207789C-E2BE-4192-8FC1-7D069E1D85A0}"/>
    <cellStyle name="Normální 4" xfId="2" xr:uid="{8D3C2970-A07C-4BD3-81A9-B4705BF10F6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3B0F2-B14E-45A0-BFF2-61A6348D2196}">
  <dimension ref="A1:AB405"/>
  <sheetViews>
    <sheetView topLeftCell="A5" workbookViewId="0">
      <selection activeCell="Q22" sqref="Q22:V23"/>
    </sheetView>
  </sheetViews>
  <sheetFormatPr defaultRowHeight="15" x14ac:dyDescent="0.25"/>
  <cols>
    <col min="1" max="24" width="3.5703125" customWidth="1"/>
  </cols>
  <sheetData>
    <row r="1" spans="2:28" ht="18.75" x14ac:dyDescent="0.25"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7" t="s">
        <v>130</v>
      </c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</row>
    <row r="2" spans="2:28" ht="21" x14ac:dyDescent="0.35">
      <c r="K2" s="58"/>
      <c r="L2" s="58"/>
      <c r="M2" s="58"/>
      <c r="N2" s="58"/>
      <c r="O2" s="58"/>
      <c r="P2" s="58"/>
      <c r="Q2" s="58"/>
    </row>
    <row r="3" spans="2:28" ht="18.75" x14ac:dyDescent="0.25"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9" t="s">
        <v>150</v>
      </c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</row>
    <row r="4" spans="2:28" ht="18.75" x14ac:dyDescent="0.25">
      <c r="B4" s="56"/>
      <c r="C4" s="56"/>
      <c r="D4" s="56"/>
      <c r="E4" s="56"/>
      <c r="F4" s="56"/>
      <c r="G4" s="56"/>
      <c r="H4" s="56"/>
      <c r="I4" s="56"/>
      <c r="J4" s="56"/>
      <c r="L4" s="60"/>
      <c r="M4" s="57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</row>
    <row r="5" spans="2:28" x14ac:dyDescent="0.25"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</row>
    <row r="6" spans="2:28" ht="15.75" x14ac:dyDescent="0.25">
      <c r="B6" s="56"/>
      <c r="C6" s="61" t="s">
        <v>131</v>
      </c>
      <c r="D6" s="62"/>
      <c r="E6" s="62"/>
      <c r="F6" s="62"/>
      <c r="G6" s="62"/>
      <c r="H6" s="56"/>
      <c r="I6" s="56"/>
      <c r="J6" s="56"/>
      <c r="K6" s="56"/>
      <c r="L6" s="56"/>
      <c r="M6" s="56"/>
      <c r="N6" s="56"/>
      <c r="O6" s="56"/>
      <c r="P6" s="56"/>
      <c r="Q6" s="56"/>
      <c r="R6" s="63" t="s">
        <v>132</v>
      </c>
      <c r="S6" s="56"/>
      <c r="T6" s="56"/>
      <c r="U6" s="56"/>
      <c r="V6" s="56"/>
      <c r="W6" s="56"/>
      <c r="X6" s="56"/>
      <c r="Y6" s="56"/>
      <c r="Z6" s="56"/>
      <c r="AA6" s="56"/>
      <c r="AB6" s="56"/>
    </row>
    <row r="7" spans="2:28" ht="15.75" x14ac:dyDescent="0.25">
      <c r="B7" s="56"/>
      <c r="C7" s="62" t="s">
        <v>73</v>
      </c>
      <c r="D7" s="62"/>
      <c r="E7" s="62"/>
      <c r="F7" s="62"/>
      <c r="G7" s="62"/>
      <c r="H7" s="56"/>
      <c r="I7" s="56"/>
      <c r="J7" s="56"/>
      <c r="K7" s="56"/>
      <c r="L7" s="56"/>
      <c r="M7" s="56"/>
      <c r="N7" s="56"/>
      <c r="O7" s="56"/>
      <c r="P7" s="56"/>
      <c r="Q7" s="56"/>
      <c r="R7" s="64"/>
      <c r="S7" s="64"/>
      <c r="T7" s="64"/>
      <c r="U7" s="64"/>
      <c r="V7" s="64"/>
      <c r="W7" s="56"/>
      <c r="X7" s="56"/>
      <c r="Y7" s="56"/>
      <c r="Z7" s="56"/>
      <c r="AA7" s="56"/>
      <c r="AB7" s="56"/>
    </row>
    <row r="8" spans="2:28" ht="15.75" x14ac:dyDescent="0.25">
      <c r="B8" s="56"/>
      <c r="C8" s="65" t="s">
        <v>151</v>
      </c>
      <c r="D8" s="65"/>
      <c r="E8" s="65"/>
      <c r="F8" s="65"/>
      <c r="G8" s="65"/>
      <c r="H8" s="56"/>
      <c r="I8" s="56"/>
      <c r="J8" s="56"/>
      <c r="K8" s="56"/>
      <c r="L8" s="56"/>
      <c r="M8" s="56"/>
      <c r="N8" s="56"/>
      <c r="O8" s="56"/>
      <c r="P8" s="56"/>
      <c r="Q8" s="56"/>
      <c r="R8" s="66"/>
      <c r="S8" s="66"/>
      <c r="T8" s="66"/>
      <c r="U8" s="66"/>
      <c r="V8" s="66"/>
      <c r="W8" s="56"/>
      <c r="X8" s="56"/>
      <c r="Y8" s="56"/>
      <c r="Z8" s="56"/>
      <c r="AA8" s="56"/>
      <c r="AB8" s="56"/>
    </row>
    <row r="9" spans="2:28" ht="15.75" x14ac:dyDescent="0.25">
      <c r="B9" s="56"/>
      <c r="C9" s="65" t="s">
        <v>152</v>
      </c>
      <c r="D9" s="65"/>
      <c r="E9" s="65"/>
      <c r="F9" s="65"/>
      <c r="G9" s="65"/>
      <c r="H9" s="56"/>
      <c r="I9" s="56"/>
      <c r="J9" s="56"/>
      <c r="K9" s="56"/>
      <c r="L9" s="56"/>
      <c r="M9" s="56"/>
      <c r="N9" s="56"/>
      <c r="O9" s="56"/>
      <c r="P9" s="56"/>
      <c r="Q9" s="56"/>
      <c r="R9" s="66"/>
      <c r="S9" s="66"/>
      <c r="T9" s="66"/>
      <c r="U9" s="66"/>
      <c r="V9" s="66"/>
      <c r="W9" s="56"/>
      <c r="X9" s="56"/>
      <c r="Y9" s="56"/>
      <c r="Z9" s="56"/>
      <c r="AA9" s="56"/>
      <c r="AB9" s="56"/>
    </row>
    <row r="10" spans="2:28" ht="15.75" x14ac:dyDescent="0.25">
      <c r="B10" s="56"/>
      <c r="C10" s="65" t="s">
        <v>153</v>
      </c>
      <c r="D10" s="65"/>
      <c r="E10" s="65"/>
      <c r="F10" s="65"/>
      <c r="G10" s="65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66"/>
      <c r="S10" s="66"/>
      <c r="T10" s="66"/>
      <c r="U10" s="66"/>
      <c r="V10" s="66"/>
      <c r="W10" s="56"/>
      <c r="X10" s="56"/>
      <c r="Y10" s="56"/>
      <c r="Z10" s="56"/>
      <c r="AA10" s="56"/>
      <c r="AB10" s="56"/>
    </row>
    <row r="11" spans="2:28" ht="15.75" x14ac:dyDescent="0.25">
      <c r="B11" s="56"/>
      <c r="C11" s="65"/>
      <c r="D11" s="65"/>
      <c r="E11" s="65"/>
      <c r="F11" s="65"/>
      <c r="G11" s="65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140"/>
      <c r="S11" s="140"/>
      <c r="T11" s="140"/>
      <c r="U11" s="140"/>
      <c r="V11" s="140"/>
      <c r="W11" s="56"/>
      <c r="X11" s="56"/>
      <c r="Y11" s="56"/>
      <c r="Z11" s="56"/>
      <c r="AA11" s="56"/>
      <c r="AB11" s="56"/>
    </row>
    <row r="13" spans="2:28" ht="15.75" x14ac:dyDescent="0.25">
      <c r="B13" s="63" t="s">
        <v>133</v>
      </c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</row>
    <row r="14" spans="2:28" x14ac:dyDescent="0.25">
      <c r="B14" s="103" t="s">
        <v>134</v>
      </c>
      <c r="C14" s="103"/>
      <c r="D14" s="103"/>
      <c r="E14" s="103"/>
      <c r="F14" s="103"/>
      <c r="G14" s="103"/>
      <c r="H14" s="103"/>
      <c r="I14" s="103"/>
      <c r="J14" s="103"/>
      <c r="K14" s="103"/>
      <c r="L14" s="103"/>
      <c r="M14" s="103"/>
      <c r="N14" s="103"/>
      <c r="O14" s="103"/>
      <c r="P14" s="141"/>
      <c r="Q14" s="107">
        <f>'Výkaz výměr projektu'!F3+'Výkaz výměr projektu'!G3</f>
        <v>0</v>
      </c>
      <c r="R14" s="108"/>
      <c r="S14" s="108"/>
      <c r="T14" s="108"/>
      <c r="U14" s="108"/>
      <c r="V14" s="108"/>
      <c r="W14" s="111" t="s">
        <v>0</v>
      </c>
      <c r="X14" s="112"/>
      <c r="Y14" s="56"/>
      <c r="Z14" s="56"/>
      <c r="AA14" s="56"/>
      <c r="AB14" s="56"/>
    </row>
    <row r="15" spans="2:28" x14ac:dyDescent="0.25">
      <c r="B15" s="103"/>
      <c r="C15" s="103"/>
      <c r="D15" s="103"/>
      <c r="E15" s="103"/>
      <c r="F15" s="103"/>
      <c r="G15" s="103"/>
      <c r="H15" s="103"/>
      <c r="I15" s="103"/>
      <c r="J15" s="103"/>
      <c r="K15" s="103"/>
      <c r="L15" s="103"/>
      <c r="M15" s="103"/>
      <c r="N15" s="103"/>
      <c r="O15" s="103"/>
      <c r="P15" s="141"/>
      <c r="Q15" s="124"/>
      <c r="R15" s="121"/>
      <c r="S15" s="121"/>
      <c r="T15" s="121"/>
      <c r="U15" s="121"/>
      <c r="V15" s="121"/>
      <c r="W15" s="122"/>
      <c r="X15" s="123"/>
      <c r="Y15" s="56"/>
      <c r="Z15" s="56"/>
      <c r="AA15" s="56"/>
      <c r="AB15" s="56"/>
    </row>
    <row r="16" spans="2:28" x14ac:dyDescent="0.25">
      <c r="B16" s="103" t="s">
        <v>29</v>
      </c>
      <c r="C16" s="103"/>
      <c r="D16" s="103"/>
      <c r="E16" s="103"/>
      <c r="F16" s="103"/>
      <c r="G16" s="103"/>
      <c r="H16" s="103"/>
      <c r="I16" s="103"/>
      <c r="J16" s="103"/>
      <c r="K16" s="103"/>
      <c r="L16" s="103"/>
      <c r="M16" s="103"/>
      <c r="N16" s="103"/>
      <c r="O16" s="103"/>
      <c r="P16" s="103"/>
      <c r="Q16" s="107">
        <f>'Výkaz výměr projektu'!F29+'Výkaz výměr projektu'!G29</f>
        <v>0</v>
      </c>
      <c r="R16" s="108"/>
      <c r="S16" s="108"/>
      <c r="T16" s="108"/>
      <c r="U16" s="108"/>
      <c r="V16" s="108"/>
      <c r="W16" s="111" t="s">
        <v>0</v>
      </c>
      <c r="X16" s="112"/>
      <c r="Y16" s="56"/>
      <c r="Z16" s="56"/>
      <c r="AA16" s="56"/>
      <c r="AB16" s="56"/>
    </row>
    <row r="17" spans="2:24" x14ac:dyDescent="0.25">
      <c r="B17" s="103"/>
      <c r="C17" s="103"/>
      <c r="D17" s="103"/>
      <c r="E17" s="103"/>
      <c r="F17" s="103"/>
      <c r="G17" s="103"/>
      <c r="H17" s="103"/>
      <c r="I17" s="103"/>
      <c r="J17" s="103"/>
      <c r="K17" s="103"/>
      <c r="L17" s="103"/>
      <c r="M17" s="103"/>
      <c r="N17" s="103"/>
      <c r="O17" s="103"/>
      <c r="P17" s="103"/>
      <c r="Q17" s="124"/>
      <c r="R17" s="121"/>
      <c r="S17" s="121"/>
      <c r="T17" s="121"/>
      <c r="U17" s="121"/>
      <c r="V17" s="121"/>
      <c r="W17" s="122"/>
      <c r="X17" s="123"/>
    </row>
    <row r="18" spans="2:24" ht="15.6" customHeight="1" x14ac:dyDescent="0.25">
      <c r="B18" s="115" t="s">
        <v>135</v>
      </c>
      <c r="C18" s="116"/>
      <c r="D18" s="116"/>
      <c r="E18" s="116"/>
      <c r="F18" s="116"/>
      <c r="G18" s="116"/>
      <c r="H18" s="116"/>
      <c r="I18" s="116"/>
      <c r="J18" s="116"/>
      <c r="K18" s="116"/>
      <c r="L18" s="116"/>
      <c r="M18" s="116"/>
      <c r="N18" s="116"/>
      <c r="O18" s="116"/>
      <c r="P18" s="134"/>
      <c r="Q18" s="107">
        <f>'Výkaz výměr projektu'!F45+'Výkaz výměr projektu'!G45</f>
        <v>0</v>
      </c>
      <c r="R18" s="108"/>
      <c r="S18" s="108"/>
      <c r="T18" s="108"/>
      <c r="U18" s="108"/>
      <c r="V18" s="108"/>
      <c r="W18" s="136" t="s">
        <v>0</v>
      </c>
      <c r="X18" s="137"/>
    </row>
    <row r="19" spans="2:24" ht="15.6" customHeight="1" x14ac:dyDescent="0.25">
      <c r="B19" s="117"/>
      <c r="C19" s="118"/>
      <c r="D19" s="118"/>
      <c r="E19" s="118"/>
      <c r="F19" s="118"/>
      <c r="G19" s="118"/>
      <c r="H19" s="118"/>
      <c r="I19" s="118"/>
      <c r="J19" s="118"/>
      <c r="K19" s="118"/>
      <c r="L19" s="118"/>
      <c r="M19" s="118"/>
      <c r="N19" s="118"/>
      <c r="O19" s="118"/>
      <c r="P19" s="135"/>
      <c r="Q19" s="124"/>
      <c r="R19" s="121"/>
      <c r="S19" s="121"/>
      <c r="T19" s="121"/>
      <c r="U19" s="121"/>
      <c r="V19" s="121"/>
      <c r="W19" s="138"/>
      <c r="X19" s="139"/>
    </row>
    <row r="20" spans="2:24" x14ac:dyDescent="0.25">
      <c r="B20" s="103" t="s">
        <v>136</v>
      </c>
      <c r="C20" s="103"/>
      <c r="D20" s="103"/>
      <c r="E20" s="103"/>
      <c r="F20" s="103"/>
      <c r="G20" s="103"/>
      <c r="H20" s="103"/>
      <c r="I20" s="103"/>
      <c r="J20" s="103"/>
      <c r="K20" s="103"/>
      <c r="L20" s="103"/>
      <c r="M20" s="103"/>
      <c r="N20" s="103"/>
      <c r="O20" s="103"/>
      <c r="P20" s="103"/>
      <c r="Q20" s="107">
        <f>'Výkaz výměr projektu'!F53+'Výkaz výměr projektu'!G53</f>
        <v>0</v>
      </c>
      <c r="R20" s="108"/>
      <c r="S20" s="108"/>
      <c r="T20" s="108"/>
      <c r="U20" s="108"/>
      <c r="V20" s="108"/>
      <c r="W20" s="111" t="s">
        <v>0</v>
      </c>
      <c r="X20" s="112"/>
    </row>
    <row r="21" spans="2:24" x14ac:dyDescent="0.25">
      <c r="B21" s="103"/>
      <c r="C21" s="103"/>
      <c r="D21" s="103"/>
      <c r="E21" s="103"/>
      <c r="F21" s="103"/>
      <c r="G21" s="103"/>
      <c r="H21" s="103"/>
      <c r="I21" s="103"/>
      <c r="J21" s="103"/>
      <c r="K21" s="103"/>
      <c r="L21" s="103"/>
      <c r="M21" s="103"/>
      <c r="N21" s="103"/>
      <c r="O21" s="103"/>
      <c r="P21" s="103"/>
      <c r="Q21" s="124"/>
      <c r="R21" s="121"/>
      <c r="S21" s="121"/>
      <c r="T21" s="121"/>
      <c r="U21" s="121"/>
      <c r="V21" s="121"/>
      <c r="W21" s="122"/>
      <c r="X21" s="123"/>
    </row>
    <row r="22" spans="2:24" x14ac:dyDescent="0.25">
      <c r="B22" s="125" t="s">
        <v>137</v>
      </c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6">
        <f>Q14+Q16+Q18+Q20</f>
        <v>0</v>
      </c>
      <c r="R22" s="127"/>
      <c r="S22" s="127"/>
      <c r="T22" s="127"/>
      <c r="U22" s="127"/>
      <c r="V22" s="127"/>
      <c r="W22" s="130" t="s">
        <v>0</v>
      </c>
      <c r="X22" s="131"/>
    </row>
    <row r="23" spans="2:24" x14ac:dyDescent="0.25">
      <c r="B23" s="125"/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8"/>
      <c r="R23" s="129"/>
      <c r="S23" s="129"/>
      <c r="T23" s="129"/>
      <c r="U23" s="129"/>
      <c r="V23" s="129"/>
      <c r="W23" s="132"/>
      <c r="X23" s="133"/>
    </row>
    <row r="24" spans="2:24" ht="15.75" x14ac:dyDescent="0.25"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67"/>
      <c r="R24" s="67"/>
      <c r="S24" s="67"/>
      <c r="T24" s="67"/>
      <c r="U24" s="67"/>
      <c r="V24" s="67"/>
      <c r="W24" s="56"/>
      <c r="X24" s="56"/>
    </row>
    <row r="25" spans="2:24" ht="15.75" x14ac:dyDescent="0.25">
      <c r="B25" s="63" t="s">
        <v>138</v>
      </c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67"/>
      <c r="R25" s="67"/>
      <c r="S25" s="67"/>
      <c r="T25" s="67"/>
      <c r="U25" s="67"/>
      <c r="V25" s="67"/>
      <c r="W25" s="56"/>
      <c r="X25" s="56"/>
    </row>
    <row r="26" spans="2:24" x14ac:dyDescent="0.25">
      <c r="B26" s="103" t="s">
        <v>139</v>
      </c>
      <c r="C26" s="103"/>
      <c r="D26" s="103"/>
      <c r="E26" s="103"/>
      <c r="F26" s="103"/>
      <c r="G26" s="103"/>
      <c r="H26" s="103"/>
      <c r="I26" s="103"/>
      <c r="J26" s="103"/>
      <c r="K26" s="105" t="s">
        <v>140</v>
      </c>
      <c r="L26" s="105"/>
      <c r="M26" s="105"/>
      <c r="N26" s="105"/>
      <c r="O26" s="105"/>
      <c r="P26" s="105"/>
      <c r="Q26" s="107">
        <v>0</v>
      </c>
      <c r="R26" s="108"/>
      <c r="S26" s="108"/>
      <c r="T26" s="108"/>
      <c r="U26" s="108"/>
      <c r="V26" s="108"/>
      <c r="W26" s="111" t="s">
        <v>0</v>
      </c>
      <c r="X26" s="112"/>
    </row>
    <row r="27" spans="2:24" x14ac:dyDescent="0.25">
      <c r="B27" s="103"/>
      <c r="C27" s="103"/>
      <c r="D27" s="103"/>
      <c r="E27" s="103"/>
      <c r="F27" s="103"/>
      <c r="G27" s="103"/>
      <c r="H27" s="103"/>
      <c r="I27" s="103"/>
      <c r="J27" s="103"/>
      <c r="K27" s="105"/>
      <c r="L27" s="105"/>
      <c r="M27" s="105"/>
      <c r="N27" s="105"/>
      <c r="O27" s="105"/>
      <c r="P27" s="105"/>
      <c r="Q27" s="124"/>
      <c r="R27" s="121"/>
      <c r="S27" s="121"/>
      <c r="T27" s="121"/>
      <c r="U27" s="121"/>
      <c r="V27" s="121"/>
      <c r="W27" s="122"/>
      <c r="X27" s="123"/>
    </row>
    <row r="28" spans="2:24" x14ac:dyDescent="0.25">
      <c r="B28" s="103" t="s">
        <v>141</v>
      </c>
      <c r="C28" s="103"/>
      <c r="D28" s="103"/>
      <c r="E28" s="103"/>
      <c r="F28" s="103"/>
      <c r="G28" s="103"/>
      <c r="H28" s="103"/>
      <c r="I28" s="103"/>
      <c r="J28" s="103"/>
      <c r="K28" s="105" t="s">
        <v>140</v>
      </c>
      <c r="L28" s="105"/>
      <c r="M28" s="105"/>
      <c r="N28" s="105"/>
      <c r="O28" s="105"/>
      <c r="P28" s="105"/>
      <c r="Q28" s="107">
        <v>0</v>
      </c>
      <c r="R28" s="108"/>
      <c r="S28" s="108"/>
      <c r="T28" s="108"/>
      <c r="U28" s="108"/>
      <c r="V28" s="108"/>
      <c r="W28" s="111" t="s">
        <v>0</v>
      </c>
      <c r="X28" s="112"/>
    </row>
    <row r="29" spans="2:24" x14ac:dyDescent="0.25">
      <c r="B29" s="103"/>
      <c r="C29" s="103"/>
      <c r="D29" s="103"/>
      <c r="E29" s="103"/>
      <c r="F29" s="103"/>
      <c r="G29" s="103"/>
      <c r="H29" s="103"/>
      <c r="I29" s="103"/>
      <c r="J29" s="103"/>
      <c r="K29" s="105"/>
      <c r="L29" s="105"/>
      <c r="M29" s="105"/>
      <c r="N29" s="105"/>
      <c r="O29" s="105"/>
      <c r="P29" s="105"/>
      <c r="Q29" s="124"/>
      <c r="R29" s="121"/>
      <c r="S29" s="121"/>
      <c r="T29" s="121"/>
      <c r="U29" s="121"/>
      <c r="V29" s="121"/>
      <c r="W29" s="122"/>
      <c r="X29" s="123"/>
    </row>
    <row r="30" spans="2:24" x14ac:dyDescent="0.25">
      <c r="B30" s="103" t="s">
        <v>142</v>
      </c>
      <c r="C30" s="103"/>
      <c r="D30" s="103"/>
      <c r="E30" s="103"/>
      <c r="F30" s="103"/>
      <c r="G30" s="103"/>
      <c r="H30" s="103"/>
      <c r="I30" s="103"/>
      <c r="J30" s="103"/>
      <c r="K30" s="105" t="s">
        <v>143</v>
      </c>
      <c r="L30" s="105"/>
      <c r="M30" s="105"/>
      <c r="N30" s="105"/>
      <c r="O30" s="105"/>
      <c r="P30" s="105"/>
      <c r="Q30" s="107">
        <f>Q22</f>
        <v>0</v>
      </c>
      <c r="R30" s="108"/>
      <c r="S30" s="108"/>
      <c r="T30" s="108"/>
      <c r="U30" s="108"/>
      <c r="V30" s="108"/>
      <c r="W30" s="111" t="s">
        <v>0</v>
      </c>
      <c r="X30" s="112"/>
    </row>
    <row r="31" spans="2:24" x14ac:dyDescent="0.25">
      <c r="B31" s="103"/>
      <c r="C31" s="103"/>
      <c r="D31" s="103"/>
      <c r="E31" s="103"/>
      <c r="F31" s="103"/>
      <c r="G31" s="103"/>
      <c r="H31" s="103"/>
      <c r="I31" s="103"/>
      <c r="J31" s="103"/>
      <c r="K31" s="105"/>
      <c r="L31" s="105"/>
      <c r="M31" s="105"/>
      <c r="N31" s="105"/>
      <c r="O31" s="105"/>
      <c r="P31" s="105"/>
      <c r="Q31" s="124"/>
      <c r="R31" s="121"/>
      <c r="S31" s="121"/>
      <c r="T31" s="121"/>
      <c r="U31" s="121"/>
      <c r="V31" s="121"/>
      <c r="W31" s="122"/>
      <c r="X31" s="123"/>
    </row>
    <row r="32" spans="2:24" x14ac:dyDescent="0.25">
      <c r="B32" s="103" t="s">
        <v>144</v>
      </c>
      <c r="C32" s="103"/>
      <c r="D32" s="103"/>
      <c r="E32" s="103"/>
      <c r="F32" s="103"/>
      <c r="G32" s="103"/>
      <c r="H32" s="103"/>
      <c r="I32" s="103"/>
      <c r="J32" s="103"/>
      <c r="K32" s="105" t="s">
        <v>143</v>
      </c>
      <c r="L32" s="105"/>
      <c r="M32" s="105"/>
      <c r="N32" s="105"/>
      <c r="O32" s="105"/>
      <c r="P32" s="105"/>
      <c r="Q32" s="107">
        <f>Q30*0.21</f>
        <v>0</v>
      </c>
      <c r="R32" s="108"/>
      <c r="S32" s="108"/>
      <c r="T32" s="108"/>
      <c r="U32" s="108"/>
      <c r="V32" s="108"/>
      <c r="W32" s="111" t="s">
        <v>0</v>
      </c>
      <c r="X32" s="112"/>
    </row>
    <row r="33" spans="1:27" x14ac:dyDescent="0.25">
      <c r="B33" s="104"/>
      <c r="C33" s="104"/>
      <c r="D33" s="104"/>
      <c r="E33" s="104"/>
      <c r="F33" s="104"/>
      <c r="G33" s="104"/>
      <c r="H33" s="104"/>
      <c r="I33" s="104"/>
      <c r="J33" s="104"/>
      <c r="K33" s="106"/>
      <c r="L33" s="106"/>
      <c r="M33" s="106"/>
      <c r="N33" s="106"/>
      <c r="O33" s="106"/>
      <c r="P33" s="106"/>
      <c r="Q33" s="109"/>
      <c r="R33" s="110"/>
      <c r="S33" s="110"/>
      <c r="T33" s="110"/>
      <c r="U33" s="110"/>
      <c r="V33" s="110"/>
      <c r="W33" s="113"/>
      <c r="X33" s="114"/>
    </row>
    <row r="34" spans="1:27" x14ac:dyDescent="0.25">
      <c r="B34" s="115" t="s">
        <v>145</v>
      </c>
      <c r="C34" s="116"/>
      <c r="D34" s="116"/>
      <c r="E34" s="116"/>
      <c r="F34" s="116"/>
      <c r="G34" s="116"/>
      <c r="H34" s="116"/>
      <c r="I34" s="116"/>
      <c r="J34" s="116"/>
      <c r="K34" s="119"/>
      <c r="L34" s="119"/>
      <c r="M34" s="119"/>
      <c r="N34" s="119"/>
      <c r="O34" s="119"/>
      <c r="P34" s="119"/>
      <c r="Q34" s="108">
        <v>0</v>
      </c>
      <c r="R34" s="108"/>
      <c r="S34" s="108"/>
      <c r="T34" s="108"/>
      <c r="U34" s="108"/>
      <c r="V34" s="108"/>
      <c r="W34" s="111" t="s">
        <v>0</v>
      </c>
      <c r="X34" s="112"/>
    </row>
    <row r="35" spans="1:27" x14ac:dyDescent="0.25">
      <c r="A35" s="56"/>
      <c r="B35" s="117"/>
      <c r="C35" s="118"/>
      <c r="D35" s="118"/>
      <c r="E35" s="118"/>
      <c r="F35" s="118"/>
      <c r="G35" s="118"/>
      <c r="H35" s="118"/>
      <c r="I35" s="118"/>
      <c r="J35" s="118"/>
      <c r="K35" s="120"/>
      <c r="L35" s="120"/>
      <c r="M35" s="120"/>
      <c r="N35" s="120"/>
      <c r="O35" s="120"/>
      <c r="P35" s="120"/>
      <c r="Q35" s="121"/>
      <c r="R35" s="121"/>
      <c r="S35" s="121"/>
      <c r="T35" s="121"/>
      <c r="U35" s="121"/>
      <c r="V35" s="121"/>
      <c r="W35" s="122"/>
      <c r="X35" s="123"/>
      <c r="Y35" s="56"/>
      <c r="Z35" s="56"/>
      <c r="AA35" s="56"/>
    </row>
    <row r="36" spans="1:27" x14ac:dyDescent="0.25">
      <c r="A36" s="56"/>
      <c r="B36" s="93" t="s">
        <v>146</v>
      </c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  <c r="P36" s="94"/>
      <c r="Q36" s="97">
        <f>Q30+Q32</f>
        <v>0</v>
      </c>
      <c r="R36" s="97"/>
      <c r="S36" s="97"/>
      <c r="T36" s="97"/>
      <c r="U36" s="97"/>
      <c r="V36" s="97"/>
      <c r="W36" s="99" t="s">
        <v>0</v>
      </c>
      <c r="X36" s="100"/>
      <c r="Y36" s="56"/>
      <c r="Z36" s="56"/>
      <c r="AA36" s="56"/>
    </row>
    <row r="37" spans="1:27" x14ac:dyDescent="0.25">
      <c r="A37" s="56"/>
      <c r="B37" s="95"/>
      <c r="C37" s="96"/>
      <c r="D37" s="96"/>
      <c r="E37" s="96"/>
      <c r="F37" s="96"/>
      <c r="G37" s="96"/>
      <c r="H37" s="96"/>
      <c r="I37" s="96"/>
      <c r="J37" s="96"/>
      <c r="K37" s="96"/>
      <c r="L37" s="96"/>
      <c r="M37" s="96"/>
      <c r="N37" s="96"/>
      <c r="O37" s="96"/>
      <c r="P37" s="96"/>
      <c r="Q37" s="98"/>
      <c r="R37" s="98"/>
      <c r="S37" s="98"/>
      <c r="T37" s="98"/>
      <c r="U37" s="98"/>
      <c r="V37" s="98"/>
      <c r="W37" s="101"/>
      <c r="X37" s="102"/>
      <c r="Y37" s="56"/>
      <c r="Z37" s="56"/>
      <c r="AA37" s="56"/>
    </row>
    <row r="39" spans="1:27" ht="15.75" x14ac:dyDescent="0.25">
      <c r="A39" s="56"/>
      <c r="B39" s="56"/>
      <c r="C39" s="56"/>
      <c r="D39" s="60" t="s">
        <v>147</v>
      </c>
      <c r="E39" s="62"/>
      <c r="F39" s="62"/>
      <c r="G39" s="62"/>
      <c r="H39" s="62"/>
      <c r="I39" s="62"/>
      <c r="J39" s="62"/>
      <c r="K39" s="56"/>
      <c r="L39" s="56"/>
      <c r="M39" s="56"/>
      <c r="N39" s="56"/>
      <c r="O39" s="60" t="s">
        <v>147</v>
      </c>
      <c r="P39" s="62"/>
      <c r="Q39" s="62"/>
      <c r="R39" s="62"/>
      <c r="S39" s="62"/>
      <c r="T39" s="62"/>
      <c r="U39" s="62"/>
      <c r="V39" s="60"/>
      <c r="W39" s="56"/>
      <c r="X39" s="56"/>
      <c r="Y39" s="56"/>
      <c r="Z39" s="56"/>
      <c r="AA39" s="56"/>
    </row>
    <row r="41" spans="1:27" ht="15.75" x14ac:dyDescent="0.25">
      <c r="A41" s="56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63"/>
      <c r="AA41" s="63"/>
    </row>
    <row r="42" spans="1:27" ht="15.75" x14ac:dyDescent="0.25">
      <c r="A42" s="56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63"/>
      <c r="AA42" s="63"/>
    </row>
    <row r="43" spans="1:27" ht="15.75" x14ac:dyDescent="0.25">
      <c r="A43" s="56"/>
      <c r="B43" s="56"/>
      <c r="C43" s="56"/>
      <c r="D43" s="56"/>
      <c r="E43" s="68"/>
      <c r="F43" s="68" t="s">
        <v>148</v>
      </c>
      <c r="G43" s="68"/>
      <c r="H43" s="68"/>
      <c r="I43" s="68"/>
      <c r="J43" s="68"/>
      <c r="K43" s="56"/>
      <c r="L43" s="56"/>
      <c r="M43" s="56"/>
      <c r="N43" s="56"/>
      <c r="O43" s="56"/>
      <c r="P43" s="68"/>
      <c r="Q43" s="68" t="s">
        <v>149</v>
      </c>
      <c r="R43" s="68"/>
      <c r="S43" s="68"/>
      <c r="T43" s="68"/>
      <c r="U43" s="68"/>
      <c r="V43" s="60"/>
      <c r="W43" s="56"/>
      <c r="X43" s="56"/>
      <c r="Y43" s="56"/>
      <c r="Z43" s="56"/>
      <c r="AA43" s="56"/>
    </row>
    <row r="44" spans="1:27" ht="15.75" x14ac:dyDescent="0.25">
      <c r="A44" s="60"/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60"/>
      <c r="Z44" s="63"/>
      <c r="AA44" s="63"/>
    </row>
    <row r="45" spans="1:27" ht="15.75" x14ac:dyDescent="0.25">
      <c r="A45" s="60"/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60"/>
      <c r="Z45" s="63"/>
      <c r="AA45" s="63"/>
    </row>
    <row r="46" spans="1:27" ht="15.75" x14ac:dyDescent="0.25">
      <c r="A46" s="56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63"/>
    </row>
    <row r="47" spans="1:27" ht="15.75" x14ac:dyDescent="0.25">
      <c r="A47" s="56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63"/>
    </row>
    <row r="48" spans="1:27" ht="15.75" x14ac:dyDescent="0.25">
      <c r="A48" s="60"/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  <c r="W48" s="60"/>
      <c r="X48" s="60"/>
      <c r="Y48" s="60"/>
      <c r="Z48" s="60"/>
      <c r="AA48" s="63"/>
    </row>
    <row r="49" spans="1:28" ht="15.75" x14ac:dyDescent="0.25">
      <c r="A49" s="60"/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0"/>
      <c r="P49" s="60"/>
      <c r="Q49" s="60"/>
      <c r="R49" s="60"/>
      <c r="S49" s="60"/>
      <c r="T49" s="60"/>
      <c r="U49" s="60"/>
      <c r="V49" s="60"/>
      <c r="W49" s="60"/>
      <c r="X49" s="60"/>
      <c r="Y49" s="60"/>
      <c r="Z49" s="60"/>
      <c r="AA49" s="63"/>
    </row>
    <row r="50" spans="1:28" ht="15.75" x14ac:dyDescent="0.25">
      <c r="A50" s="56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63"/>
    </row>
    <row r="51" spans="1:28" ht="15.75" x14ac:dyDescent="0.25">
      <c r="Z51" s="56"/>
      <c r="AA51" s="63"/>
      <c r="AB51" s="56"/>
    </row>
    <row r="52" spans="1:28" ht="15.75" x14ac:dyDescent="0.25">
      <c r="Z52" s="63"/>
      <c r="AA52" s="63"/>
      <c r="AB52" s="56"/>
    </row>
    <row r="53" spans="1:28" ht="15.75" x14ac:dyDescent="0.25">
      <c r="Z53" s="63"/>
      <c r="AA53" s="63"/>
      <c r="AB53" s="56"/>
    </row>
    <row r="54" spans="1:28" ht="15.75" x14ac:dyDescent="0.25">
      <c r="Z54" s="69"/>
      <c r="AA54" s="70"/>
      <c r="AB54" s="56"/>
    </row>
    <row r="55" spans="1:28" ht="15.75" x14ac:dyDescent="0.25">
      <c r="Z55" s="56"/>
      <c r="AA55" s="63"/>
      <c r="AB55" s="56"/>
    </row>
    <row r="56" spans="1:28" ht="15.75" x14ac:dyDescent="0.25">
      <c r="Z56" s="63"/>
      <c r="AA56" s="63"/>
      <c r="AB56" s="56"/>
    </row>
    <row r="57" spans="1:28" ht="15.75" x14ac:dyDescent="0.25">
      <c r="Z57" s="63"/>
      <c r="AA57" s="63"/>
      <c r="AB57" s="56"/>
    </row>
    <row r="58" spans="1:28" ht="15.75" x14ac:dyDescent="0.25">
      <c r="Z58" s="69"/>
      <c r="AA58" s="70"/>
      <c r="AB58" s="56"/>
    </row>
    <row r="59" spans="1:28" ht="15.75" x14ac:dyDescent="0.25">
      <c r="Z59" s="69"/>
      <c r="AA59" s="70"/>
      <c r="AB59" s="56"/>
    </row>
    <row r="60" spans="1:28" ht="15.75" x14ac:dyDescent="0.25">
      <c r="Z60" s="56"/>
      <c r="AA60" s="63"/>
      <c r="AB60" s="56"/>
    </row>
    <row r="61" spans="1:28" ht="15.75" x14ac:dyDescent="0.25">
      <c r="Z61" s="56"/>
      <c r="AA61" s="63"/>
      <c r="AB61" s="71"/>
    </row>
    <row r="62" spans="1:28" ht="15.75" x14ac:dyDescent="0.25">
      <c r="Z62" s="56"/>
      <c r="AA62" s="63"/>
      <c r="AB62" s="56"/>
    </row>
    <row r="63" spans="1:28" ht="15.75" x14ac:dyDescent="0.25">
      <c r="Z63" s="56"/>
      <c r="AA63" s="63"/>
      <c r="AB63" s="56"/>
    </row>
    <row r="64" spans="1:28" ht="15.75" x14ac:dyDescent="0.25">
      <c r="Z64" s="56"/>
      <c r="AA64" s="63"/>
      <c r="AB64" s="56"/>
    </row>
    <row r="65" spans="26:28" ht="15.75" x14ac:dyDescent="0.25">
      <c r="Z65" s="56"/>
      <c r="AA65" s="63"/>
      <c r="AB65" s="56"/>
    </row>
    <row r="66" spans="26:28" ht="15.75" x14ac:dyDescent="0.25">
      <c r="Z66" s="56"/>
      <c r="AA66" s="63"/>
      <c r="AB66" s="56"/>
    </row>
    <row r="67" spans="26:28" ht="15.75" x14ac:dyDescent="0.25">
      <c r="AA67" s="63"/>
    </row>
    <row r="68" spans="26:28" ht="15.75" x14ac:dyDescent="0.25">
      <c r="AA68" s="63"/>
    </row>
    <row r="69" spans="26:28" ht="15.75" x14ac:dyDescent="0.25">
      <c r="AA69" s="63"/>
    </row>
    <row r="70" spans="26:28" ht="15.75" x14ac:dyDescent="0.25">
      <c r="AA70" s="63"/>
    </row>
    <row r="71" spans="26:28" ht="15.75" x14ac:dyDescent="0.25">
      <c r="AA71" s="63"/>
    </row>
    <row r="72" spans="26:28" ht="15.75" x14ac:dyDescent="0.25">
      <c r="AA72" s="63"/>
    </row>
    <row r="95" spans="26:28" ht="15.75" x14ac:dyDescent="0.25">
      <c r="Z95" s="63"/>
      <c r="AA95" s="63"/>
      <c r="AB95" s="56"/>
    </row>
    <row r="97" spans="26:28" ht="15.75" x14ac:dyDescent="0.25">
      <c r="Z97" s="72"/>
      <c r="AA97" s="72"/>
      <c r="AB97" s="73"/>
    </row>
    <row r="98" spans="26:28" ht="15.75" x14ac:dyDescent="0.25">
      <c r="Z98" s="72"/>
      <c r="AA98" s="72"/>
      <c r="AB98" s="56"/>
    </row>
    <row r="99" spans="26:28" ht="15.75" x14ac:dyDescent="0.25">
      <c r="Z99" s="74"/>
      <c r="AA99" s="74"/>
    </row>
    <row r="100" spans="26:28" ht="15.75" x14ac:dyDescent="0.25">
      <c r="Z100" s="72"/>
      <c r="AA100" s="72"/>
    </row>
    <row r="101" spans="26:28" ht="15.75" x14ac:dyDescent="0.25">
      <c r="Z101" s="72"/>
      <c r="AA101" s="72"/>
    </row>
    <row r="102" spans="26:28" ht="15.75" x14ac:dyDescent="0.25">
      <c r="Z102" s="72"/>
      <c r="AA102" s="72"/>
    </row>
    <row r="104" spans="26:28" ht="15.75" x14ac:dyDescent="0.25">
      <c r="Z104" s="63"/>
      <c r="AA104" s="63"/>
    </row>
    <row r="116" spans="26:28" ht="15.75" x14ac:dyDescent="0.25">
      <c r="Z116" s="63"/>
      <c r="AA116" s="63"/>
      <c r="AB116" s="56"/>
    </row>
    <row r="118" spans="26:28" ht="15.75" x14ac:dyDescent="0.25">
      <c r="Z118" s="56"/>
      <c r="AA118" s="56"/>
      <c r="AB118" s="73"/>
    </row>
    <row r="119" spans="26:28" ht="15.75" x14ac:dyDescent="0.25">
      <c r="Z119" s="75"/>
      <c r="AA119" s="75"/>
      <c r="AB119" s="56"/>
    </row>
    <row r="121" spans="26:28" ht="15.75" x14ac:dyDescent="0.25">
      <c r="Z121" s="75"/>
      <c r="AA121" s="75"/>
      <c r="AB121" s="56"/>
    </row>
    <row r="123" spans="26:28" ht="15.75" x14ac:dyDescent="0.25">
      <c r="Z123" s="75"/>
      <c r="AA123" s="75"/>
      <c r="AB123" s="56"/>
    </row>
    <row r="124" spans="26:28" ht="15.75" x14ac:dyDescent="0.25">
      <c r="Z124" s="63"/>
      <c r="AA124" s="63"/>
      <c r="AB124" s="56"/>
    </row>
    <row r="127" spans="26:28" ht="15.75" x14ac:dyDescent="0.25">
      <c r="Z127" s="75"/>
      <c r="AA127" s="75"/>
      <c r="AB127" s="56"/>
    </row>
    <row r="129" spans="26:28" ht="15.75" x14ac:dyDescent="0.25">
      <c r="Z129" s="75"/>
      <c r="AA129" s="75"/>
      <c r="AB129" s="56"/>
    </row>
    <row r="131" spans="26:28" ht="15.75" x14ac:dyDescent="0.25">
      <c r="Z131" s="75"/>
      <c r="AA131" s="75"/>
    </row>
    <row r="133" spans="26:28" ht="15.75" x14ac:dyDescent="0.25">
      <c r="Z133" s="75"/>
      <c r="AA133" s="75"/>
    </row>
    <row r="137" spans="26:28" ht="15.75" x14ac:dyDescent="0.25">
      <c r="Z137" s="75"/>
      <c r="AA137" s="75"/>
    </row>
    <row r="139" spans="26:28" ht="15.75" x14ac:dyDescent="0.25">
      <c r="Z139" s="75"/>
      <c r="AA139" s="75"/>
    </row>
    <row r="140" spans="26:28" ht="15.75" x14ac:dyDescent="0.25">
      <c r="Z140" s="75"/>
      <c r="AA140" s="75"/>
    </row>
    <row r="141" spans="26:28" ht="15.75" x14ac:dyDescent="0.25">
      <c r="Z141" s="75"/>
      <c r="AA141" s="75"/>
    </row>
    <row r="142" spans="26:28" ht="15.75" x14ac:dyDescent="0.25">
      <c r="Z142" s="75"/>
      <c r="AA142" s="75"/>
    </row>
    <row r="143" spans="26:28" ht="15.75" x14ac:dyDescent="0.25">
      <c r="Z143" s="75"/>
      <c r="AA143" s="75"/>
    </row>
    <row r="144" spans="26:28" ht="15.75" x14ac:dyDescent="0.25">
      <c r="Z144" s="75"/>
      <c r="AA144" s="75"/>
    </row>
    <row r="145" spans="26:28" ht="15.75" x14ac:dyDescent="0.25">
      <c r="Z145" s="75"/>
      <c r="AA145" s="75"/>
    </row>
    <row r="146" spans="26:28" ht="15.75" x14ac:dyDescent="0.25">
      <c r="Z146" s="75"/>
      <c r="AA146" s="75"/>
    </row>
    <row r="147" spans="26:28" ht="15.75" x14ac:dyDescent="0.25">
      <c r="Z147" s="75"/>
      <c r="AA147" s="75"/>
      <c r="AB147" s="56"/>
    </row>
    <row r="149" spans="26:28" ht="15.75" x14ac:dyDescent="0.25">
      <c r="Z149" s="63"/>
      <c r="AA149" s="63"/>
      <c r="AB149" s="56"/>
    </row>
    <row r="151" spans="26:28" ht="15.75" x14ac:dyDescent="0.25">
      <c r="Z151" s="72"/>
      <c r="AA151" s="72"/>
      <c r="AB151" s="73"/>
    </row>
    <row r="152" spans="26:28" ht="15.75" x14ac:dyDescent="0.25">
      <c r="Z152" s="72"/>
      <c r="AA152" s="72"/>
      <c r="AB152" s="73"/>
    </row>
    <row r="153" spans="26:28" ht="15.75" x14ac:dyDescent="0.25">
      <c r="Z153" s="72"/>
      <c r="AA153" s="72"/>
      <c r="AB153" s="56"/>
    </row>
    <row r="154" spans="26:28" ht="15.75" x14ac:dyDescent="0.25">
      <c r="Z154" s="72"/>
      <c r="AA154" s="72"/>
      <c r="AB154" s="56"/>
    </row>
    <row r="156" spans="26:28" ht="15.75" x14ac:dyDescent="0.25">
      <c r="Z156" s="63"/>
      <c r="AA156" s="63"/>
      <c r="AB156" s="56"/>
    </row>
    <row r="164" spans="26:28" ht="15.75" x14ac:dyDescent="0.25">
      <c r="Z164" s="69"/>
      <c r="AA164" s="69"/>
      <c r="AB164" s="56"/>
    </row>
    <row r="165" spans="26:28" ht="15.75" x14ac:dyDescent="0.25">
      <c r="Z165" s="69"/>
      <c r="AA165" s="69"/>
      <c r="AB165" s="56"/>
    </row>
    <row r="166" spans="26:28" ht="15.75" x14ac:dyDescent="0.25">
      <c r="Z166" s="74"/>
      <c r="AA166" s="56"/>
      <c r="AB166" s="56"/>
    </row>
    <row r="169" spans="26:28" ht="15.75" x14ac:dyDescent="0.25">
      <c r="Z169" s="69"/>
      <c r="AA169" s="69"/>
      <c r="AB169" s="56"/>
    </row>
    <row r="170" spans="26:28" ht="15.75" x14ac:dyDescent="0.25">
      <c r="Z170" s="69"/>
      <c r="AA170" s="69"/>
      <c r="AB170" s="56"/>
    </row>
    <row r="173" spans="26:28" ht="15.75" x14ac:dyDescent="0.25">
      <c r="Z173" s="63"/>
      <c r="AA173" s="63"/>
      <c r="AB173" s="56"/>
    </row>
    <row r="175" spans="26:28" ht="15.75" x14ac:dyDescent="0.25">
      <c r="Z175" s="72"/>
      <c r="AA175" s="72"/>
      <c r="AB175" s="71"/>
    </row>
    <row r="176" spans="26:28" ht="15.75" x14ac:dyDescent="0.25">
      <c r="Z176" s="72"/>
      <c r="AA176" s="72"/>
      <c r="AB176" s="71"/>
    </row>
    <row r="177" spans="26:28" ht="15.75" x14ac:dyDescent="0.25">
      <c r="Z177" s="72"/>
      <c r="AA177" s="72"/>
      <c r="AB177" s="56"/>
    </row>
    <row r="178" spans="26:28" ht="15.75" x14ac:dyDescent="0.25">
      <c r="Z178" s="72"/>
      <c r="AA178" s="72"/>
      <c r="AB178" s="56"/>
    </row>
    <row r="180" spans="26:28" ht="15.75" x14ac:dyDescent="0.25">
      <c r="Z180" s="63"/>
      <c r="AA180" s="63"/>
      <c r="AB180" s="56"/>
    </row>
    <row r="181" spans="26:28" ht="15.75" x14ac:dyDescent="0.25">
      <c r="Z181" s="63"/>
      <c r="AA181" s="63"/>
      <c r="AB181" s="56"/>
    </row>
    <row r="182" spans="26:28" ht="15.75" x14ac:dyDescent="0.25">
      <c r="Z182" s="72"/>
      <c r="AA182" s="72"/>
      <c r="AB182" s="71"/>
    </row>
    <row r="183" spans="26:28" ht="15.75" x14ac:dyDescent="0.25">
      <c r="Z183" s="72"/>
      <c r="AA183" s="72"/>
      <c r="AB183" s="71"/>
    </row>
    <row r="184" spans="26:28" ht="15.75" x14ac:dyDescent="0.25">
      <c r="Z184" s="72"/>
      <c r="AA184" s="72"/>
      <c r="AB184" s="56"/>
    </row>
    <row r="185" spans="26:28" ht="15.75" x14ac:dyDescent="0.25">
      <c r="Z185" s="74"/>
      <c r="AA185" s="74"/>
      <c r="AB185" s="56"/>
    </row>
    <row r="187" spans="26:28" ht="15.75" x14ac:dyDescent="0.25">
      <c r="Z187" s="70"/>
      <c r="AA187" s="70"/>
      <c r="AB187" s="56"/>
    </row>
    <row r="188" spans="26:28" ht="15.75" x14ac:dyDescent="0.25">
      <c r="Z188" s="70"/>
      <c r="AA188" s="70"/>
      <c r="AB188" s="56"/>
    </row>
    <row r="189" spans="26:28" ht="15.75" x14ac:dyDescent="0.25">
      <c r="Z189" s="72"/>
      <c r="AA189" s="72"/>
      <c r="AB189" s="71"/>
    </row>
    <row r="190" spans="26:28" ht="15.75" x14ac:dyDescent="0.25">
      <c r="Z190" s="72"/>
      <c r="AA190" s="72"/>
      <c r="AB190" s="56"/>
    </row>
    <row r="191" spans="26:28" ht="15.75" x14ac:dyDescent="0.25">
      <c r="Z191" s="72"/>
      <c r="AA191" s="72"/>
      <c r="AB191" s="56"/>
    </row>
    <row r="192" spans="26:28" ht="15.75" x14ac:dyDescent="0.25">
      <c r="Z192" s="72"/>
      <c r="AA192" s="72"/>
      <c r="AB192" s="56"/>
    </row>
    <row r="193" spans="26:28" ht="15.75" x14ac:dyDescent="0.25">
      <c r="Z193" s="72"/>
      <c r="AA193" s="72"/>
      <c r="AB193" s="56"/>
    </row>
    <row r="194" spans="26:28" ht="15.75" x14ac:dyDescent="0.25">
      <c r="Z194" s="72"/>
      <c r="AA194" s="72"/>
      <c r="AB194" s="71"/>
    </row>
    <row r="195" spans="26:28" ht="15.75" x14ac:dyDescent="0.25">
      <c r="Z195" s="72"/>
      <c r="AA195" s="72"/>
      <c r="AB195" s="71"/>
    </row>
    <row r="196" spans="26:28" ht="15.75" x14ac:dyDescent="0.25">
      <c r="Z196" s="74"/>
      <c r="AA196" s="74"/>
      <c r="AB196" s="71"/>
    </row>
    <row r="197" spans="26:28" ht="15.75" x14ac:dyDescent="0.25">
      <c r="Z197" s="70"/>
      <c r="AA197" s="70"/>
      <c r="AB197" s="71"/>
    </row>
    <row r="198" spans="26:28" ht="15.75" x14ac:dyDescent="0.25">
      <c r="Z198" s="76"/>
      <c r="AA198" s="76"/>
      <c r="AB198" s="71"/>
    </row>
    <row r="199" spans="26:28" ht="15.75" x14ac:dyDescent="0.25">
      <c r="Z199" s="69"/>
      <c r="AA199" s="69"/>
      <c r="AB199" s="71"/>
    </row>
    <row r="200" spans="26:28" ht="15.75" x14ac:dyDescent="0.25">
      <c r="Z200" s="77"/>
      <c r="AA200" s="77"/>
      <c r="AB200" s="71"/>
    </row>
    <row r="201" spans="26:28" ht="15.75" x14ac:dyDescent="0.25">
      <c r="Z201" s="78"/>
      <c r="AA201" s="78"/>
      <c r="AB201" s="71"/>
    </row>
    <row r="202" spans="26:28" ht="15.75" x14ac:dyDescent="0.25">
      <c r="Z202" s="78"/>
      <c r="AA202" s="78"/>
      <c r="AB202" s="71"/>
    </row>
    <row r="203" spans="26:28" ht="15.75" x14ac:dyDescent="0.25">
      <c r="Z203" s="77"/>
      <c r="AA203" s="77"/>
      <c r="AB203" s="71"/>
    </row>
    <row r="204" spans="26:28" ht="15.75" x14ac:dyDescent="0.25">
      <c r="Z204" s="79"/>
      <c r="AA204" s="79"/>
      <c r="AB204" s="73"/>
    </row>
    <row r="205" spans="26:28" ht="15.75" x14ac:dyDescent="0.25">
      <c r="Z205" s="79"/>
      <c r="AA205" s="79"/>
      <c r="AB205" s="56"/>
    </row>
    <row r="206" spans="26:28" ht="15.75" x14ac:dyDescent="0.25">
      <c r="Z206" s="80"/>
      <c r="AA206" s="80"/>
      <c r="AB206" s="56"/>
    </row>
    <row r="207" spans="26:28" ht="15.75" x14ac:dyDescent="0.25">
      <c r="Z207" s="81"/>
      <c r="AA207" s="81"/>
      <c r="AB207" s="71"/>
    </row>
    <row r="208" spans="26:28" ht="15.75" x14ac:dyDescent="0.25">
      <c r="Z208" s="82"/>
      <c r="AA208" s="82"/>
      <c r="AB208" s="56"/>
    </row>
    <row r="209" spans="26:28" ht="15.75" x14ac:dyDescent="0.25">
      <c r="Z209" s="83"/>
      <c r="AA209" s="83"/>
      <c r="AB209" s="56"/>
    </row>
    <row r="210" spans="26:28" ht="15.75" x14ac:dyDescent="0.25">
      <c r="Z210" s="82"/>
      <c r="AA210" s="82"/>
      <c r="AB210" s="69"/>
    </row>
    <row r="211" spans="26:28" ht="15.75" x14ac:dyDescent="0.25">
      <c r="Z211" s="82"/>
      <c r="AA211" s="82"/>
      <c r="AB211" s="69"/>
    </row>
    <row r="212" spans="26:28" ht="15.75" x14ac:dyDescent="0.25">
      <c r="Z212" s="82"/>
      <c r="AA212" s="82"/>
      <c r="AB212" s="69"/>
    </row>
    <row r="213" spans="26:28" ht="15.75" x14ac:dyDescent="0.25">
      <c r="Z213" s="82"/>
      <c r="AA213" s="82"/>
      <c r="AB213" s="56"/>
    </row>
    <row r="214" spans="26:28" ht="15.75" x14ac:dyDescent="0.25">
      <c r="Z214" s="82"/>
      <c r="AA214" s="82"/>
      <c r="AB214" s="56"/>
    </row>
    <row r="215" spans="26:28" ht="15.75" x14ac:dyDescent="0.25">
      <c r="Z215" s="83"/>
      <c r="AA215" s="83"/>
      <c r="AB215" s="56"/>
    </row>
    <row r="216" spans="26:28" ht="15.75" x14ac:dyDescent="0.25">
      <c r="Z216" s="82"/>
      <c r="AA216" s="82"/>
      <c r="AB216" s="56"/>
    </row>
    <row r="217" spans="26:28" ht="15.75" x14ac:dyDescent="0.25">
      <c r="Z217" s="77"/>
      <c r="AA217" s="77"/>
      <c r="AB217" s="56"/>
    </row>
    <row r="218" spans="26:28" ht="15.75" x14ac:dyDescent="0.25">
      <c r="Z218" s="72"/>
      <c r="AA218" s="72"/>
      <c r="AB218" s="71"/>
    </row>
    <row r="219" spans="26:28" ht="15.75" x14ac:dyDescent="0.25">
      <c r="Z219" s="72"/>
      <c r="AA219" s="72"/>
      <c r="AB219" s="56"/>
    </row>
    <row r="220" spans="26:28" ht="15.75" x14ac:dyDescent="0.25">
      <c r="Z220" s="72"/>
      <c r="AA220" s="72"/>
      <c r="AB220" s="56"/>
    </row>
    <row r="221" spans="26:28" ht="15.75" x14ac:dyDescent="0.25">
      <c r="Z221" s="72"/>
      <c r="AA221" s="72"/>
      <c r="AB221" s="56"/>
    </row>
    <row r="222" spans="26:28" ht="15.75" x14ac:dyDescent="0.25">
      <c r="Z222" s="72"/>
      <c r="AA222" s="72"/>
      <c r="AB222" s="56"/>
    </row>
    <row r="223" spans="26:28" ht="15.75" x14ac:dyDescent="0.25">
      <c r="Z223" s="72"/>
      <c r="AA223" s="72"/>
      <c r="AB223" s="56"/>
    </row>
    <row r="224" spans="26:28" ht="15.75" x14ac:dyDescent="0.25">
      <c r="Z224" s="74"/>
      <c r="AA224" s="74"/>
      <c r="AB224" s="56"/>
    </row>
    <row r="225" spans="26:28" ht="15.75" x14ac:dyDescent="0.25">
      <c r="Z225" s="84"/>
      <c r="AA225" s="84"/>
      <c r="AB225" s="56"/>
    </row>
    <row r="226" spans="26:28" ht="15.75" x14ac:dyDescent="0.25">
      <c r="Z226" s="84"/>
      <c r="AA226" s="84"/>
      <c r="AB226" s="56"/>
    </row>
    <row r="227" spans="26:28" ht="15.75" x14ac:dyDescent="0.25">
      <c r="AB227" s="71"/>
    </row>
    <row r="252" spans="26:28" ht="15.75" x14ac:dyDescent="0.25">
      <c r="Z252" s="56"/>
      <c r="AA252" s="56"/>
      <c r="AB252" s="71"/>
    </row>
    <row r="253" spans="26:28" ht="15.75" x14ac:dyDescent="0.25">
      <c r="Z253" s="74"/>
      <c r="AA253" s="74"/>
      <c r="AB253" s="71"/>
    </row>
    <row r="254" spans="26:28" ht="15.75" x14ac:dyDescent="0.25">
      <c r="Z254" s="70"/>
      <c r="AA254" s="70"/>
      <c r="AB254" s="71"/>
    </row>
    <row r="255" spans="26:28" ht="15.75" x14ac:dyDescent="0.25">
      <c r="Z255" s="74"/>
      <c r="AA255" s="74"/>
      <c r="AB255" s="71"/>
    </row>
    <row r="256" spans="26:28" ht="15.75" x14ac:dyDescent="0.25">
      <c r="Z256" s="72"/>
      <c r="AA256" s="72"/>
      <c r="AB256" s="73"/>
    </row>
    <row r="257" spans="26:28" ht="15.75" x14ac:dyDescent="0.25">
      <c r="Z257" s="72"/>
      <c r="AA257" s="72"/>
      <c r="AB257" s="73"/>
    </row>
    <row r="258" spans="26:28" ht="15.75" x14ac:dyDescent="0.25">
      <c r="Z258" s="77"/>
      <c r="AA258" s="77"/>
      <c r="AB258" s="71"/>
    </row>
    <row r="259" spans="26:28" ht="15.75" x14ac:dyDescent="0.25">
      <c r="Z259" s="70"/>
      <c r="AA259" s="70"/>
      <c r="AB259" s="71"/>
    </row>
    <row r="260" spans="26:28" ht="15.75" x14ac:dyDescent="0.25">
      <c r="Z260" s="72"/>
      <c r="AA260" s="72"/>
      <c r="AB260" s="71"/>
    </row>
    <row r="261" spans="26:28" ht="15.75" x14ac:dyDescent="0.25">
      <c r="Z261" s="72"/>
      <c r="AA261" s="72"/>
      <c r="AB261" s="71"/>
    </row>
    <row r="262" spans="26:28" ht="15.75" x14ac:dyDescent="0.25">
      <c r="Z262" s="72"/>
      <c r="AA262" s="72"/>
      <c r="AB262" s="71"/>
    </row>
    <row r="263" spans="26:28" ht="15.75" x14ac:dyDescent="0.25">
      <c r="Z263" s="76"/>
      <c r="AA263" s="76"/>
      <c r="AB263" s="71"/>
    </row>
    <row r="264" spans="26:28" ht="15.75" x14ac:dyDescent="0.25">
      <c r="Z264" s="70"/>
      <c r="AA264" s="70"/>
      <c r="AB264" s="71"/>
    </row>
    <row r="265" spans="26:28" ht="15.75" x14ac:dyDescent="0.25">
      <c r="Z265" s="72"/>
      <c r="AA265" s="72"/>
      <c r="AB265" s="71"/>
    </row>
    <row r="266" spans="26:28" ht="15.75" x14ac:dyDescent="0.25">
      <c r="Z266" s="72"/>
      <c r="AA266" s="72"/>
      <c r="AB266" s="71"/>
    </row>
    <row r="267" spans="26:28" ht="15.75" x14ac:dyDescent="0.25">
      <c r="Z267" s="72"/>
      <c r="AA267" s="72"/>
      <c r="AB267" s="71"/>
    </row>
    <row r="268" spans="26:28" ht="15.75" x14ac:dyDescent="0.25">
      <c r="Z268" s="72"/>
      <c r="AA268" s="72"/>
      <c r="AB268" s="71"/>
    </row>
    <row r="269" spans="26:28" ht="15.75" x14ac:dyDescent="0.25">
      <c r="Z269" s="74"/>
      <c r="AA269" s="74"/>
      <c r="AB269" s="71"/>
    </row>
    <row r="271" spans="26:28" ht="15.75" x14ac:dyDescent="0.25">
      <c r="Z271" s="56"/>
      <c r="AA271" s="56"/>
      <c r="AB271" s="71"/>
    </row>
    <row r="284" spans="26:28" ht="15.75" x14ac:dyDescent="0.25">
      <c r="Z284" s="75"/>
      <c r="AA284" s="75"/>
      <c r="AB284" s="56"/>
    </row>
    <row r="285" spans="26:28" ht="15.75" x14ac:dyDescent="0.25">
      <c r="Z285" s="70"/>
      <c r="AA285" s="70"/>
      <c r="AB285" s="71"/>
    </row>
    <row r="286" spans="26:28" ht="15.75" x14ac:dyDescent="0.25">
      <c r="Z286" s="70"/>
      <c r="AA286" s="70"/>
      <c r="AB286" s="71"/>
    </row>
    <row r="287" spans="26:28" ht="15.75" x14ac:dyDescent="0.25">
      <c r="Z287" s="72"/>
      <c r="AA287" s="72"/>
      <c r="AB287" s="73"/>
    </row>
    <row r="288" spans="26:28" ht="15.75" x14ac:dyDescent="0.25">
      <c r="Z288" s="72"/>
      <c r="AA288" s="72"/>
      <c r="AB288" s="56"/>
    </row>
    <row r="289" spans="26:28" ht="15.75" x14ac:dyDescent="0.25">
      <c r="Z289" s="72"/>
      <c r="AA289" s="72"/>
      <c r="AB289" s="56"/>
    </row>
    <row r="290" spans="26:28" ht="15.75" x14ac:dyDescent="0.25">
      <c r="Z290" s="74"/>
      <c r="AA290" s="74"/>
      <c r="AB290" s="56"/>
    </row>
    <row r="295" spans="26:28" ht="15.75" x14ac:dyDescent="0.25">
      <c r="Z295" s="56"/>
      <c r="AA295" s="56"/>
      <c r="AB295" s="71"/>
    </row>
    <row r="302" spans="26:28" ht="15.75" x14ac:dyDescent="0.25">
      <c r="Z302" s="63"/>
      <c r="AA302" s="63"/>
      <c r="AB302" s="56"/>
    </row>
    <row r="303" spans="26:28" ht="15.75" x14ac:dyDescent="0.25">
      <c r="Z303" s="85"/>
      <c r="AA303" s="85"/>
      <c r="AB303" s="73"/>
    </row>
    <row r="304" spans="26:28" ht="15.75" x14ac:dyDescent="0.25">
      <c r="Z304" s="85"/>
      <c r="AA304" s="85"/>
      <c r="AB304" s="73"/>
    </row>
    <row r="305" spans="26:28" ht="15.75" x14ac:dyDescent="0.25">
      <c r="Z305" s="85"/>
      <c r="AA305" s="85"/>
      <c r="AB305" s="73"/>
    </row>
    <row r="306" spans="26:28" ht="15.75" x14ac:dyDescent="0.25">
      <c r="Z306" s="85"/>
      <c r="AA306" s="85"/>
      <c r="AB306" s="73"/>
    </row>
    <row r="307" spans="26:28" ht="15.75" x14ac:dyDescent="0.25">
      <c r="Z307" s="85"/>
      <c r="AA307" s="85"/>
      <c r="AB307" s="73"/>
    </row>
    <row r="308" spans="26:28" ht="15.75" x14ac:dyDescent="0.25">
      <c r="Z308" s="85"/>
      <c r="AA308" s="85"/>
      <c r="AB308" s="56"/>
    </row>
    <row r="309" spans="26:28" ht="15.75" x14ac:dyDescent="0.25">
      <c r="Z309" s="75"/>
      <c r="AA309" s="75"/>
      <c r="AB309" s="56"/>
    </row>
    <row r="310" spans="26:28" ht="15.75" x14ac:dyDescent="0.25">
      <c r="Z310" s="56"/>
      <c r="AA310" s="56"/>
      <c r="AB310" s="71"/>
    </row>
    <row r="311" spans="26:28" ht="15.75" x14ac:dyDescent="0.25">
      <c r="Z311" s="56"/>
      <c r="AA311" s="56"/>
      <c r="AB311" s="71"/>
    </row>
    <row r="312" spans="26:28" ht="15.75" x14ac:dyDescent="0.25">
      <c r="Z312" s="56"/>
      <c r="AA312" s="56"/>
      <c r="AB312" s="71"/>
    </row>
    <row r="313" spans="26:28" ht="15.75" x14ac:dyDescent="0.25">
      <c r="Z313" s="56"/>
      <c r="AA313" s="56"/>
      <c r="AB313" s="71"/>
    </row>
    <row r="314" spans="26:28" ht="15.75" x14ac:dyDescent="0.25">
      <c r="Z314" s="56"/>
      <c r="AA314" s="56"/>
      <c r="AB314" s="71"/>
    </row>
    <row r="317" spans="26:28" ht="15.75" x14ac:dyDescent="0.25">
      <c r="Z317" s="56"/>
      <c r="AA317" s="56"/>
      <c r="AB317" s="71"/>
    </row>
    <row r="333" spans="28:28" ht="15.75" x14ac:dyDescent="0.25">
      <c r="AB333" s="71"/>
    </row>
    <row r="334" spans="28:28" ht="15.75" x14ac:dyDescent="0.25">
      <c r="AB334" s="71"/>
    </row>
    <row r="338" spans="26:28" ht="15.75" x14ac:dyDescent="0.25">
      <c r="AB338" s="71"/>
    </row>
    <row r="340" spans="26:28" ht="15.75" x14ac:dyDescent="0.25">
      <c r="Z340" s="56"/>
      <c r="AA340" s="56"/>
      <c r="AB340" s="73"/>
    </row>
    <row r="341" spans="26:28" ht="15.75" x14ac:dyDescent="0.25">
      <c r="Z341" s="56"/>
      <c r="AA341" s="56"/>
      <c r="AB341" s="73"/>
    </row>
    <row r="344" spans="26:28" ht="15.75" x14ac:dyDescent="0.25">
      <c r="Z344" s="56"/>
      <c r="AA344" s="56"/>
      <c r="AB344" s="73"/>
    </row>
    <row r="345" spans="26:28" ht="15.75" x14ac:dyDescent="0.25">
      <c r="Z345" s="72"/>
      <c r="AA345" s="72"/>
      <c r="AB345" s="56"/>
    </row>
    <row r="346" spans="26:28" ht="15.75" x14ac:dyDescent="0.25">
      <c r="Z346" s="86"/>
      <c r="AA346" s="86"/>
      <c r="AB346" s="56"/>
    </row>
    <row r="347" spans="26:28" ht="15.75" x14ac:dyDescent="0.25">
      <c r="Z347" s="63"/>
      <c r="AA347" s="63"/>
      <c r="AB347" s="56"/>
    </row>
    <row r="348" spans="26:28" ht="15.75" x14ac:dyDescent="0.25">
      <c r="Z348" s="72"/>
      <c r="AA348" s="72"/>
      <c r="AB348" s="73"/>
    </row>
    <row r="349" spans="26:28" ht="15.75" x14ac:dyDescent="0.25">
      <c r="Z349" s="72"/>
      <c r="AA349" s="72"/>
      <c r="AB349" s="73"/>
    </row>
    <row r="350" spans="26:28" ht="15.75" x14ac:dyDescent="0.25">
      <c r="Z350" s="74"/>
      <c r="AA350" s="74"/>
      <c r="AB350" s="56"/>
    </row>
    <row r="351" spans="26:28" ht="15.75" x14ac:dyDescent="0.25">
      <c r="Z351" s="72"/>
      <c r="AA351" s="72"/>
      <c r="AB351" s="71"/>
    </row>
    <row r="352" spans="26:28" ht="15.75" x14ac:dyDescent="0.25">
      <c r="Z352" s="72"/>
      <c r="AA352" s="72"/>
      <c r="AB352" s="71"/>
    </row>
    <row r="353" spans="26:28" ht="15.75" x14ac:dyDescent="0.25">
      <c r="Z353" s="72"/>
      <c r="AA353" s="72"/>
      <c r="AB353" s="71"/>
    </row>
    <row r="354" spans="26:28" ht="15.75" x14ac:dyDescent="0.25">
      <c r="Z354" s="74"/>
      <c r="AA354" s="74"/>
      <c r="AB354" s="71"/>
    </row>
    <row r="355" spans="26:28" ht="15.75" x14ac:dyDescent="0.25">
      <c r="Z355" s="63"/>
      <c r="AA355" s="63"/>
      <c r="AB355" s="56"/>
    </row>
    <row r="356" spans="26:28" ht="15.75" x14ac:dyDescent="0.25">
      <c r="Z356" s="72"/>
      <c r="AA356" s="72"/>
      <c r="AB356" s="73"/>
    </row>
    <row r="357" spans="26:28" ht="15.75" x14ac:dyDescent="0.25">
      <c r="Z357" s="72"/>
      <c r="AA357" s="72"/>
      <c r="AB357" s="71"/>
    </row>
    <row r="358" spans="26:28" ht="15.75" x14ac:dyDescent="0.25">
      <c r="Z358" s="72"/>
      <c r="AA358" s="72"/>
      <c r="AB358" s="56"/>
    </row>
    <row r="359" spans="26:28" ht="15.75" x14ac:dyDescent="0.25">
      <c r="Z359" s="72"/>
      <c r="AA359" s="72"/>
      <c r="AB359" s="56"/>
    </row>
    <row r="360" spans="26:28" ht="15.75" x14ac:dyDescent="0.25">
      <c r="Z360" s="72"/>
      <c r="AA360" s="72"/>
      <c r="AB360" s="56"/>
    </row>
    <row r="361" spans="26:28" ht="15.75" x14ac:dyDescent="0.25">
      <c r="Z361" s="72"/>
      <c r="AA361" s="72"/>
      <c r="AB361" s="56"/>
    </row>
    <row r="362" spans="26:28" ht="15.75" x14ac:dyDescent="0.25">
      <c r="Z362" s="72"/>
      <c r="AA362" s="72"/>
      <c r="AB362" s="56"/>
    </row>
    <row r="363" spans="26:28" ht="15.75" x14ac:dyDescent="0.25">
      <c r="Z363" s="72"/>
      <c r="AA363" s="72"/>
      <c r="AB363" s="56"/>
    </row>
    <row r="364" spans="26:28" ht="15.75" x14ac:dyDescent="0.25">
      <c r="Z364" s="72"/>
      <c r="AA364" s="72"/>
      <c r="AB364" s="56"/>
    </row>
    <row r="365" spans="26:28" ht="15.75" x14ac:dyDescent="0.25">
      <c r="Z365" s="72"/>
      <c r="AA365" s="72"/>
      <c r="AB365" s="56"/>
    </row>
    <row r="367" spans="26:28" ht="15.75" x14ac:dyDescent="0.25">
      <c r="Z367" s="70"/>
      <c r="AA367" s="70"/>
      <c r="AB367" s="56"/>
    </row>
    <row r="368" spans="26:28" ht="15.75" x14ac:dyDescent="0.25">
      <c r="Z368" s="72"/>
      <c r="AA368" s="72"/>
      <c r="AB368" s="73"/>
    </row>
    <row r="369" spans="26:28" ht="15.75" x14ac:dyDescent="0.25">
      <c r="Z369" s="72"/>
      <c r="AA369" s="72"/>
      <c r="AB369" s="73"/>
    </row>
    <row r="370" spans="26:28" ht="15.75" x14ac:dyDescent="0.25">
      <c r="Z370" s="72"/>
      <c r="AA370" s="72"/>
      <c r="AB370" s="56"/>
    </row>
    <row r="375" spans="26:28" ht="15.75" x14ac:dyDescent="0.25">
      <c r="Z375" s="72"/>
      <c r="AA375" s="72"/>
      <c r="AB375" s="56"/>
    </row>
    <row r="377" spans="26:28" ht="15.75" x14ac:dyDescent="0.25">
      <c r="Z377" s="72"/>
      <c r="AA377" s="72"/>
      <c r="AB377" s="56"/>
    </row>
    <row r="378" spans="26:28" ht="15.75" x14ac:dyDescent="0.25">
      <c r="Z378" s="56"/>
      <c r="AA378" s="56"/>
      <c r="AB378" s="73"/>
    </row>
    <row r="379" spans="26:28" ht="15.75" x14ac:dyDescent="0.25">
      <c r="Z379" s="72"/>
      <c r="AA379" s="72"/>
      <c r="AB379" s="56"/>
    </row>
    <row r="381" spans="26:28" ht="15.75" x14ac:dyDescent="0.25">
      <c r="Z381" s="72"/>
      <c r="AA381" s="72"/>
      <c r="AB381" s="56"/>
    </row>
    <row r="383" spans="26:28" ht="15.75" x14ac:dyDescent="0.25">
      <c r="Z383" s="72"/>
      <c r="AA383" s="72"/>
      <c r="AB383" s="56"/>
    </row>
    <row r="385" spans="1:28" ht="15.75" x14ac:dyDescent="0.25">
      <c r="Z385" s="72"/>
      <c r="AA385" s="72"/>
      <c r="AB385" s="56"/>
    </row>
    <row r="387" spans="1:28" ht="15.75" x14ac:dyDescent="0.25">
      <c r="A387" s="56"/>
      <c r="B387" s="56"/>
      <c r="C387" s="56"/>
      <c r="D387" s="56"/>
      <c r="E387" s="56"/>
      <c r="F387" s="56"/>
      <c r="G387" s="56"/>
      <c r="H387" s="56"/>
      <c r="I387" s="56"/>
      <c r="J387" s="56"/>
      <c r="K387" s="56"/>
      <c r="L387" s="56"/>
      <c r="M387" s="56"/>
      <c r="N387" s="56"/>
      <c r="O387" s="56"/>
      <c r="P387" s="56"/>
      <c r="Q387" s="56"/>
      <c r="R387" s="56"/>
      <c r="S387" s="56"/>
      <c r="T387" s="56"/>
      <c r="U387" s="56"/>
      <c r="V387" s="56"/>
      <c r="W387" s="56"/>
      <c r="X387" s="56"/>
      <c r="Y387" s="56"/>
      <c r="Z387" s="72"/>
      <c r="AA387" s="72"/>
      <c r="AB387" s="56"/>
    </row>
    <row r="389" spans="1:28" ht="15.75" x14ac:dyDescent="0.25">
      <c r="A389" s="60"/>
      <c r="B389" s="60"/>
      <c r="C389" s="60"/>
      <c r="D389" s="60"/>
      <c r="E389" s="60"/>
      <c r="F389" s="60"/>
      <c r="G389" s="60"/>
      <c r="H389" s="60"/>
      <c r="I389" s="60"/>
      <c r="J389" s="60"/>
      <c r="K389" s="60"/>
      <c r="L389" s="60"/>
      <c r="M389" s="60"/>
      <c r="N389" s="60"/>
      <c r="O389" s="60"/>
      <c r="P389" s="60"/>
      <c r="Q389" s="60"/>
      <c r="R389" s="60"/>
      <c r="S389" s="60"/>
      <c r="T389" s="60"/>
      <c r="U389" s="60"/>
      <c r="V389" s="60"/>
      <c r="W389" s="60"/>
      <c r="X389" s="60"/>
      <c r="Y389" s="60"/>
      <c r="Z389" s="72"/>
      <c r="AA389" s="72"/>
      <c r="AB389" s="63"/>
    </row>
    <row r="391" spans="1:28" ht="15.75" x14ac:dyDescent="0.25">
      <c r="A391" s="56"/>
      <c r="B391" s="56"/>
      <c r="C391" s="56"/>
      <c r="D391" s="56"/>
      <c r="E391" s="56"/>
      <c r="F391" s="56"/>
      <c r="G391" s="56"/>
      <c r="H391" s="56"/>
      <c r="I391" s="56"/>
      <c r="J391" s="56"/>
      <c r="K391" s="56"/>
      <c r="L391" s="56"/>
      <c r="M391" s="56"/>
      <c r="N391" s="56"/>
      <c r="O391" s="56"/>
      <c r="P391" s="56"/>
      <c r="Q391" s="56"/>
      <c r="R391" s="56"/>
      <c r="S391" s="56"/>
      <c r="T391" s="56"/>
      <c r="U391" s="56"/>
      <c r="V391" s="56"/>
      <c r="W391" s="56"/>
      <c r="X391" s="56"/>
      <c r="Y391" s="56"/>
      <c r="Z391" s="72"/>
      <c r="AA391" s="72"/>
      <c r="AB391" s="73"/>
    </row>
    <row r="393" spans="1:28" ht="15.75" x14ac:dyDescent="0.25">
      <c r="A393" s="56"/>
      <c r="B393" s="56"/>
      <c r="C393" s="56"/>
      <c r="D393" s="56"/>
      <c r="E393" s="56"/>
      <c r="F393" s="56"/>
      <c r="G393" s="56"/>
      <c r="H393" s="56"/>
      <c r="I393" s="56"/>
      <c r="J393" s="56"/>
      <c r="K393" s="56"/>
      <c r="L393" s="56"/>
      <c r="M393" s="56"/>
      <c r="N393" s="56"/>
      <c r="O393" s="56"/>
      <c r="P393" s="56"/>
      <c r="Q393" s="56"/>
      <c r="R393" s="56"/>
      <c r="S393" s="56"/>
      <c r="T393" s="56"/>
      <c r="U393" s="56"/>
      <c r="V393" s="56"/>
      <c r="W393" s="56"/>
      <c r="X393" s="56"/>
      <c r="Y393" s="56"/>
      <c r="Z393" s="72"/>
      <c r="AA393" s="72"/>
      <c r="AB393" s="56"/>
    </row>
    <row r="396" spans="1:28" ht="15.75" x14ac:dyDescent="0.25">
      <c r="A396" s="56"/>
      <c r="B396" s="56"/>
      <c r="C396" s="56"/>
      <c r="D396" s="56"/>
      <c r="E396" s="56"/>
      <c r="F396" s="56"/>
      <c r="G396" s="56"/>
      <c r="H396" s="56"/>
      <c r="I396" s="56"/>
      <c r="J396" s="56"/>
      <c r="K396" s="56"/>
      <c r="L396" s="56"/>
      <c r="M396" s="56"/>
      <c r="N396" s="56"/>
      <c r="O396" s="56"/>
      <c r="P396" s="56"/>
      <c r="Q396" s="56"/>
      <c r="R396" s="56"/>
      <c r="S396" s="56"/>
      <c r="T396" s="56"/>
      <c r="U396" s="56"/>
      <c r="V396" s="56"/>
      <c r="W396" s="56"/>
      <c r="X396" s="56"/>
      <c r="Y396" s="56"/>
      <c r="Z396" s="70"/>
      <c r="AA396" s="70"/>
      <c r="AB396" s="56"/>
    </row>
    <row r="405" spans="28:28" ht="15.75" x14ac:dyDescent="0.25">
      <c r="AB405" s="87"/>
    </row>
  </sheetData>
  <mergeCells count="39">
    <mergeCell ref="R11:V11"/>
    <mergeCell ref="B14:P15"/>
    <mergeCell ref="Q14:V15"/>
    <mergeCell ref="W14:X15"/>
    <mergeCell ref="B16:P17"/>
    <mergeCell ref="Q16:V17"/>
    <mergeCell ref="W16:X17"/>
    <mergeCell ref="B18:P19"/>
    <mergeCell ref="Q18:V19"/>
    <mergeCell ref="W18:X19"/>
    <mergeCell ref="B20:P21"/>
    <mergeCell ref="Q20:V21"/>
    <mergeCell ref="W20:X21"/>
    <mergeCell ref="B22:P23"/>
    <mergeCell ref="Q22:V23"/>
    <mergeCell ref="W22:X23"/>
    <mergeCell ref="B26:J27"/>
    <mergeCell ref="K26:P27"/>
    <mergeCell ref="Q26:V27"/>
    <mergeCell ref="W26:X27"/>
    <mergeCell ref="B28:J29"/>
    <mergeCell ref="K28:P29"/>
    <mergeCell ref="Q28:V29"/>
    <mergeCell ref="W28:X29"/>
    <mergeCell ref="B30:J31"/>
    <mergeCell ref="K30:P31"/>
    <mergeCell ref="Q30:V31"/>
    <mergeCell ref="W30:X31"/>
    <mergeCell ref="B36:P37"/>
    <mergeCell ref="Q36:V37"/>
    <mergeCell ref="W36:X37"/>
    <mergeCell ref="B32:J33"/>
    <mergeCell ref="K32:P33"/>
    <mergeCell ref="Q32:V33"/>
    <mergeCell ref="W32:X33"/>
    <mergeCell ref="B34:J35"/>
    <mergeCell ref="K34:P35"/>
    <mergeCell ref="Q34:V35"/>
    <mergeCell ref="W34:X35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47BE0-B30A-4B0D-B290-0758ED8D91D4}">
  <dimension ref="A1:L73"/>
  <sheetViews>
    <sheetView tabSelected="1" topLeftCell="A21" zoomScale="108" zoomScaleNormal="55" workbookViewId="0">
      <selection activeCell="D33" sqref="D33"/>
    </sheetView>
  </sheetViews>
  <sheetFormatPr defaultRowHeight="15" x14ac:dyDescent="0.25"/>
  <cols>
    <col min="1" max="1" width="8.85546875" style="1"/>
    <col min="2" max="2" width="82.140625" customWidth="1"/>
    <col min="4" max="4" width="12.28515625" customWidth="1"/>
    <col min="6" max="6" width="16.7109375" customWidth="1"/>
    <col min="7" max="7" width="15.7109375" customWidth="1"/>
    <col min="8" max="8" width="17.7109375" customWidth="1"/>
    <col min="9" max="9" width="14.28515625" customWidth="1"/>
    <col min="12" max="12" width="14.7109375" bestFit="1" customWidth="1"/>
  </cols>
  <sheetData>
    <row r="1" spans="1:9" x14ac:dyDescent="0.25">
      <c r="A1" s="9" t="s">
        <v>8</v>
      </c>
      <c r="B1" s="10" t="s">
        <v>9</v>
      </c>
      <c r="C1" s="10" t="s">
        <v>10</v>
      </c>
      <c r="D1" s="10" t="s">
        <v>11</v>
      </c>
      <c r="E1" s="10" t="s">
        <v>3</v>
      </c>
      <c r="F1" s="10"/>
      <c r="G1" s="10"/>
      <c r="H1" s="10" t="s">
        <v>2</v>
      </c>
      <c r="I1" s="11"/>
    </row>
    <row r="2" spans="1:9" ht="15.75" thickBot="1" x14ac:dyDescent="0.3">
      <c r="A2" s="12"/>
      <c r="B2" s="13"/>
      <c r="C2" s="13">
        <f>15+66+182+3</f>
        <v>266</v>
      </c>
      <c r="D2" s="13"/>
      <c r="E2" s="13" t="s">
        <v>4</v>
      </c>
      <c r="F2" s="13" t="s">
        <v>12</v>
      </c>
      <c r="G2" s="13" t="s">
        <v>13</v>
      </c>
      <c r="H2" s="13" t="s">
        <v>12</v>
      </c>
      <c r="I2" s="14" t="s">
        <v>13</v>
      </c>
    </row>
    <row r="3" spans="1:9" s="3" customFormat="1" ht="15.75" thickBot="1" x14ac:dyDescent="0.3">
      <c r="A3" s="16" t="s">
        <v>28</v>
      </c>
      <c r="B3" s="34" t="s">
        <v>7</v>
      </c>
      <c r="C3" s="8"/>
      <c r="D3" s="8"/>
      <c r="E3" s="8"/>
      <c r="F3" s="15">
        <f>SUM(F4:F28)</f>
        <v>0</v>
      </c>
      <c r="G3" s="15">
        <f>SUM(G4:G28)</f>
        <v>0</v>
      </c>
      <c r="H3" s="15">
        <f>SUM(H4:H28)</f>
        <v>0</v>
      </c>
      <c r="I3" s="26">
        <f>SUM(I4:I28)</f>
        <v>0</v>
      </c>
    </row>
    <row r="4" spans="1:9" x14ac:dyDescent="0.25">
      <c r="A4" s="39" t="s">
        <v>14</v>
      </c>
      <c r="B4" s="6" t="s">
        <v>74</v>
      </c>
      <c r="C4" s="48">
        <v>22</v>
      </c>
      <c r="D4" s="48" t="s">
        <v>55</v>
      </c>
      <c r="E4" s="48"/>
      <c r="F4" s="6">
        <f t="shared" ref="F4:F44" si="0">C4*E4</f>
        <v>0</v>
      </c>
      <c r="G4" s="7" t="s">
        <v>1</v>
      </c>
      <c r="H4" s="6">
        <f>F4*1.21</f>
        <v>0</v>
      </c>
      <c r="I4" s="40" t="s">
        <v>1</v>
      </c>
    </row>
    <row r="5" spans="1:9" x14ac:dyDescent="0.25">
      <c r="A5" s="41" t="s">
        <v>15</v>
      </c>
      <c r="B5" s="2" t="s">
        <v>75</v>
      </c>
      <c r="C5" s="36">
        <v>16</v>
      </c>
      <c r="D5" s="48" t="s">
        <v>55</v>
      </c>
      <c r="E5" s="36"/>
      <c r="F5" s="6">
        <f t="shared" si="0"/>
        <v>0</v>
      </c>
      <c r="G5" s="4" t="s">
        <v>1</v>
      </c>
      <c r="H5" s="6">
        <f t="shared" ref="H5:H28" si="1">F5*1.21</f>
        <v>0</v>
      </c>
      <c r="I5" s="42" t="s">
        <v>1</v>
      </c>
    </row>
    <row r="6" spans="1:9" x14ac:dyDescent="0.25">
      <c r="A6" s="41" t="s">
        <v>16</v>
      </c>
      <c r="B6" s="2" t="s">
        <v>76</v>
      </c>
      <c r="C6" s="36">
        <v>17</v>
      </c>
      <c r="D6" s="48" t="s">
        <v>55</v>
      </c>
      <c r="E6" s="36"/>
      <c r="F6" s="6">
        <f t="shared" si="0"/>
        <v>0</v>
      </c>
      <c r="G6" s="4" t="s">
        <v>1</v>
      </c>
      <c r="H6" s="6">
        <f t="shared" si="1"/>
        <v>0</v>
      </c>
      <c r="I6" s="42" t="s">
        <v>1</v>
      </c>
    </row>
    <row r="7" spans="1:9" x14ac:dyDescent="0.25">
      <c r="A7" s="39" t="s">
        <v>17</v>
      </c>
      <c r="B7" s="2" t="s">
        <v>77</v>
      </c>
      <c r="C7" s="36">
        <v>12</v>
      </c>
      <c r="D7" s="48" t="s">
        <v>55</v>
      </c>
      <c r="E7" s="36"/>
      <c r="F7" s="6">
        <f t="shared" si="0"/>
        <v>0</v>
      </c>
      <c r="G7" s="7" t="s">
        <v>1</v>
      </c>
      <c r="H7" s="6">
        <f t="shared" si="1"/>
        <v>0</v>
      </c>
      <c r="I7" s="42" t="s">
        <v>1</v>
      </c>
    </row>
    <row r="8" spans="1:9" x14ac:dyDescent="0.25">
      <c r="A8" s="41" t="s">
        <v>18</v>
      </c>
      <c r="B8" s="2" t="s">
        <v>78</v>
      </c>
      <c r="C8" s="36">
        <v>9</v>
      </c>
      <c r="D8" s="48" t="s">
        <v>55</v>
      </c>
      <c r="E8" s="36"/>
      <c r="F8" s="6">
        <f t="shared" si="0"/>
        <v>0</v>
      </c>
      <c r="G8" s="4" t="s">
        <v>1</v>
      </c>
      <c r="H8" s="6">
        <f t="shared" si="1"/>
        <v>0</v>
      </c>
      <c r="I8" s="40" t="s">
        <v>1</v>
      </c>
    </row>
    <row r="9" spans="1:9" x14ac:dyDescent="0.25">
      <c r="A9" s="41" t="s">
        <v>19</v>
      </c>
      <c r="B9" s="2" t="s">
        <v>79</v>
      </c>
      <c r="C9" s="36">
        <v>21</v>
      </c>
      <c r="D9" s="48" t="s">
        <v>55</v>
      </c>
      <c r="E9" s="36"/>
      <c r="F9" s="6">
        <f t="shared" si="0"/>
        <v>0</v>
      </c>
      <c r="G9" s="4" t="s">
        <v>1</v>
      </c>
      <c r="H9" s="6">
        <f t="shared" si="1"/>
        <v>0</v>
      </c>
      <c r="I9" s="42" t="s">
        <v>1</v>
      </c>
    </row>
    <row r="10" spans="1:9" x14ac:dyDescent="0.25">
      <c r="A10" s="39" t="s">
        <v>20</v>
      </c>
      <c r="B10" s="2" t="s">
        <v>80</v>
      </c>
      <c r="C10" s="36">
        <v>21</v>
      </c>
      <c r="D10" s="48" t="s">
        <v>55</v>
      </c>
      <c r="E10" s="36"/>
      <c r="F10" s="6">
        <f t="shared" si="0"/>
        <v>0</v>
      </c>
      <c r="G10" s="7" t="s">
        <v>1</v>
      </c>
      <c r="H10" s="6">
        <f t="shared" si="1"/>
        <v>0</v>
      </c>
      <c r="I10" s="42" t="s">
        <v>1</v>
      </c>
    </row>
    <row r="11" spans="1:9" x14ac:dyDescent="0.25">
      <c r="A11" s="41" t="s">
        <v>21</v>
      </c>
      <c r="B11" s="2" t="s">
        <v>81</v>
      </c>
      <c r="C11" s="36">
        <v>12</v>
      </c>
      <c r="D11" s="48" t="s">
        <v>55</v>
      </c>
      <c r="E11" s="36"/>
      <c r="F11" s="6">
        <f t="shared" si="0"/>
        <v>0</v>
      </c>
      <c r="G11" s="4" t="s">
        <v>1</v>
      </c>
      <c r="H11" s="6">
        <f t="shared" si="1"/>
        <v>0</v>
      </c>
      <c r="I11" s="42" t="s">
        <v>1</v>
      </c>
    </row>
    <row r="12" spans="1:9" x14ac:dyDescent="0.25">
      <c r="A12" s="41" t="s">
        <v>22</v>
      </c>
      <c r="B12" s="2" t="s">
        <v>82</v>
      </c>
      <c r="C12" s="36">
        <v>47</v>
      </c>
      <c r="D12" s="48" t="s">
        <v>55</v>
      </c>
      <c r="E12" s="36"/>
      <c r="F12" s="6">
        <f t="shared" si="0"/>
        <v>0</v>
      </c>
      <c r="G12" s="4" t="s">
        <v>1</v>
      </c>
      <c r="H12" s="6">
        <f t="shared" si="1"/>
        <v>0</v>
      </c>
      <c r="I12" s="40" t="s">
        <v>1</v>
      </c>
    </row>
    <row r="13" spans="1:9" x14ac:dyDescent="0.25">
      <c r="A13" s="39" t="s">
        <v>23</v>
      </c>
      <c r="B13" s="2" t="s">
        <v>83</v>
      </c>
      <c r="C13" s="36">
        <v>78</v>
      </c>
      <c r="D13" s="48" t="s">
        <v>55</v>
      </c>
      <c r="E13" s="36"/>
      <c r="F13" s="6">
        <f t="shared" si="0"/>
        <v>0</v>
      </c>
      <c r="G13" s="7" t="s">
        <v>1</v>
      </c>
      <c r="H13" s="6">
        <f t="shared" si="1"/>
        <v>0</v>
      </c>
      <c r="I13" s="42" t="s">
        <v>1</v>
      </c>
    </row>
    <row r="14" spans="1:9" x14ac:dyDescent="0.25">
      <c r="A14" s="41" t="s">
        <v>24</v>
      </c>
      <c r="B14" s="2" t="s">
        <v>84</v>
      </c>
      <c r="C14" s="36">
        <v>14</v>
      </c>
      <c r="D14" s="48" t="s">
        <v>55</v>
      </c>
      <c r="E14" s="36"/>
      <c r="F14" s="7" t="s">
        <v>1</v>
      </c>
      <c r="G14" s="2">
        <f>E14*C14</f>
        <v>0</v>
      </c>
      <c r="H14" s="7" t="s">
        <v>1</v>
      </c>
      <c r="I14" s="92">
        <f>G14*1.21</f>
        <v>0</v>
      </c>
    </row>
    <row r="15" spans="1:9" x14ac:dyDescent="0.25">
      <c r="A15" s="41" t="s">
        <v>25</v>
      </c>
      <c r="B15" s="2" t="s">
        <v>155</v>
      </c>
      <c r="C15" s="36">
        <v>2</v>
      </c>
      <c r="D15" s="48" t="s">
        <v>55</v>
      </c>
      <c r="E15" s="36"/>
      <c r="F15" s="7" t="s">
        <v>1</v>
      </c>
      <c r="G15" s="2">
        <f>E15*C15</f>
        <v>0</v>
      </c>
      <c r="H15" s="7" t="s">
        <v>1</v>
      </c>
      <c r="I15" s="92">
        <f>G15*1.21</f>
        <v>0</v>
      </c>
    </row>
    <row r="16" spans="1:9" x14ac:dyDescent="0.25">
      <c r="A16" s="39" t="s">
        <v>26</v>
      </c>
      <c r="B16" s="2" t="s">
        <v>156</v>
      </c>
      <c r="C16" s="36">
        <v>1</v>
      </c>
      <c r="D16" s="48" t="s">
        <v>55</v>
      </c>
      <c r="E16" s="36"/>
      <c r="F16" s="7" t="s">
        <v>1</v>
      </c>
      <c r="G16" s="6">
        <f>E16*C16</f>
        <v>0</v>
      </c>
      <c r="H16" s="7" t="s">
        <v>1</v>
      </c>
      <c r="I16" s="6">
        <f>G16*1.21</f>
        <v>0</v>
      </c>
    </row>
    <row r="17" spans="1:9" x14ac:dyDescent="0.25">
      <c r="A17" s="41" t="s">
        <v>27</v>
      </c>
      <c r="B17" s="2" t="s">
        <v>158</v>
      </c>
      <c r="C17" s="36">
        <v>1</v>
      </c>
      <c r="D17" s="48" t="s">
        <v>55</v>
      </c>
      <c r="E17" s="36"/>
      <c r="F17" s="7" t="s">
        <v>1</v>
      </c>
      <c r="G17" s="2">
        <f>E17*C17</f>
        <v>0</v>
      </c>
      <c r="H17" s="7" t="s">
        <v>1</v>
      </c>
      <c r="I17" s="92">
        <f>G17*1.21</f>
        <v>0</v>
      </c>
    </row>
    <row r="18" spans="1:9" x14ac:dyDescent="0.25">
      <c r="A18" s="39" t="s">
        <v>64</v>
      </c>
      <c r="B18" s="2" t="s">
        <v>90</v>
      </c>
      <c r="C18" s="36">
        <v>6</v>
      </c>
      <c r="D18" s="36" t="s">
        <v>55</v>
      </c>
      <c r="E18" s="36"/>
      <c r="F18" s="6">
        <f t="shared" si="0"/>
        <v>0</v>
      </c>
      <c r="G18" s="4" t="s">
        <v>1</v>
      </c>
      <c r="H18" s="6">
        <f t="shared" si="1"/>
        <v>0</v>
      </c>
      <c r="I18" s="42" t="s">
        <v>1</v>
      </c>
    </row>
    <row r="19" spans="1:9" x14ac:dyDescent="0.25">
      <c r="A19" s="41" t="s">
        <v>65</v>
      </c>
      <c r="B19" s="2" t="s">
        <v>91</v>
      </c>
      <c r="C19" s="36">
        <v>1</v>
      </c>
      <c r="D19" s="36" t="s">
        <v>55</v>
      </c>
      <c r="E19" s="36"/>
      <c r="F19" s="6">
        <f t="shared" si="0"/>
        <v>0</v>
      </c>
      <c r="G19" s="4" t="s">
        <v>1</v>
      </c>
      <c r="H19" s="6">
        <f t="shared" si="1"/>
        <v>0</v>
      </c>
      <c r="I19" s="42" t="s">
        <v>1</v>
      </c>
    </row>
    <row r="20" spans="1:9" x14ac:dyDescent="0.25">
      <c r="A20" s="39" t="s">
        <v>101</v>
      </c>
      <c r="B20" s="36" t="s">
        <v>93</v>
      </c>
      <c r="C20" s="36">
        <v>29</v>
      </c>
      <c r="D20" s="36" t="s">
        <v>55</v>
      </c>
      <c r="E20" s="36"/>
      <c r="F20" s="6">
        <f t="shared" si="0"/>
        <v>0</v>
      </c>
      <c r="G20" s="7" t="s">
        <v>1</v>
      </c>
      <c r="H20" s="6">
        <f t="shared" si="1"/>
        <v>0</v>
      </c>
      <c r="I20" s="42" t="s">
        <v>1</v>
      </c>
    </row>
    <row r="21" spans="1:9" x14ac:dyDescent="0.25">
      <c r="A21" s="41" t="s">
        <v>102</v>
      </c>
      <c r="B21" s="36" t="s">
        <v>96</v>
      </c>
      <c r="C21" s="36">
        <v>7</v>
      </c>
      <c r="D21" s="36" t="s">
        <v>55</v>
      </c>
      <c r="E21" s="36"/>
      <c r="F21" s="6">
        <f t="shared" si="0"/>
        <v>0</v>
      </c>
      <c r="G21" s="4" t="s">
        <v>1</v>
      </c>
      <c r="H21" s="6">
        <f t="shared" si="1"/>
        <v>0</v>
      </c>
      <c r="I21" s="40" t="s">
        <v>1</v>
      </c>
    </row>
    <row r="22" spans="1:9" x14ac:dyDescent="0.25">
      <c r="A22" s="39" t="s">
        <v>103</v>
      </c>
      <c r="B22" s="36" t="s">
        <v>97</v>
      </c>
      <c r="C22" s="36">
        <v>12</v>
      </c>
      <c r="D22" s="36" t="s">
        <v>55</v>
      </c>
      <c r="E22" s="36"/>
      <c r="F22" s="6">
        <f t="shared" si="0"/>
        <v>0</v>
      </c>
      <c r="G22" s="4" t="s">
        <v>1</v>
      </c>
      <c r="H22" s="6">
        <f t="shared" si="1"/>
        <v>0</v>
      </c>
      <c r="I22" s="42" t="s">
        <v>1</v>
      </c>
    </row>
    <row r="23" spans="1:9" x14ac:dyDescent="0.25">
      <c r="A23" s="41" t="s">
        <v>104</v>
      </c>
      <c r="B23" s="36" t="s">
        <v>98</v>
      </c>
      <c r="C23" s="36">
        <v>18</v>
      </c>
      <c r="D23" s="36" t="s">
        <v>55</v>
      </c>
      <c r="E23" s="36"/>
      <c r="F23" s="6">
        <f t="shared" si="0"/>
        <v>0</v>
      </c>
      <c r="G23" s="7" t="s">
        <v>1</v>
      </c>
      <c r="H23" s="6">
        <f t="shared" si="1"/>
        <v>0</v>
      </c>
      <c r="I23" s="42" t="s">
        <v>1</v>
      </c>
    </row>
    <row r="24" spans="1:9" x14ac:dyDescent="0.25">
      <c r="A24" s="39" t="s">
        <v>105</v>
      </c>
      <c r="B24" s="36" t="s">
        <v>108</v>
      </c>
      <c r="C24" s="36">
        <v>13</v>
      </c>
      <c r="D24" s="36" t="s">
        <v>55</v>
      </c>
      <c r="E24" s="36"/>
      <c r="F24" s="6">
        <f t="shared" si="0"/>
        <v>0</v>
      </c>
      <c r="G24" s="4" t="s">
        <v>1</v>
      </c>
      <c r="H24" s="6">
        <f t="shared" si="1"/>
        <v>0</v>
      </c>
      <c r="I24" s="42" t="s">
        <v>1</v>
      </c>
    </row>
    <row r="25" spans="1:9" x14ac:dyDescent="0.25">
      <c r="A25" s="41" t="s">
        <v>106</v>
      </c>
      <c r="B25" s="36" t="s">
        <v>128</v>
      </c>
      <c r="C25" s="36">
        <v>11</v>
      </c>
      <c r="D25" s="36" t="s">
        <v>55</v>
      </c>
      <c r="E25" s="36"/>
      <c r="F25" s="6">
        <f t="shared" si="0"/>
        <v>0</v>
      </c>
      <c r="G25" s="4" t="s">
        <v>1</v>
      </c>
      <c r="H25" s="6">
        <f t="shared" si="1"/>
        <v>0</v>
      </c>
      <c r="I25" s="40" t="s">
        <v>1</v>
      </c>
    </row>
    <row r="26" spans="1:9" x14ac:dyDescent="0.25">
      <c r="A26" s="39" t="s">
        <v>107</v>
      </c>
      <c r="B26" s="36" t="s">
        <v>129</v>
      </c>
      <c r="C26" s="36">
        <v>6</v>
      </c>
      <c r="D26" s="36" t="s">
        <v>55</v>
      </c>
      <c r="E26" s="36"/>
      <c r="F26" s="6">
        <f t="shared" si="0"/>
        <v>0</v>
      </c>
      <c r="G26" s="7" t="s">
        <v>1</v>
      </c>
      <c r="H26" s="6">
        <f t="shared" si="1"/>
        <v>0</v>
      </c>
      <c r="I26" s="42" t="s">
        <v>1</v>
      </c>
    </row>
    <row r="27" spans="1:9" x14ac:dyDescent="0.25">
      <c r="A27" s="41" t="s">
        <v>109</v>
      </c>
      <c r="B27" s="36" t="s">
        <v>159</v>
      </c>
      <c r="C27" s="36">
        <f>270*8</f>
        <v>2160</v>
      </c>
      <c r="D27" s="36" t="s">
        <v>99</v>
      </c>
      <c r="E27" s="36"/>
      <c r="F27" s="6">
        <f t="shared" si="0"/>
        <v>0</v>
      </c>
      <c r="G27" s="4" t="s">
        <v>1</v>
      </c>
      <c r="H27" s="6">
        <f t="shared" si="1"/>
        <v>0</v>
      </c>
      <c r="I27" s="42" t="s">
        <v>1</v>
      </c>
    </row>
    <row r="28" spans="1:9" ht="15.75" thickBot="1" x14ac:dyDescent="0.3">
      <c r="A28" s="39" t="s">
        <v>157</v>
      </c>
      <c r="B28" s="38" t="s">
        <v>100</v>
      </c>
      <c r="C28" s="38">
        <v>40</v>
      </c>
      <c r="D28" s="38" t="s">
        <v>55</v>
      </c>
      <c r="E28" s="38"/>
      <c r="F28" s="49">
        <f t="shared" si="0"/>
        <v>0</v>
      </c>
      <c r="G28" s="52" t="s">
        <v>1</v>
      </c>
      <c r="H28" s="49">
        <f t="shared" si="1"/>
        <v>0</v>
      </c>
      <c r="I28" s="53" t="s">
        <v>1</v>
      </c>
    </row>
    <row r="29" spans="1:9" s="3" customFormat="1" ht="15.75" thickBot="1" x14ac:dyDescent="0.3">
      <c r="A29" s="16" t="s">
        <v>30</v>
      </c>
      <c r="B29" s="33" t="s">
        <v>29</v>
      </c>
      <c r="C29" s="17"/>
      <c r="D29" s="17"/>
      <c r="E29" s="17"/>
      <c r="F29" s="15">
        <f>SUM(F30:F44)</f>
        <v>0</v>
      </c>
      <c r="G29" s="15">
        <f>SUM(G30:G44)</f>
        <v>0</v>
      </c>
      <c r="H29" s="15">
        <f>SUM(H30:H44)</f>
        <v>0</v>
      </c>
      <c r="I29" s="26">
        <f>SUM(I30:I44)</f>
        <v>0</v>
      </c>
    </row>
    <row r="30" spans="1:9" x14ac:dyDescent="0.25">
      <c r="A30" s="54" t="s">
        <v>31</v>
      </c>
      <c r="B30" s="6" t="s">
        <v>63</v>
      </c>
      <c r="C30" s="6">
        <v>273</v>
      </c>
      <c r="D30" s="6" t="s">
        <v>55</v>
      </c>
      <c r="E30" s="6"/>
      <c r="F30" s="6">
        <f t="shared" si="0"/>
        <v>0</v>
      </c>
      <c r="G30" s="7" t="s">
        <v>1</v>
      </c>
      <c r="H30" s="6">
        <f>F30*1.21</f>
        <v>0</v>
      </c>
      <c r="I30" s="7" t="s">
        <v>1</v>
      </c>
    </row>
    <row r="31" spans="1:9" x14ac:dyDescent="0.25">
      <c r="A31" s="50" t="s">
        <v>32</v>
      </c>
      <c r="B31" s="2" t="s">
        <v>86</v>
      </c>
      <c r="C31" s="2">
        <v>271</v>
      </c>
      <c r="D31" s="2" t="s">
        <v>55</v>
      </c>
      <c r="E31" s="2"/>
      <c r="F31" s="2">
        <f t="shared" si="0"/>
        <v>0</v>
      </c>
      <c r="G31" s="4" t="s">
        <v>1</v>
      </c>
      <c r="H31" s="2">
        <f t="shared" ref="H31:H37" si="2">F31*1.21</f>
        <v>0</v>
      </c>
      <c r="I31" s="4" t="s">
        <v>1</v>
      </c>
    </row>
    <row r="32" spans="1:9" ht="30" x14ac:dyDescent="0.25">
      <c r="A32" s="50" t="s">
        <v>33</v>
      </c>
      <c r="B32" s="37" t="s">
        <v>94</v>
      </c>
      <c r="C32" s="2">
        <v>29</v>
      </c>
      <c r="D32" s="2" t="s">
        <v>55</v>
      </c>
      <c r="E32" s="2"/>
      <c r="F32" s="2">
        <f t="shared" si="0"/>
        <v>0</v>
      </c>
      <c r="G32" s="4" t="s">
        <v>1</v>
      </c>
      <c r="H32" s="2">
        <f t="shared" si="2"/>
        <v>0</v>
      </c>
      <c r="I32" s="4" t="s">
        <v>1</v>
      </c>
    </row>
    <row r="33" spans="1:9" ht="31.5" customHeight="1" x14ac:dyDescent="0.25">
      <c r="A33" s="50" t="s">
        <v>34</v>
      </c>
      <c r="B33" s="37" t="s">
        <v>95</v>
      </c>
      <c r="C33" s="2">
        <v>7</v>
      </c>
      <c r="D33" s="2" t="s">
        <v>55</v>
      </c>
      <c r="E33" s="2"/>
      <c r="F33" s="2">
        <f t="shared" si="0"/>
        <v>0</v>
      </c>
      <c r="G33" s="4" t="s">
        <v>1</v>
      </c>
      <c r="H33" s="2">
        <f t="shared" si="2"/>
        <v>0</v>
      </c>
      <c r="I33" s="4" t="s">
        <v>1</v>
      </c>
    </row>
    <row r="34" spans="1:9" ht="30" x14ac:dyDescent="0.25">
      <c r="A34" s="50" t="s">
        <v>71</v>
      </c>
      <c r="B34" s="37" t="s">
        <v>69</v>
      </c>
      <c r="C34" s="2">
        <v>12</v>
      </c>
      <c r="D34" s="2" t="s">
        <v>55</v>
      </c>
      <c r="E34" s="2"/>
      <c r="F34" s="2">
        <f t="shared" si="0"/>
        <v>0</v>
      </c>
      <c r="G34" s="4" t="s">
        <v>1</v>
      </c>
      <c r="H34" s="2">
        <f t="shared" si="2"/>
        <v>0</v>
      </c>
      <c r="I34" s="4" t="s">
        <v>1</v>
      </c>
    </row>
    <row r="35" spans="1:9" ht="30" x14ac:dyDescent="0.25">
      <c r="A35" s="50" t="s">
        <v>72</v>
      </c>
      <c r="B35" s="37" t="s">
        <v>66</v>
      </c>
      <c r="C35" s="2">
        <v>18</v>
      </c>
      <c r="D35" s="2" t="s">
        <v>55</v>
      </c>
      <c r="E35" s="2"/>
      <c r="F35" s="2">
        <f t="shared" si="0"/>
        <v>0</v>
      </c>
      <c r="G35" s="4" t="s">
        <v>1</v>
      </c>
      <c r="H35" s="2">
        <f t="shared" si="2"/>
        <v>0</v>
      </c>
      <c r="I35" s="4" t="s">
        <v>1</v>
      </c>
    </row>
    <row r="36" spans="1:9" ht="30" x14ac:dyDescent="0.25">
      <c r="A36" s="50" t="s">
        <v>67</v>
      </c>
      <c r="B36" s="37" t="s">
        <v>110</v>
      </c>
      <c r="C36" s="2">
        <v>13</v>
      </c>
      <c r="D36" s="2" t="s">
        <v>55</v>
      </c>
      <c r="E36" s="2"/>
      <c r="F36" s="2">
        <f t="shared" si="0"/>
        <v>0</v>
      </c>
      <c r="G36" s="4" t="s">
        <v>1</v>
      </c>
      <c r="H36" s="2">
        <f t="shared" si="2"/>
        <v>0</v>
      </c>
      <c r="I36" s="4" t="s">
        <v>1</v>
      </c>
    </row>
    <row r="37" spans="1:9" ht="30" x14ac:dyDescent="0.25">
      <c r="A37" s="50" t="s">
        <v>68</v>
      </c>
      <c r="B37" s="37" t="s">
        <v>111</v>
      </c>
      <c r="C37" s="2">
        <v>11</v>
      </c>
      <c r="D37" s="2" t="s">
        <v>55</v>
      </c>
      <c r="E37" s="2"/>
      <c r="F37" s="2">
        <f t="shared" si="0"/>
        <v>0</v>
      </c>
      <c r="G37" s="4" t="s">
        <v>1</v>
      </c>
      <c r="H37" s="2">
        <f t="shared" si="2"/>
        <v>0</v>
      </c>
      <c r="I37" s="4" t="s">
        <v>1</v>
      </c>
    </row>
    <row r="38" spans="1:9" x14ac:dyDescent="0.25">
      <c r="A38" s="50" t="s">
        <v>114</v>
      </c>
      <c r="B38" s="2" t="s">
        <v>92</v>
      </c>
      <c r="C38" s="2">
        <v>75</v>
      </c>
      <c r="D38" s="2" t="s">
        <v>55</v>
      </c>
      <c r="E38" s="2"/>
      <c r="F38" s="4" t="s">
        <v>1</v>
      </c>
      <c r="G38" s="4">
        <f>E38*C38</f>
        <v>0</v>
      </c>
      <c r="H38" s="4" t="s">
        <v>1</v>
      </c>
      <c r="I38" s="4">
        <f>G38*1.21</f>
        <v>0</v>
      </c>
    </row>
    <row r="39" spans="1:9" ht="12.6" customHeight="1" x14ac:dyDescent="0.25">
      <c r="A39" s="50" t="s">
        <v>115</v>
      </c>
      <c r="B39" s="2" t="s">
        <v>85</v>
      </c>
      <c r="C39" s="36">
        <v>31</v>
      </c>
      <c r="D39" s="2" t="s">
        <v>55</v>
      </c>
      <c r="E39" s="2"/>
      <c r="F39" s="4" t="s">
        <v>1</v>
      </c>
      <c r="G39" s="4">
        <f>E39*C39</f>
        <v>0</v>
      </c>
      <c r="H39" s="4" t="s">
        <v>1</v>
      </c>
      <c r="I39" s="4">
        <f>G39*1.21</f>
        <v>0</v>
      </c>
    </row>
    <row r="40" spans="1:9" ht="12.6" customHeight="1" x14ac:dyDescent="0.25">
      <c r="A40" s="50" t="s">
        <v>116</v>
      </c>
      <c r="B40" s="2" t="s">
        <v>70</v>
      </c>
      <c r="C40" s="2">
        <v>7</v>
      </c>
      <c r="D40" s="2" t="s">
        <v>55</v>
      </c>
      <c r="E40" s="2"/>
      <c r="F40" s="2">
        <f t="shared" si="0"/>
        <v>0</v>
      </c>
      <c r="G40" s="4" t="s">
        <v>1</v>
      </c>
      <c r="H40" s="2">
        <f t="shared" ref="H40:H44" si="3">F40*1.21</f>
        <v>0</v>
      </c>
      <c r="I40" s="4" t="s">
        <v>1</v>
      </c>
    </row>
    <row r="41" spans="1:9" ht="12.6" customHeight="1" x14ac:dyDescent="0.25">
      <c r="A41" s="50" t="s">
        <v>117</v>
      </c>
      <c r="B41" s="2" t="s">
        <v>112</v>
      </c>
      <c r="C41" s="2">
        <v>2160</v>
      </c>
      <c r="D41" s="2" t="s">
        <v>99</v>
      </c>
      <c r="E41" s="2"/>
      <c r="F41" s="2">
        <f>E41*C41</f>
        <v>0</v>
      </c>
      <c r="G41" s="4" t="s">
        <v>1</v>
      </c>
      <c r="H41" s="2">
        <f t="shared" si="3"/>
        <v>0</v>
      </c>
      <c r="I41" s="4" t="s">
        <v>1</v>
      </c>
    </row>
    <row r="42" spans="1:9" ht="12.6" customHeight="1" x14ac:dyDescent="0.25">
      <c r="A42" s="50" t="s">
        <v>118</v>
      </c>
      <c r="B42" s="2" t="s">
        <v>113</v>
      </c>
      <c r="C42" s="2">
        <v>40</v>
      </c>
      <c r="D42" s="2" t="s">
        <v>55</v>
      </c>
      <c r="E42" s="2"/>
      <c r="F42" s="2">
        <f>E42*C42</f>
        <v>0</v>
      </c>
      <c r="G42" s="4" t="s">
        <v>1</v>
      </c>
      <c r="H42" s="2">
        <f t="shared" si="3"/>
        <v>0</v>
      </c>
      <c r="I42" s="4" t="s">
        <v>1</v>
      </c>
    </row>
    <row r="43" spans="1:9" x14ac:dyDescent="0.25">
      <c r="A43" s="50" t="s">
        <v>119</v>
      </c>
      <c r="B43" s="2" t="s">
        <v>89</v>
      </c>
      <c r="C43" s="2">
        <v>6</v>
      </c>
      <c r="D43" s="2" t="s">
        <v>55</v>
      </c>
      <c r="E43" s="2"/>
      <c r="F43" s="2">
        <f t="shared" si="0"/>
        <v>0</v>
      </c>
      <c r="G43" s="4" t="s">
        <v>1</v>
      </c>
      <c r="H43" s="2">
        <f t="shared" si="3"/>
        <v>0</v>
      </c>
      <c r="I43" s="4" t="s">
        <v>1</v>
      </c>
    </row>
    <row r="44" spans="1:9" ht="15.75" thickBot="1" x14ac:dyDescent="0.3">
      <c r="A44" s="51" t="s">
        <v>120</v>
      </c>
      <c r="B44" s="5" t="s">
        <v>87</v>
      </c>
      <c r="C44" s="5">
        <v>250</v>
      </c>
      <c r="D44" s="5" t="s">
        <v>88</v>
      </c>
      <c r="E44" s="5"/>
      <c r="F44" s="5">
        <f t="shared" si="0"/>
        <v>0</v>
      </c>
      <c r="G44" s="52" t="s">
        <v>1</v>
      </c>
      <c r="H44" s="5">
        <f t="shared" si="3"/>
        <v>0</v>
      </c>
      <c r="I44" s="52" t="s">
        <v>1</v>
      </c>
    </row>
    <row r="45" spans="1:9" s="3" customFormat="1" ht="15.75" thickBot="1" x14ac:dyDescent="0.3">
      <c r="A45" s="16" t="s">
        <v>36</v>
      </c>
      <c r="B45" s="33" t="s">
        <v>35</v>
      </c>
      <c r="C45" s="17"/>
      <c r="D45" s="17"/>
      <c r="E45" s="17"/>
      <c r="F45" s="15">
        <f>SUM(F46:F52)</f>
        <v>0</v>
      </c>
      <c r="G45" s="15">
        <f>SUM(G46:G52)</f>
        <v>0</v>
      </c>
      <c r="H45" s="15">
        <f>SUM(H46:H52)</f>
        <v>0</v>
      </c>
      <c r="I45" s="26">
        <f>SUM(I46:I52)</f>
        <v>0</v>
      </c>
    </row>
    <row r="46" spans="1:9" x14ac:dyDescent="0.25">
      <c r="A46" s="39" t="s">
        <v>37</v>
      </c>
      <c r="B46" s="6" t="s">
        <v>43</v>
      </c>
      <c r="C46" s="6">
        <v>1</v>
      </c>
      <c r="D46" s="6" t="s">
        <v>56</v>
      </c>
      <c r="E46" s="6"/>
      <c r="F46" s="6">
        <f>E46*C46</f>
        <v>0</v>
      </c>
      <c r="G46" s="7" t="s">
        <v>1</v>
      </c>
      <c r="H46" s="6">
        <f>F46*1.21</f>
        <v>0</v>
      </c>
      <c r="I46" s="40" t="s">
        <v>1</v>
      </c>
    </row>
    <row r="47" spans="1:9" x14ac:dyDescent="0.25">
      <c r="A47" s="41" t="s">
        <v>38</v>
      </c>
      <c r="B47" s="2" t="s">
        <v>44</v>
      </c>
      <c r="C47" s="2">
        <v>271</v>
      </c>
      <c r="D47" s="2" t="s">
        <v>55</v>
      </c>
      <c r="E47" s="2"/>
      <c r="F47" s="7" t="s">
        <v>1</v>
      </c>
      <c r="G47" s="6">
        <f>C47*E47</f>
        <v>0</v>
      </c>
      <c r="H47" s="7" t="s">
        <v>1</v>
      </c>
      <c r="I47" s="21">
        <f>G47*1.21</f>
        <v>0</v>
      </c>
    </row>
    <row r="48" spans="1:9" x14ac:dyDescent="0.25">
      <c r="A48" s="41" t="s">
        <v>39</v>
      </c>
      <c r="B48" s="2" t="s">
        <v>45</v>
      </c>
      <c r="C48" s="2">
        <v>1</v>
      </c>
      <c r="D48" s="2" t="s">
        <v>56</v>
      </c>
      <c r="E48" s="2"/>
      <c r="F48" s="6">
        <f t="shared" ref="F48" si="4">E48*C48</f>
        <v>0</v>
      </c>
      <c r="G48" s="4" t="s">
        <v>1</v>
      </c>
      <c r="H48" s="6">
        <f t="shared" ref="H48" si="5">F48*1.21</f>
        <v>0</v>
      </c>
      <c r="I48" s="42" t="s">
        <v>1</v>
      </c>
    </row>
    <row r="49" spans="1:9" x14ac:dyDescent="0.25">
      <c r="A49" s="39" t="s">
        <v>40</v>
      </c>
      <c r="B49" s="2" t="s">
        <v>46</v>
      </c>
      <c r="C49" s="2">
        <v>1</v>
      </c>
      <c r="D49" s="2" t="s">
        <v>56</v>
      </c>
      <c r="E49" s="2"/>
      <c r="F49" s="7" t="s">
        <v>1</v>
      </c>
      <c r="G49" s="55">
        <f>E49*C49</f>
        <v>0</v>
      </c>
      <c r="H49" s="7" t="s">
        <v>1</v>
      </c>
      <c r="I49" s="43">
        <f>G49*1.21</f>
        <v>0</v>
      </c>
    </row>
    <row r="50" spans="1:9" x14ac:dyDescent="0.25">
      <c r="A50" s="41" t="s">
        <v>41</v>
      </c>
      <c r="B50" s="2" t="s">
        <v>47</v>
      </c>
      <c r="C50" s="2">
        <v>1</v>
      </c>
      <c r="D50" s="2" t="s">
        <v>56</v>
      </c>
      <c r="E50" s="2"/>
      <c r="F50" s="7" t="s">
        <v>1</v>
      </c>
      <c r="G50" s="2">
        <f>C50*E50</f>
        <v>0</v>
      </c>
      <c r="H50" s="7" t="s">
        <v>1</v>
      </c>
      <c r="I50" s="21">
        <f>G50*1.21</f>
        <v>0</v>
      </c>
    </row>
    <row r="51" spans="1:9" x14ac:dyDescent="0.25">
      <c r="A51" s="50" t="s">
        <v>42</v>
      </c>
      <c r="B51" s="2" t="s">
        <v>48</v>
      </c>
      <c r="C51" s="2">
        <v>1</v>
      </c>
      <c r="D51" s="2" t="s">
        <v>56</v>
      </c>
      <c r="E51" s="2"/>
      <c r="F51" s="4" t="s">
        <v>1</v>
      </c>
      <c r="G51" s="2">
        <f>C51*E51</f>
        <v>0</v>
      </c>
      <c r="H51" s="4" t="s">
        <v>1</v>
      </c>
      <c r="I51" s="2">
        <f>G51*1.21</f>
        <v>0</v>
      </c>
    </row>
    <row r="52" spans="1:9" ht="15.75" thickBot="1" x14ac:dyDescent="0.3">
      <c r="A52" s="51" t="s">
        <v>127</v>
      </c>
      <c r="B52" s="5" t="s">
        <v>154</v>
      </c>
      <c r="C52" s="5">
        <v>282</v>
      </c>
      <c r="D52" s="5" t="s">
        <v>55</v>
      </c>
      <c r="E52" s="5"/>
      <c r="F52" s="52" t="s">
        <v>1</v>
      </c>
      <c r="G52" s="5">
        <f>E52*C52</f>
        <v>0</v>
      </c>
      <c r="H52" s="52" t="s">
        <v>1</v>
      </c>
      <c r="I52" s="5">
        <f>G52*1.21</f>
        <v>0</v>
      </c>
    </row>
    <row r="53" spans="1:9" s="3" customFormat="1" ht="15.75" thickBot="1" x14ac:dyDescent="0.3">
      <c r="A53" s="16" t="s">
        <v>121</v>
      </c>
      <c r="B53" s="34" t="s">
        <v>49</v>
      </c>
      <c r="C53" s="8"/>
      <c r="D53" s="8"/>
      <c r="E53" s="8"/>
      <c r="F53" s="15">
        <f>F58</f>
        <v>0</v>
      </c>
      <c r="G53" s="15">
        <f>SUM(G54:G58)</f>
        <v>0</v>
      </c>
      <c r="H53" s="15">
        <f>H58</f>
        <v>0</v>
      </c>
      <c r="I53" s="26">
        <f>SUM(I54:I58)</f>
        <v>0</v>
      </c>
    </row>
    <row r="54" spans="1:9" x14ac:dyDescent="0.25">
      <c r="A54" s="39" t="s">
        <v>122</v>
      </c>
      <c r="B54" s="6" t="s">
        <v>50</v>
      </c>
      <c r="C54" s="6">
        <v>1</v>
      </c>
      <c r="D54" s="6" t="s">
        <v>56</v>
      </c>
      <c r="E54" s="6"/>
      <c r="F54" s="4" t="s">
        <v>1</v>
      </c>
      <c r="G54" s="4">
        <f>C54*E54</f>
        <v>0</v>
      </c>
      <c r="H54" s="4" t="s">
        <v>1</v>
      </c>
      <c r="I54" s="43">
        <f>G54*1.21</f>
        <v>0</v>
      </c>
    </row>
    <row r="55" spans="1:9" x14ac:dyDescent="0.25">
      <c r="A55" s="41" t="s">
        <v>123</v>
      </c>
      <c r="B55" s="2" t="s">
        <v>51</v>
      </c>
      <c r="C55" s="6">
        <v>1</v>
      </c>
      <c r="D55" s="6" t="s">
        <v>56</v>
      </c>
      <c r="E55" s="2"/>
      <c r="F55" s="4" t="s">
        <v>1</v>
      </c>
      <c r="G55" s="4">
        <f t="shared" ref="G55:G57" si="6">C55*E55</f>
        <v>0</v>
      </c>
      <c r="H55" s="4" t="s">
        <v>1</v>
      </c>
      <c r="I55" s="43">
        <f>G55*1.21</f>
        <v>0</v>
      </c>
    </row>
    <row r="56" spans="1:9" x14ac:dyDescent="0.25">
      <c r="A56" s="41" t="s">
        <v>124</v>
      </c>
      <c r="B56" s="2" t="s">
        <v>52</v>
      </c>
      <c r="C56" s="6">
        <v>1</v>
      </c>
      <c r="D56" s="6" t="s">
        <v>56</v>
      </c>
      <c r="E56" s="2"/>
      <c r="F56" s="4" t="s">
        <v>1</v>
      </c>
      <c r="G56" s="4">
        <f t="shared" si="6"/>
        <v>0</v>
      </c>
      <c r="H56" s="4" t="s">
        <v>1</v>
      </c>
      <c r="I56" s="43">
        <f>G56*1.21</f>
        <v>0</v>
      </c>
    </row>
    <row r="57" spans="1:9" x14ac:dyDescent="0.25">
      <c r="A57" s="41" t="s">
        <v>125</v>
      </c>
      <c r="B57" s="2" t="s">
        <v>53</v>
      </c>
      <c r="C57" s="6">
        <v>1</v>
      </c>
      <c r="D57" s="6" t="s">
        <v>56</v>
      </c>
      <c r="E57" s="2"/>
      <c r="F57" s="4" t="s">
        <v>1</v>
      </c>
      <c r="G57" s="4">
        <f t="shared" si="6"/>
        <v>0</v>
      </c>
      <c r="H57" s="4" t="s">
        <v>1</v>
      </c>
      <c r="I57" s="43">
        <f>G57*1.21</f>
        <v>0</v>
      </c>
    </row>
    <row r="58" spans="1:9" ht="15.75" thickBot="1" x14ac:dyDescent="0.3">
      <c r="A58" s="12" t="s">
        <v>126</v>
      </c>
      <c r="B58" s="13" t="s">
        <v>54</v>
      </c>
      <c r="C58" s="47">
        <v>1</v>
      </c>
      <c r="D58" s="47" t="s">
        <v>56</v>
      </c>
      <c r="E58" s="13"/>
      <c r="F58" s="44">
        <f>C58*E58</f>
        <v>0</v>
      </c>
      <c r="G58" s="45" t="s">
        <v>1</v>
      </c>
      <c r="H58" s="44">
        <f>F58*1.21</f>
        <v>0</v>
      </c>
      <c r="I58" s="46" t="s">
        <v>1</v>
      </c>
    </row>
    <row r="59" spans="1:9" ht="15.75" thickBot="1" x14ac:dyDescent="0.3"/>
    <row r="60" spans="1:9" ht="15.75" thickBot="1" x14ac:dyDescent="0.3">
      <c r="B60" s="28" t="s">
        <v>57</v>
      </c>
      <c r="C60" s="29"/>
      <c r="D60" s="29"/>
      <c r="E60" s="29"/>
      <c r="F60" s="30">
        <f>F53+F45+F3+F29</f>
        <v>0</v>
      </c>
      <c r="G60" s="30">
        <f>G53+G45+G29+G3</f>
        <v>0</v>
      </c>
      <c r="H60" s="30">
        <f>H53+H45+H29+H3</f>
        <v>0</v>
      </c>
      <c r="I60" s="31">
        <f>I3+I29+I45+I53</f>
        <v>0</v>
      </c>
    </row>
    <row r="61" spans="1:9" ht="15.75" thickBot="1" x14ac:dyDescent="0.3"/>
    <row r="62" spans="1:9" x14ac:dyDescent="0.25">
      <c r="B62" s="18"/>
      <c r="C62" s="10"/>
      <c r="D62" s="10"/>
      <c r="E62" s="10" t="s">
        <v>59</v>
      </c>
      <c r="F62" s="10" t="s">
        <v>60</v>
      </c>
      <c r="G62" s="10" t="s">
        <v>61</v>
      </c>
      <c r="H62" s="11" t="s">
        <v>62</v>
      </c>
    </row>
    <row r="63" spans="1:9" x14ac:dyDescent="0.25">
      <c r="B63" s="19" t="s">
        <v>58</v>
      </c>
      <c r="C63" s="2"/>
      <c r="D63" s="25"/>
      <c r="E63" s="2" t="s">
        <v>0</v>
      </c>
      <c r="F63" s="23">
        <f>F60+G60</f>
        <v>0</v>
      </c>
      <c r="G63" s="23">
        <f>H63-F63</f>
        <v>0</v>
      </c>
      <c r="H63" s="24">
        <f>H60+I60</f>
        <v>0</v>
      </c>
    </row>
    <row r="64" spans="1:9" x14ac:dyDescent="0.25">
      <c r="B64" s="19" t="s">
        <v>5</v>
      </c>
      <c r="C64" s="2"/>
      <c r="D64" s="25"/>
      <c r="E64" s="2" t="s">
        <v>0</v>
      </c>
      <c r="F64" s="22">
        <f>F60</f>
        <v>0</v>
      </c>
      <c r="G64" s="22">
        <f>H64-F64</f>
        <v>0</v>
      </c>
      <c r="H64" s="32">
        <f>H60</f>
        <v>0</v>
      </c>
    </row>
    <row r="65" spans="2:12" ht="15.75" thickBot="1" x14ac:dyDescent="0.3">
      <c r="B65" s="20" t="s">
        <v>6</v>
      </c>
      <c r="C65" s="13"/>
      <c r="D65" s="27"/>
      <c r="E65" s="13" t="s">
        <v>0</v>
      </c>
      <c r="F65" s="90">
        <f>G60</f>
        <v>0</v>
      </c>
      <c r="G65" s="90">
        <f>H65-F65</f>
        <v>0</v>
      </c>
      <c r="H65" s="91">
        <f>I60</f>
        <v>0</v>
      </c>
    </row>
    <row r="67" spans="2:12" x14ac:dyDescent="0.25">
      <c r="D67" s="88"/>
      <c r="F67" s="89"/>
      <c r="G67" s="89"/>
      <c r="H67" s="89"/>
      <c r="L67" s="35"/>
    </row>
    <row r="68" spans="2:12" x14ac:dyDescent="0.25">
      <c r="D68" s="88"/>
      <c r="F68" s="89"/>
      <c r="G68" s="89"/>
      <c r="H68" s="89"/>
    </row>
    <row r="69" spans="2:12" x14ac:dyDescent="0.25">
      <c r="D69" s="88"/>
      <c r="F69" s="89"/>
      <c r="G69" s="89"/>
      <c r="H69" s="89"/>
    </row>
    <row r="71" spans="2:12" x14ac:dyDescent="0.25">
      <c r="D71" s="88"/>
      <c r="F71" s="35"/>
      <c r="G71" s="35"/>
      <c r="H71" s="35"/>
    </row>
    <row r="72" spans="2:12" x14ac:dyDescent="0.25">
      <c r="D72" s="88"/>
      <c r="F72" s="35"/>
      <c r="G72" s="35"/>
      <c r="H72" s="35"/>
    </row>
    <row r="73" spans="2:12" x14ac:dyDescent="0.25">
      <c r="D73" s="88"/>
      <c r="F73" s="35"/>
      <c r="G73" s="35"/>
      <c r="H73" s="35"/>
    </row>
  </sheetData>
  <phoneticPr fontId="2" type="noConversion"/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Krycí list</vt:lpstr>
      <vt:lpstr>Výkaz výměr projektu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Kiwi Black</dc:creator>
  <cp:lastModifiedBy>Dagmar Černá</cp:lastModifiedBy>
  <dcterms:created xsi:type="dcterms:W3CDTF">2015-06-05T18:19:34Z</dcterms:created>
  <dcterms:modified xsi:type="dcterms:W3CDTF">2024-01-31T17:35:50Z</dcterms:modified>
</cp:coreProperties>
</file>